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66925"/>
  <mc:AlternateContent xmlns:mc="http://schemas.openxmlformats.org/markup-compatibility/2006">
    <mc:Choice Requires="x15">
      <x15ac:absPath xmlns:x15ac="http://schemas.microsoft.com/office/spreadsheetml/2010/11/ac" url="D:\Article Proposal ICSD\Afaire cette semaine\WeNR\"/>
    </mc:Choice>
  </mc:AlternateContent>
  <xr:revisionPtr revIDLastSave="0" documentId="13_ncr:1_{5748F292-C82F-47D9-B996-45A7599F335E}" xr6:coauthVersionLast="47" xr6:coauthVersionMax="47" xr10:uidLastSave="{00000000-0000-0000-0000-000000000000}"/>
  <workbookProtection workbookAlgorithmName="SHA-512" workbookHashValue="LZW7fWyPkv25N05g8ExFMDNPmoFEkmiOIzq57noXXXRPdGz9oaqpRgdkuauJz7CGakjFR/YuIZ7XCNLluWDwGw==" workbookSaltValue="ZxV0gonXlc1o2XkRlvS7Pg==" workbookSpinCount="100000" lockStructure="1"/>
  <bookViews>
    <workbookView xWindow="-108" yWindow="-108" windowWidth="23256" windowHeight="12576" tabRatio="862" xr2:uid="{00000000-000D-0000-FFFF-FFFF00000000}"/>
  </bookViews>
  <sheets>
    <sheet name="Accueil" sheetId="31" r:id="rId1"/>
    <sheet name="Identité" sheetId="25" r:id="rId2"/>
    <sheet name="Périmètre" sheetId="28" state="hidden" r:id="rId3"/>
    <sheet name="1.1 Organisation" sheetId="20" r:id="rId4"/>
    <sheet name="1.2 Equipements de bureau" sheetId="21" r:id="rId5"/>
    <sheet name="1.3 Centres de données" sheetId="14" r:id="rId6"/>
    <sheet name="1.4 Utilisation des DC" sheetId="29" r:id="rId7"/>
    <sheet name="1.5 Equipements des DC" sheetId="32" r:id="rId8"/>
    <sheet name="1.6 Cloud" sheetId="22" r:id="rId9"/>
    <sheet name="1.7 Intelligence Artificielle" sheetId="36" r:id="rId10"/>
    <sheet name="DATA" sheetId="18" state="hidden" r:id="rId11"/>
    <sheet name="2.1 Démarches Transversales" sheetId="33" r:id="rId12"/>
    <sheet name="2.2 Utilisateur" sheetId="4" r:id="rId13"/>
    <sheet name="2.3 Organisation" sheetId="13" r:id="rId14"/>
    <sheet name="3. Notice" sheetId="3" state="hidden" r:id="rId15"/>
    <sheet name="2.4 Intelligence Artificielle" sheetId="35" r:id="rId16"/>
    <sheet name="3. Nomenclature  " sheetId="27" r:id="rId17"/>
    <sheet name="Kwh" sheetId="24" state="hidden" r:id="rId18"/>
    <sheet name="CalculBureau" sheetId="30" state="hidden" r:id="rId19"/>
    <sheet name="bd" sheetId="23" state="hidden" r:id="rId20"/>
  </sheets>
  <definedNames>
    <definedName name="_xlnm._FilterDatabase" localSheetId="11" hidden="1">'2.1 Démarches Transversales'!#REF!</definedName>
    <definedName name="_xlnm._FilterDatabase" localSheetId="12" hidden="1">'2.2 Utilisateur'!#REF!</definedName>
    <definedName name="_xlnm._FilterDatabase" localSheetId="13" hidden="1">'2.3 Organisation'!#REF!</definedName>
    <definedName name="_xlnm._FilterDatabase" localSheetId="15" hidden="1">'2.4 Intelligence Artificielle'!#REF!</definedName>
    <definedName name="Afrique">DATA!$E$3:$E$58</definedName>
    <definedName name="Alibaba_Cloud">DATA!$R$77:$R$82</definedName>
    <definedName name="AmazonWebServices_AWS">DATA!$I$77:$I$82</definedName>
    <definedName name="AmériqueduNord">DATA!$I$3:$I$7</definedName>
    <definedName name="AmériqueLatine">DATA!$M$3:$M$36</definedName>
    <definedName name="Anthropic">DATA!$G$828:$G$835</definedName>
    <definedName name="Asie">DATA!$R$3:$R$51</definedName>
    <definedName name="Autre">DATA!$M$87:$M$92</definedName>
    <definedName name="Box_internet">DATA!$AV$68</definedName>
    <definedName name="cloud">DATA!$A$77:$A$85</definedName>
    <definedName name="Cohere">DATA!$G$836:$G$840</definedName>
    <definedName name="Ecrans">DATA!$E$96:$E$409</definedName>
    <definedName name="EnceinteConnectée">DATA!$A$108:$A$108</definedName>
    <definedName name="Europe">DATA!$V$3:$V$50</definedName>
    <definedName name="Firewall">DATA!$I$749</definedName>
    <definedName name="Google">DATA!$G$841:$G$845</definedName>
    <definedName name="GoogleCloudPlatform_GCP">DATA!$F$86:$F$91</definedName>
    <definedName name="IBM_Cloud">DATA!$V$77:$V$82</definedName>
    <definedName name="ID_Base_de_données">bd!$J$2:$J$641</definedName>
    <definedName name="Imprimantes">DATA!$AV$96:$AV$99</definedName>
    <definedName name="laptops">DATA!$S$741</definedName>
    <definedName name="ListeNonVide">OFFSET(DATA!$C$822,0,0,COUNTIF(DATA!$C$822:$C$852,"&lt;&gt;exclure"),1)</definedName>
    <definedName name="Mainframe">DATA!$Z$749</definedName>
    <definedName name="MicrosoftAzure">DATA!$E$84:$E$89</definedName>
    <definedName name="MistralAI">DATA!$G$846:$G$860</definedName>
    <definedName name="Monde">DATA!$AA$3</definedName>
    <definedName name="Océanie">DATA!$Z$3:$Z$20</definedName>
    <definedName name="OpenAI">DATA!$G$861:$G$875</definedName>
    <definedName name="Oracle_Cloud">DATA!$AA$77:$AA$82</definedName>
    <definedName name="Ordinateurs_fixes_Desktops">DATA!$V$96:$V$404</definedName>
    <definedName name="Ordinateurs_portables_Laptops">DATA!$M$96:$M$584</definedName>
    <definedName name="OVH">DATA!$G$77:$G$82</definedName>
    <definedName name="Point_d_accès_Wi_Fi">DATA!$AZ$65</definedName>
    <definedName name="Portables">DATA!$M$96:$M$584</definedName>
    <definedName name="Providers">DATA!$H$828:$H$832</definedName>
    <definedName name="RackOnduleur">DATA!$AA$749:$AA$750</definedName>
    <definedName name="Region">DATA!$AM$2:$AM$20</definedName>
    <definedName name="Regions">DATA!$A$3:$A$9</definedName>
    <definedName name="Scaleway">DATA!$Z$77:$Z$82</definedName>
    <definedName name="Secteur_Activité">DATA!$AI$2:$AI$26</definedName>
    <definedName name="Serveur_lame_blade">DATA!$R$749:$R$766</definedName>
    <definedName name="Serveur_rack">DATA!$M$737:$M$790</definedName>
    <definedName name="ServeurAutre">DATA!$V$749:$V$775</definedName>
    <definedName name="Smartphones">DATA!$AI$96:$AI$206</definedName>
    <definedName name="Stations_d_accueil__docking_stations">DATA!$AR$77</definedName>
    <definedName name="Stations_daccueil_docking_stations">DATA!$AR$77</definedName>
    <definedName name="Switch_bureautique">DATA!$BD$68</definedName>
    <definedName name="Switch_Routeur">DATA!$E$745:$E$747</definedName>
    <definedName name="Tablettes">DATA!$AN$89:$AN$132</definedName>
    <definedName name="Téléphone_fixe_IP_ou_Analogique">DATA!$AV$77</definedName>
    <definedName name="Téléphone_sans_fil_DECT">DATA!$AN$72</definedName>
    <definedName name="Télévisions">DATA!$AA$96:$AA$133</definedName>
    <definedName name="TypesEquipements">DATA!$A$743:$A$749</definedName>
    <definedName name="UserEquipements">DATA!$AM$66:$AM$80</definedName>
    <definedName name="Vidéo_Projecteurs">DATA!$AE$67</definedName>
  </definedNames>
  <calcPr calcId="181029"/>
</workbook>
</file>

<file path=xl/calcChain.xml><?xml version="1.0" encoding="utf-8"?>
<calcChain xmlns="http://schemas.openxmlformats.org/spreadsheetml/2006/main">
  <c r="V11" i="32" l="1"/>
  <c r="W11" i="32"/>
  <c r="X11" i="32"/>
  <c r="Y11" i="32"/>
  <c r="V12" i="32"/>
  <c r="W12" i="32"/>
  <c r="X12" i="32"/>
  <c r="Y12" i="32"/>
  <c r="V13" i="32"/>
  <c r="W13" i="32"/>
  <c r="X13" i="32"/>
  <c r="Y13" i="32"/>
  <c r="V14" i="32"/>
  <c r="W14" i="32"/>
  <c r="X14" i="32"/>
  <c r="Y14" i="32"/>
  <c r="V15" i="32"/>
  <c r="W15" i="32"/>
  <c r="X15" i="32"/>
  <c r="Y15" i="32"/>
  <c r="V16" i="32"/>
  <c r="W16" i="32"/>
  <c r="X16" i="32"/>
  <c r="Y16" i="32"/>
  <c r="V17" i="32"/>
  <c r="W17" i="32"/>
  <c r="X17" i="32"/>
  <c r="Y17" i="32"/>
  <c r="U11" i="32"/>
  <c r="U12" i="32"/>
  <c r="U13" i="32"/>
  <c r="U14" i="32"/>
  <c r="U15" i="32"/>
  <c r="U16" i="32"/>
  <c r="U17" i="32"/>
  <c r="C842" i="18" a="1"/>
  <c r="C842" i="18" s="1"/>
  <c r="C826" i="18" a="1"/>
  <c r="C826" i="18" s="1"/>
  <c r="C825" i="18" a="1"/>
  <c r="C825" i="18" s="1"/>
  <c r="D24" i="22"/>
  <c r="D23" i="22"/>
  <c r="D22" i="22"/>
  <c r="D21" i="22"/>
  <c r="D20" i="22"/>
  <c r="D19" i="22"/>
  <c r="D17" i="22"/>
  <c r="D16" i="22"/>
  <c r="D18" i="22"/>
  <c r="C16" i="22"/>
  <c r="C19" i="36"/>
  <c r="C24" i="22"/>
  <c r="C23" i="22"/>
  <c r="C18" i="36"/>
  <c r="C17" i="36"/>
  <c r="C16" i="36"/>
  <c r="C15" i="36"/>
  <c r="Y36" i="36"/>
  <c r="C22" i="22"/>
  <c r="C21" i="22"/>
  <c r="C20" i="22"/>
  <c r="C19" i="22"/>
  <c r="C17" i="22"/>
  <c r="C18" i="22"/>
  <c r="C852" i="18" a="1"/>
  <c r="C852" i="18" s="1"/>
  <c r="C828" i="18" a="1"/>
  <c r="C828" i="18" s="1"/>
  <c r="C829" i="18" a="1"/>
  <c r="C829" i="18" s="1"/>
  <c r="C830" i="18" a="1"/>
  <c r="C830" i="18" s="1"/>
  <c r="C831" i="18" a="1"/>
  <c r="C831" i="18" s="1"/>
  <c r="C832" i="18" a="1"/>
  <c r="C832" i="18" s="1"/>
  <c r="C833" i="18" a="1"/>
  <c r="C833" i="18" s="1"/>
  <c r="C834" i="18" a="1"/>
  <c r="C834" i="18" s="1"/>
  <c r="C835" i="18" a="1"/>
  <c r="C835" i="18" s="1"/>
  <c r="C836" i="18" a="1"/>
  <c r="C836" i="18" s="1"/>
  <c r="C837" i="18" a="1"/>
  <c r="C837" i="18" s="1"/>
  <c r="C838" i="18" a="1"/>
  <c r="C838" i="18" s="1"/>
  <c r="C839" i="18" a="1"/>
  <c r="C839" i="18" s="1"/>
  <c r="C840" i="18" a="1"/>
  <c r="C840" i="18" s="1"/>
  <c r="C841" i="18" a="1"/>
  <c r="C841" i="18" s="1"/>
  <c r="C843" i="18" a="1"/>
  <c r="C843" i="18" s="1"/>
  <c r="C844" i="18" a="1"/>
  <c r="C844" i="18" s="1"/>
  <c r="C845" i="18" a="1"/>
  <c r="C845" i="18" s="1"/>
  <c r="C846" i="18" a="1"/>
  <c r="C846" i="18" s="1"/>
  <c r="C847" i="18" a="1"/>
  <c r="C847" i="18" s="1"/>
  <c r="C848" i="18" a="1"/>
  <c r="C848" i="18" s="1"/>
  <c r="C849" i="18" a="1"/>
  <c r="C849" i="18" s="1"/>
  <c r="C850" i="18" a="1"/>
  <c r="C850" i="18" s="1"/>
  <c r="C851" i="18" a="1"/>
  <c r="C851" i="18" s="1"/>
  <c r="C824" i="18" a="1"/>
  <c r="C824" i="18" s="1"/>
  <c r="C827" i="18" a="1"/>
  <c r="C827" i="18" s="1"/>
  <c r="C823" i="18" a="1"/>
  <c r="C823" i="18" s="1"/>
  <c r="C49" i="35"/>
  <c r="C70" i="35" s="1"/>
  <c r="C91" i="35" s="1"/>
  <c r="C112" i="35" s="1"/>
  <c r="C133" i="35" s="1"/>
  <c r="C154" i="35" s="1"/>
  <c r="C175" i="35" s="1"/>
  <c r="C196" i="35" s="1"/>
  <c r="C217" i="35" s="1"/>
  <c r="C238" i="35" s="1"/>
  <c r="C259" i="35" s="1"/>
  <c r="C280" i="35" s="1"/>
  <c r="C301" i="35" s="1"/>
  <c r="C322" i="35" s="1"/>
  <c r="C343" i="35" s="1"/>
  <c r="C364" i="35" s="1"/>
  <c r="C385" i="35" s="1"/>
  <c r="C406" i="35" s="1"/>
  <c r="C427" i="35" s="1"/>
  <c r="C448" i="35" s="1"/>
  <c r="C469" i="35" s="1"/>
  <c r="C490" i="35" s="1"/>
  <c r="C511" i="35" s="1"/>
  <c r="C532" i="35" s="1"/>
  <c r="C553" i="35" s="1"/>
  <c r="C574" i="35" s="1"/>
  <c r="C595" i="35" s="1"/>
  <c r="C616" i="35" s="1"/>
  <c r="C637" i="35" s="1"/>
  <c r="C658" i="35" s="1"/>
  <c r="B49" i="35"/>
  <c r="B70" i="35" s="1"/>
  <c r="B91" i="35" s="1"/>
  <c r="B112" i="35" s="1"/>
  <c r="B133" i="35" s="1"/>
  <c r="B154" i="35" s="1"/>
  <c r="B175" i="35" s="1"/>
  <c r="B196" i="35" s="1"/>
  <c r="B217" i="35" s="1"/>
  <c r="B238" i="35" s="1"/>
  <c r="B259" i="35" s="1"/>
  <c r="B280" i="35" s="1"/>
  <c r="B301" i="35" s="1"/>
  <c r="B322" i="35" s="1"/>
  <c r="B343" i="35" s="1"/>
  <c r="B364" i="35" s="1"/>
  <c r="B385" i="35" s="1"/>
  <c r="B406" i="35" s="1"/>
  <c r="B427" i="35" s="1"/>
  <c r="B448" i="35" s="1"/>
  <c r="B469" i="35" s="1"/>
  <c r="B490" i="35" s="1"/>
  <c r="B511" i="35" s="1"/>
  <c r="B532" i="35" s="1"/>
  <c r="B553" i="35" s="1"/>
  <c r="B574" i="35" s="1"/>
  <c r="B595" i="35" s="1"/>
  <c r="B616" i="35" s="1"/>
  <c r="B637" i="35" s="1"/>
  <c r="B658" i="35" s="1"/>
  <c r="C48" i="35"/>
  <c r="C69" i="35" s="1"/>
  <c r="C90" i="35" s="1"/>
  <c r="C111" i="35" s="1"/>
  <c r="C132" i="35" s="1"/>
  <c r="C153" i="35" s="1"/>
  <c r="C174" i="35" s="1"/>
  <c r="C195" i="35" s="1"/>
  <c r="C216" i="35" s="1"/>
  <c r="C237" i="35" s="1"/>
  <c r="C258" i="35" s="1"/>
  <c r="C279" i="35" s="1"/>
  <c r="C300" i="35" s="1"/>
  <c r="C321" i="35" s="1"/>
  <c r="C342" i="35" s="1"/>
  <c r="C363" i="35" s="1"/>
  <c r="C384" i="35" s="1"/>
  <c r="C405" i="35" s="1"/>
  <c r="C426" i="35" s="1"/>
  <c r="C447" i="35" s="1"/>
  <c r="C468" i="35" s="1"/>
  <c r="C489" i="35" s="1"/>
  <c r="C510" i="35" s="1"/>
  <c r="C531" i="35" s="1"/>
  <c r="C552" i="35" s="1"/>
  <c r="C573" i="35" s="1"/>
  <c r="C594" i="35" s="1"/>
  <c r="C615" i="35" s="1"/>
  <c r="C636" i="35" s="1"/>
  <c r="C657" i="35" s="1"/>
  <c r="B48" i="35"/>
  <c r="B69" i="35" s="1"/>
  <c r="B90" i="35" s="1"/>
  <c r="B111" i="35" s="1"/>
  <c r="B132" i="35" s="1"/>
  <c r="B153" i="35" s="1"/>
  <c r="B174" i="35" s="1"/>
  <c r="B195" i="35" s="1"/>
  <c r="B216" i="35" s="1"/>
  <c r="B237" i="35" s="1"/>
  <c r="B258" i="35" s="1"/>
  <c r="B279" i="35" s="1"/>
  <c r="B300" i="35" s="1"/>
  <c r="B321" i="35" s="1"/>
  <c r="B342" i="35" s="1"/>
  <c r="B363" i="35" s="1"/>
  <c r="B384" i="35" s="1"/>
  <c r="B405" i="35" s="1"/>
  <c r="B426" i="35" s="1"/>
  <c r="B447" i="35" s="1"/>
  <c r="B468" i="35" s="1"/>
  <c r="B489" i="35" s="1"/>
  <c r="B510" i="35" s="1"/>
  <c r="B531" i="35" s="1"/>
  <c r="B552" i="35" s="1"/>
  <c r="B573" i="35" s="1"/>
  <c r="B594" i="35" s="1"/>
  <c r="B615" i="35" s="1"/>
  <c r="B636" i="35" s="1"/>
  <c r="B657" i="35" s="1"/>
  <c r="C47" i="35"/>
  <c r="C68" i="35" s="1"/>
  <c r="C89" i="35" s="1"/>
  <c r="C110" i="35" s="1"/>
  <c r="C131" i="35" s="1"/>
  <c r="C152" i="35" s="1"/>
  <c r="C173" i="35" s="1"/>
  <c r="C194" i="35" s="1"/>
  <c r="C215" i="35" s="1"/>
  <c r="C236" i="35" s="1"/>
  <c r="C257" i="35" s="1"/>
  <c r="C278" i="35" s="1"/>
  <c r="C299" i="35" s="1"/>
  <c r="C320" i="35" s="1"/>
  <c r="C341" i="35" s="1"/>
  <c r="C362" i="35" s="1"/>
  <c r="C383" i="35" s="1"/>
  <c r="C404" i="35" s="1"/>
  <c r="C425" i="35" s="1"/>
  <c r="C446" i="35" s="1"/>
  <c r="C467" i="35" s="1"/>
  <c r="C488" i="35" s="1"/>
  <c r="C509" i="35" s="1"/>
  <c r="C530" i="35" s="1"/>
  <c r="C551" i="35" s="1"/>
  <c r="C572" i="35" s="1"/>
  <c r="C593" i="35" s="1"/>
  <c r="C614" i="35" s="1"/>
  <c r="C635" i="35" s="1"/>
  <c r="C656" i="35" s="1"/>
  <c r="B47" i="35"/>
  <c r="B68" i="35" s="1"/>
  <c r="B89" i="35" s="1"/>
  <c r="B110" i="35" s="1"/>
  <c r="B131" i="35" s="1"/>
  <c r="B152" i="35" s="1"/>
  <c r="B173" i="35" s="1"/>
  <c r="B194" i="35" s="1"/>
  <c r="B215" i="35" s="1"/>
  <c r="B236" i="35" s="1"/>
  <c r="B257" i="35" s="1"/>
  <c r="B278" i="35" s="1"/>
  <c r="B299" i="35" s="1"/>
  <c r="B320" i="35" s="1"/>
  <c r="B341" i="35" s="1"/>
  <c r="B362" i="35" s="1"/>
  <c r="B383" i="35" s="1"/>
  <c r="B404" i="35" s="1"/>
  <c r="B425" i="35" s="1"/>
  <c r="B446" i="35" s="1"/>
  <c r="B467" i="35" s="1"/>
  <c r="B488" i="35" s="1"/>
  <c r="B509" i="35" s="1"/>
  <c r="B530" i="35" s="1"/>
  <c r="B551" i="35" s="1"/>
  <c r="B572" i="35" s="1"/>
  <c r="B593" i="35" s="1"/>
  <c r="B614" i="35" s="1"/>
  <c r="B635" i="35" s="1"/>
  <c r="B656" i="35" s="1"/>
  <c r="C46" i="35"/>
  <c r="C67" i="35" s="1"/>
  <c r="C88" i="35" s="1"/>
  <c r="C109" i="35" s="1"/>
  <c r="C130" i="35" s="1"/>
  <c r="C151" i="35" s="1"/>
  <c r="C172" i="35" s="1"/>
  <c r="C193" i="35" s="1"/>
  <c r="C214" i="35" s="1"/>
  <c r="C235" i="35" s="1"/>
  <c r="C256" i="35" s="1"/>
  <c r="C277" i="35" s="1"/>
  <c r="C298" i="35" s="1"/>
  <c r="C319" i="35" s="1"/>
  <c r="C340" i="35" s="1"/>
  <c r="C361" i="35" s="1"/>
  <c r="C382" i="35" s="1"/>
  <c r="C403" i="35" s="1"/>
  <c r="C424" i="35" s="1"/>
  <c r="C445" i="35" s="1"/>
  <c r="C466" i="35" s="1"/>
  <c r="C487" i="35" s="1"/>
  <c r="C508" i="35" s="1"/>
  <c r="C529" i="35" s="1"/>
  <c r="C550" i="35" s="1"/>
  <c r="C571" i="35" s="1"/>
  <c r="C592" i="35" s="1"/>
  <c r="C613" i="35" s="1"/>
  <c r="C634" i="35" s="1"/>
  <c r="C655" i="35" s="1"/>
  <c r="B46" i="35"/>
  <c r="B67" i="35" s="1"/>
  <c r="B88" i="35" s="1"/>
  <c r="B109" i="35" s="1"/>
  <c r="B130" i="35" s="1"/>
  <c r="B151" i="35" s="1"/>
  <c r="B172" i="35" s="1"/>
  <c r="B193" i="35" s="1"/>
  <c r="B214" i="35" s="1"/>
  <c r="B235" i="35" s="1"/>
  <c r="B256" i="35" s="1"/>
  <c r="B277" i="35" s="1"/>
  <c r="B298" i="35" s="1"/>
  <c r="B319" i="35" s="1"/>
  <c r="B340" i="35" s="1"/>
  <c r="B361" i="35" s="1"/>
  <c r="B382" i="35" s="1"/>
  <c r="B403" i="35" s="1"/>
  <c r="B424" i="35" s="1"/>
  <c r="B445" i="35" s="1"/>
  <c r="B466" i="35" s="1"/>
  <c r="B487" i="35" s="1"/>
  <c r="B508" i="35" s="1"/>
  <c r="B529" i="35" s="1"/>
  <c r="B550" i="35" s="1"/>
  <c r="B571" i="35" s="1"/>
  <c r="B592" i="35" s="1"/>
  <c r="B613" i="35" s="1"/>
  <c r="B634" i="35" s="1"/>
  <c r="B655" i="35" s="1"/>
  <c r="C45" i="35"/>
  <c r="C66" i="35" s="1"/>
  <c r="C87" i="35" s="1"/>
  <c r="C108" i="35" s="1"/>
  <c r="C129" i="35" s="1"/>
  <c r="C150" i="35" s="1"/>
  <c r="C171" i="35" s="1"/>
  <c r="C192" i="35" s="1"/>
  <c r="C213" i="35" s="1"/>
  <c r="C234" i="35" s="1"/>
  <c r="C255" i="35" s="1"/>
  <c r="C276" i="35" s="1"/>
  <c r="C297" i="35" s="1"/>
  <c r="C318" i="35" s="1"/>
  <c r="C339" i="35" s="1"/>
  <c r="C360" i="35" s="1"/>
  <c r="C381" i="35" s="1"/>
  <c r="C402" i="35" s="1"/>
  <c r="C423" i="35" s="1"/>
  <c r="C444" i="35" s="1"/>
  <c r="C465" i="35" s="1"/>
  <c r="C486" i="35" s="1"/>
  <c r="C507" i="35" s="1"/>
  <c r="C528" i="35" s="1"/>
  <c r="C549" i="35" s="1"/>
  <c r="C570" i="35" s="1"/>
  <c r="C591" i="35" s="1"/>
  <c r="C612" i="35" s="1"/>
  <c r="C633" i="35" s="1"/>
  <c r="C654" i="35" s="1"/>
  <c r="B45" i="35"/>
  <c r="B66" i="35" s="1"/>
  <c r="B87" i="35" s="1"/>
  <c r="B108" i="35" s="1"/>
  <c r="B129" i="35" s="1"/>
  <c r="B150" i="35" s="1"/>
  <c r="B171" i="35" s="1"/>
  <c r="B192" i="35" s="1"/>
  <c r="B213" i="35" s="1"/>
  <c r="B234" i="35" s="1"/>
  <c r="B255" i="35" s="1"/>
  <c r="B276" i="35" s="1"/>
  <c r="B297" i="35" s="1"/>
  <c r="B318" i="35" s="1"/>
  <c r="B339" i="35" s="1"/>
  <c r="B360" i="35" s="1"/>
  <c r="B381" i="35" s="1"/>
  <c r="B402" i="35" s="1"/>
  <c r="B423" i="35" s="1"/>
  <c r="B444" i="35" s="1"/>
  <c r="B465" i="35" s="1"/>
  <c r="B486" i="35" s="1"/>
  <c r="B507" i="35" s="1"/>
  <c r="B528" i="35" s="1"/>
  <c r="B549" i="35" s="1"/>
  <c r="B570" i="35" s="1"/>
  <c r="B591" i="35" s="1"/>
  <c r="B612" i="35" s="1"/>
  <c r="B633" i="35" s="1"/>
  <c r="B654" i="35" s="1"/>
  <c r="C44" i="35"/>
  <c r="C65" i="35" s="1"/>
  <c r="C86" i="35" s="1"/>
  <c r="C107" i="35" s="1"/>
  <c r="C128" i="35" s="1"/>
  <c r="C149" i="35" s="1"/>
  <c r="C170" i="35" s="1"/>
  <c r="C191" i="35" s="1"/>
  <c r="C212" i="35" s="1"/>
  <c r="C233" i="35" s="1"/>
  <c r="C254" i="35" s="1"/>
  <c r="C275" i="35" s="1"/>
  <c r="C296" i="35" s="1"/>
  <c r="C317" i="35" s="1"/>
  <c r="C338" i="35" s="1"/>
  <c r="C359" i="35" s="1"/>
  <c r="C380" i="35" s="1"/>
  <c r="C401" i="35" s="1"/>
  <c r="C422" i="35" s="1"/>
  <c r="C443" i="35" s="1"/>
  <c r="C464" i="35" s="1"/>
  <c r="C485" i="35" s="1"/>
  <c r="C506" i="35" s="1"/>
  <c r="C527" i="35" s="1"/>
  <c r="C548" i="35" s="1"/>
  <c r="C569" i="35" s="1"/>
  <c r="C590" i="35" s="1"/>
  <c r="C611" i="35" s="1"/>
  <c r="C632" i="35" s="1"/>
  <c r="C653" i="35" s="1"/>
  <c r="B44" i="35"/>
  <c r="B65" i="35" s="1"/>
  <c r="B86" i="35" s="1"/>
  <c r="B107" i="35" s="1"/>
  <c r="B128" i="35" s="1"/>
  <c r="B149" i="35" s="1"/>
  <c r="B170" i="35" s="1"/>
  <c r="B191" i="35" s="1"/>
  <c r="B212" i="35" s="1"/>
  <c r="B233" i="35" s="1"/>
  <c r="B254" i="35" s="1"/>
  <c r="B275" i="35" s="1"/>
  <c r="B296" i="35" s="1"/>
  <c r="B317" i="35" s="1"/>
  <c r="B338" i="35" s="1"/>
  <c r="B359" i="35" s="1"/>
  <c r="B380" i="35" s="1"/>
  <c r="B401" i="35" s="1"/>
  <c r="B422" i="35" s="1"/>
  <c r="B443" i="35" s="1"/>
  <c r="B464" i="35" s="1"/>
  <c r="B485" i="35" s="1"/>
  <c r="B506" i="35" s="1"/>
  <c r="B527" i="35" s="1"/>
  <c r="B548" i="35" s="1"/>
  <c r="B569" i="35" s="1"/>
  <c r="B590" i="35" s="1"/>
  <c r="B611" i="35" s="1"/>
  <c r="B632" i="35" s="1"/>
  <c r="B653" i="35" s="1"/>
  <c r="C43" i="35"/>
  <c r="C64" i="35" s="1"/>
  <c r="C85" i="35" s="1"/>
  <c r="C106" i="35" s="1"/>
  <c r="C127" i="35" s="1"/>
  <c r="C148" i="35" s="1"/>
  <c r="C169" i="35" s="1"/>
  <c r="C190" i="35" s="1"/>
  <c r="C211" i="35" s="1"/>
  <c r="C232" i="35" s="1"/>
  <c r="C253" i="35" s="1"/>
  <c r="C274" i="35" s="1"/>
  <c r="C295" i="35" s="1"/>
  <c r="C316" i="35" s="1"/>
  <c r="C337" i="35" s="1"/>
  <c r="C358" i="35" s="1"/>
  <c r="C379" i="35" s="1"/>
  <c r="C400" i="35" s="1"/>
  <c r="C421" i="35" s="1"/>
  <c r="C442" i="35" s="1"/>
  <c r="C463" i="35" s="1"/>
  <c r="C484" i="35" s="1"/>
  <c r="C505" i="35" s="1"/>
  <c r="C526" i="35" s="1"/>
  <c r="C547" i="35" s="1"/>
  <c r="C568" i="35" s="1"/>
  <c r="C589" i="35" s="1"/>
  <c r="C610" i="35" s="1"/>
  <c r="C631" i="35" s="1"/>
  <c r="C652" i="35" s="1"/>
  <c r="B43" i="35"/>
  <c r="B64" i="35" s="1"/>
  <c r="B85" i="35" s="1"/>
  <c r="B106" i="35" s="1"/>
  <c r="B127" i="35" s="1"/>
  <c r="B148" i="35" s="1"/>
  <c r="B169" i="35" s="1"/>
  <c r="B190" i="35" s="1"/>
  <c r="B211" i="35" s="1"/>
  <c r="B232" i="35" s="1"/>
  <c r="B253" i="35" s="1"/>
  <c r="B274" i="35" s="1"/>
  <c r="B295" i="35" s="1"/>
  <c r="B316" i="35" s="1"/>
  <c r="B337" i="35" s="1"/>
  <c r="B358" i="35" s="1"/>
  <c r="B379" i="35" s="1"/>
  <c r="B400" i="35" s="1"/>
  <c r="B421" i="35" s="1"/>
  <c r="B442" i="35" s="1"/>
  <c r="B463" i="35" s="1"/>
  <c r="B484" i="35" s="1"/>
  <c r="B505" i="35" s="1"/>
  <c r="B526" i="35" s="1"/>
  <c r="B547" i="35" s="1"/>
  <c r="B568" i="35" s="1"/>
  <c r="B589" i="35" s="1"/>
  <c r="B610" i="35" s="1"/>
  <c r="B631" i="35" s="1"/>
  <c r="B652" i="35" s="1"/>
  <c r="C42" i="35"/>
  <c r="C63" i="35" s="1"/>
  <c r="C84" i="35" s="1"/>
  <c r="C105" i="35" s="1"/>
  <c r="C126" i="35" s="1"/>
  <c r="C147" i="35" s="1"/>
  <c r="C168" i="35" s="1"/>
  <c r="C189" i="35" s="1"/>
  <c r="C210" i="35" s="1"/>
  <c r="C231" i="35" s="1"/>
  <c r="C252" i="35" s="1"/>
  <c r="C273" i="35" s="1"/>
  <c r="C294" i="35" s="1"/>
  <c r="C315" i="35" s="1"/>
  <c r="C336" i="35" s="1"/>
  <c r="C357" i="35" s="1"/>
  <c r="C378" i="35" s="1"/>
  <c r="C399" i="35" s="1"/>
  <c r="C420" i="35" s="1"/>
  <c r="C441" i="35" s="1"/>
  <c r="C462" i="35" s="1"/>
  <c r="C483" i="35" s="1"/>
  <c r="C504" i="35" s="1"/>
  <c r="C525" i="35" s="1"/>
  <c r="C546" i="35" s="1"/>
  <c r="C567" i="35" s="1"/>
  <c r="C588" i="35" s="1"/>
  <c r="C609" i="35" s="1"/>
  <c r="C630" i="35" s="1"/>
  <c r="C651" i="35" s="1"/>
  <c r="B42" i="35"/>
  <c r="B63" i="35" s="1"/>
  <c r="B84" i="35" s="1"/>
  <c r="B105" i="35" s="1"/>
  <c r="B126" i="35" s="1"/>
  <c r="B147" i="35" s="1"/>
  <c r="B168" i="35" s="1"/>
  <c r="B189" i="35" s="1"/>
  <c r="B210" i="35" s="1"/>
  <c r="B231" i="35" s="1"/>
  <c r="B252" i="35" s="1"/>
  <c r="B273" i="35" s="1"/>
  <c r="B294" i="35" s="1"/>
  <c r="B315" i="35" s="1"/>
  <c r="B336" i="35" s="1"/>
  <c r="B357" i="35" s="1"/>
  <c r="B378" i="35" s="1"/>
  <c r="B399" i="35" s="1"/>
  <c r="B420" i="35" s="1"/>
  <c r="B441" i="35" s="1"/>
  <c r="B462" i="35" s="1"/>
  <c r="B483" i="35" s="1"/>
  <c r="B504" i="35" s="1"/>
  <c r="B525" i="35" s="1"/>
  <c r="B546" i="35" s="1"/>
  <c r="B567" i="35" s="1"/>
  <c r="B588" i="35" s="1"/>
  <c r="B609" i="35" s="1"/>
  <c r="B630" i="35" s="1"/>
  <c r="B651" i="35" s="1"/>
  <c r="C41" i="35"/>
  <c r="C62" i="35" s="1"/>
  <c r="C83" i="35" s="1"/>
  <c r="C104" i="35" s="1"/>
  <c r="C125" i="35" s="1"/>
  <c r="C146" i="35" s="1"/>
  <c r="C167" i="35" s="1"/>
  <c r="C188" i="35" s="1"/>
  <c r="C209" i="35" s="1"/>
  <c r="C230" i="35" s="1"/>
  <c r="C251" i="35" s="1"/>
  <c r="C272" i="35" s="1"/>
  <c r="C293" i="35" s="1"/>
  <c r="C314" i="35" s="1"/>
  <c r="C335" i="35" s="1"/>
  <c r="C356" i="35" s="1"/>
  <c r="C377" i="35" s="1"/>
  <c r="C398" i="35" s="1"/>
  <c r="C419" i="35" s="1"/>
  <c r="C440" i="35" s="1"/>
  <c r="C461" i="35" s="1"/>
  <c r="C482" i="35" s="1"/>
  <c r="C503" i="35" s="1"/>
  <c r="C524" i="35" s="1"/>
  <c r="C545" i="35" s="1"/>
  <c r="C566" i="35" s="1"/>
  <c r="C587" i="35" s="1"/>
  <c r="C608" i="35" s="1"/>
  <c r="C629" i="35" s="1"/>
  <c r="C650" i="35" s="1"/>
  <c r="B41" i="35"/>
  <c r="B62" i="35" s="1"/>
  <c r="B83" i="35" s="1"/>
  <c r="B104" i="35" s="1"/>
  <c r="B125" i="35" s="1"/>
  <c r="B146" i="35" s="1"/>
  <c r="B167" i="35" s="1"/>
  <c r="B188" i="35" s="1"/>
  <c r="B209" i="35" s="1"/>
  <c r="B230" i="35" s="1"/>
  <c r="B251" i="35" s="1"/>
  <c r="B272" i="35" s="1"/>
  <c r="B293" i="35" s="1"/>
  <c r="B314" i="35" s="1"/>
  <c r="B335" i="35" s="1"/>
  <c r="B356" i="35" s="1"/>
  <c r="B377" i="35" s="1"/>
  <c r="B398" i="35" s="1"/>
  <c r="B419" i="35" s="1"/>
  <c r="B440" i="35" s="1"/>
  <c r="B461" i="35" s="1"/>
  <c r="B482" i="35" s="1"/>
  <c r="B503" i="35" s="1"/>
  <c r="B524" i="35" s="1"/>
  <c r="B545" i="35" s="1"/>
  <c r="B566" i="35" s="1"/>
  <c r="B587" i="35" s="1"/>
  <c r="B608" i="35" s="1"/>
  <c r="B629" i="35" s="1"/>
  <c r="B650" i="35" s="1"/>
  <c r="C40" i="35"/>
  <c r="C61" i="35" s="1"/>
  <c r="C82" i="35" s="1"/>
  <c r="C103" i="35" s="1"/>
  <c r="C124" i="35" s="1"/>
  <c r="C145" i="35" s="1"/>
  <c r="C166" i="35" s="1"/>
  <c r="C187" i="35" s="1"/>
  <c r="C208" i="35" s="1"/>
  <c r="C229" i="35" s="1"/>
  <c r="C250" i="35" s="1"/>
  <c r="C271" i="35" s="1"/>
  <c r="C292" i="35" s="1"/>
  <c r="C313" i="35" s="1"/>
  <c r="C334" i="35" s="1"/>
  <c r="C355" i="35" s="1"/>
  <c r="C376" i="35" s="1"/>
  <c r="C397" i="35" s="1"/>
  <c r="C418" i="35" s="1"/>
  <c r="C439" i="35" s="1"/>
  <c r="C460" i="35" s="1"/>
  <c r="C481" i="35" s="1"/>
  <c r="C502" i="35" s="1"/>
  <c r="C523" i="35" s="1"/>
  <c r="C544" i="35" s="1"/>
  <c r="C565" i="35" s="1"/>
  <c r="C586" i="35" s="1"/>
  <c r="C607" i="35" s="1"/>
  <c r="C628" i="35" s="1"/>
  <c r="C649" i="35" s="1"/>
  <c r="B40" i="35"/>
  <c r="B61" i="35" s="1"/>
  <c r="B82" i="35" s="1"/>
  <c r="B103" i="35" s="1"/>
  <c r="B124" i="35" s="1"/>
  <c r="B145" i="35" s="1"/>
  <c r="B166" i="35" s="1"/>
  <c r="B187" i="35" s="1"/>
  <c r="B208" i="35" s="1"/>
  <c r="B229" i="35" s="1"/>
  <c r="B250" i="35" s="1"/>
  <c r="B271" i="35" s="1"/>
  <c r="B292" i="35" s="1"/>
  <c r="B313" i="35" s="1"/>
  <c r="B334" i="35" s="1"/>
  <c r="B355" i="35" s="1"/>
  <c r="B376" i="35" s="1"/>
  <c r="B397" i="35" s="1"/>
  <c r="B418" i="35" s="1"/>
  <c r="B439" i="35" s="1"/>
  <c r="B460" i="35" s="1"/>
  <c r="B481" i="35" s="1"/>
  <c r="B502" i="35" s="1"/>
  <c r="B523" i="35" s="1"/>
  <c r="B544" i="35" s="1"/>
  <c r="B565" i="35" s="1"/>
  <c r="B586" i="35" s="1"/>
  <c r="B607" i="35" s="1"/>
  <c r="B628" i="35" s="1"/>
  <c r="B649" i="35" s="1"/>
  <c r="C39" i="35"/>
  <c r="C60" i="35" s="1"/>
  <c r="C81" i="35" s="1"/>
  <c r="C102" i="35" s="1"/>
  <c r="C123" i="35" s="1"/>
  <c r="C144" i="35" s="1"/>
  <c r="C165" i="35" s="1"/>
  <c r="C186" i="35" s="1"/>
  <c r="C207" i="35" s="1"/>
  <c r="C228" i="35" s="1"/>
  <c r="C249" i="35" s="1"/>
  <c r="C270" i="35" s="1"/>
  <c r="C291" i="35" s="1"/>
  <c r="C312" i="35" s="1"/>
  <c r="C333" i="35" s="1"/>
  <c r="C354" i="35" s="1"/>
  <c r="C375" i="35" s="1"/>
  <c r="C396" i="35" s="1"/>
  <c r="C417" i="35" s="1"/>
  <c r="C438" i="35" s="1"/>
  <c r="C459" i="35" s="1"/>
  <c r="C480" i="35" s="1"/>
  <c r="C501" i="35" s="1"/>
  <c r="C522" i="35" s="1"/>
  <c r="C543" i="35" s="1"/>
  <c r="C564" i="35" s="1"/>
  <c r="C585" i="35" s="1"/>
  <c r="C606" i="35" s="1"/>
  <c r="C627" i="35" s="1"/>
  <c r="C648" i="35" s="1"/>
  <c r="B39" i="35"/>
  <c r="B60" i="35" s="1"/>
  <c r="B81" i="35" s="1"/>
  <c r="B102" i="35" s="1"/>
  <c r="B123" i="35" s="1"/>
  <c r="B144" i="35" s="1"/>
  <c r="B165" i="35" s="1"/>
  <c r="B186" i="35" s="1"/>
  <c r="B207" i="35" s="1"/>
  <c r="B228" i="35" s="1"/>
  <c r="B249" i="35" s="1"/>
  <c r="B270" i="35" s="1"/>
  <c r="B291" i="35" s="1"/>
  <c r="B312" i="35" s="1"/>
  <c r="B333" i="35" s="1"/>
  <c r="B354" i="35" s="1"/>
  <c r="B375" i="35" s="1"/>
  <c r="B396" i="35" s="1"/>
  <c r="B417" i="35" s="1"/>
  <c r="B438" i="35" s="1"/>
  <c r="B459" i="35" s="1"/>
  <c r="B480" i="35" s="1"/>
  <c r="B501" i="35" s="1"/>
  <c r="B522" i="35" s="1"/>
  <c r="B543" i="35" s="1"/>
  <c r="B564" i="35" s="1"/>
  <c r="B585" i="35" s="1"/>
  <c r="B606" i="35" s="1"/>
  <c r="B627" i="35" s="1"/>
  <c r="B648" i="35" s="1"/>
  <c r="C38" i="35"/>
  <c r="C59" i="35" s="1"/>
  <c r="C80" i="35" s="1"/>
  <c r="C101" i="35" s="1"/>
  <c r="C122" i="35" s="1"/>
  <c r="C143" i="35" s="1"/>
  <c r="C164" i="35" s="1"/>
  <c r="C185" i="35" s="1"/>
  <c r="C206" i="35" s="1"/>
  <c r="C227" i="35" s="1"/>
  <c r="C248" i="35" s="1"/>
  <c r="C269" i="35" s="1"/>
  <c r="C290" i="35" s="1"/>
  <c r="C311" i="35" s="1"/>
  <c r="C332" i="35" s="1"/>
  <c r="C353" i="35" s="1"/>
  <c r="C374" i="35" s="1"/>
  <c r="C395" i="35" s="1"/>
  <c r="C416" i="35" s="1"/>
  <c r="C437" i="35" s="1"/>
  <c r="C458" i="35" s="1"/>
  <c r="C479" i="35" s="1"/>
  <c r="C500" i="35" s="1"/>
  <c r="C521" i="35" s="1"/>
  <c r="C542" i="35" s="1"/>
  <c r="C563" i="35" s="1"/>
  <c r="C584" i="35" s="1"/>
  <c r="C605" i="35" s="1"/>
  <c r="C626" i="35" s="1"/>
  <c r="C647" i="35" s="1"/>
  <c r="B38" i="35"/>
  <c r="B59" i="35" s="1"/>
  <c r="B80" i="35" s="1"/>
  <c r="B101" i="35" s="1"/>
  <c r="B122" i="35" s="1"/>
  <c r="B143" i="35" s="1"/>
  <c r="B164" i="35" s="1"/>
  <c r="B185" i="35" s="1"/>
  <c r="B206" i="35" s="1"/>
  <c r="B227" i="35" s="1"/>
  <c r="B248" i="35" s="1"/>
  <c r="B269" i="35" s="1"/>
  <c r="B290" i="35" s="1"/>
  <c r="B311" i="35" s="1"/>
  <c r="B332" i="35" s="1"/>
  <c r="B353" i="35" s="1"/>
  <c r="B374" i="35" s="1"/>
  <c r="B395" i="35" s="1"/>
  <c r="B416" i="35" s="1"/>
  <c r="B437" i="35" s="1"/>
  <c r="B458" i="35" s="1"/>
  <c r="B479" i="35" s="1"/>
  <c r="B500" i="35" s="1"/>
  <c r="B521" i="35" s="1"/>
  <c r="B542" i="35" s="1"/>
  <c r="B563" i="35" s="1"/>
  <c r="B584" i="35" s="1"/>
  <c r="B605" i="35" s="1"/>
  <c r="B626" i="35" s="1"/>
  <c r="B647" i="35" s="1"/>
  <c r="C37" i="35"/>
  <c r="C58" i="35" s="1"/>
  <c r="C79" i="35" s="1"/>
  <c r="C100" i="35" s="1"/>
  <c r="C121" i="35" s="1"/>
  <c r="C142" i="35" s="1"/>
  <c r="C163" i="35" s="1"/>
  <c r="C184" i="35" s="1"/>
  <c r="C205" i="35" s="1"/>
  <c r="C226" i="35" s="1"/>
  <c r="C247" i="35" s="1"/>
  <c r="C268" i="35" s="1"/>
  <c r="C289" i="35" s="1"/>
  <c r="C310" i="35" s="1"/>
  <c r="C331" i="35" s="1"/>
  <c r="C352" i="35" s="1"/>
  <c r="C373" i="35" s="1"/>
  <c r="C394" i="35" s="1"/>
  <c r="C415" i="35" s="1"/>
  <c r="C436" i="35" s="1"/>
  <c r="C457" i="35" s="1"/>
  <c r="C478" i="35" s="1"/>
  <c r="C499" i="35" s="1"/>
  <c r="C520" i="35" s="1"/>
  <c r="C541" i="35" s="1"/>
  <c r="C562" i="35" s="1"/>
  <c r="C583" i="35" s="1"/>
  <c r="C604" i="35" s="1"/>
  <c r="C625" i="35" s="1"/>
  <c r="C646" i="35" s="1"/>
  <c r="B37" i="35"/>
  <c r="B58" i="35" s="1"/>
  <c r="B79" i="35" s="1"/>
  <c r="B100" i="35" s="1"/>
  <c r="B121" i="35" s="1"/>
  <c r="B142" i="35" s="1"/>
  <c r="B163" i="35" s="1"/>
  <c r="B184" i="35" s="1"/>
  <c r="B205" i="35" s="1"/>
  <c r="B226" i="35" s="1"/>
  <c r="B247" i="35" s="1"/>
  <c r="B268" i="35" s="1"/>
  <c r="B289" i="35" s="1"/>
  <c r="B310" i="35" s="1"/>
  <c r="B331" i="35" s="1"/>
  <c r="B352" i="35" s="1"/>
  <c r="B373" i="35" s="1"/>
  <c r="B394" i="35" s="1"/>
  <c r="B415" i="35" s="1"/>
  <c r="B436" i="35" s="1"/>
  <c r="B457" i="35" s="1"/>
  <c r="B478" i="35" s="1"/>
  <c r="B499" i="35" s="1"/>
  <c r="B520" i="35" s="1"/>
  <c r="B541" i="35" s="1"/>
  <c r="B562" i="35" s="1"/>
  <c r="B583" i="35" s="1"/>
  <c r="B604" i="35" s="1"/>
  <c r="B625" i="35" s="1"/>
  <c r="B646" i="35" s="1"/>
  <c r="C36" i="35"/>
  <c r="C57" i="35" s="1"/>
  <c r="C78" i="35" s="1"/>
  <c r="C99" i="35" s="1"/>
  <c r="C120" i="35" s="1"/>
  <c r="C141" i="35" s="1"/>
  <c r="C162" i="35" s="1"/>
  <c r="C183" i="35" s="1"/>
  <c r="C204" i="35" s="1"/>
  <c r="C225" i="35" s="1"/>
  <c r="C246" i="35" s="1"/>
  <c r="C267" i="35" s="1"/>
  <c r="C288" i="35" s="1"/>
  <c r="C309" i="35" s="1"/>
  <c r="C330" i="35" s="1"/>
  <c r="C351" i="35" s="1"/>
  <c r="C372" i="35" s="1"/>
  <c r="C393" i="35" s="1"/>
  <c r="C414" i="35" s="1"/>
  <c r="C435" i="35" s="1"/>
  <c r="C456" i="35" s="1"/>
  <c r="C477" i="35" s="1"/>
  <c r="C498" i="35" s="1"/>
  <c r="C519" i="35" s="1"/>
  <c r="C540" i="35" s="1"/>
  <c r="C561" i="35" s="1"/>
  <c r="C582" i="35" s="1"/>
  <c r="C603" i="35" s="1"/>
  <c r="C624" i="35" s="1"/>
  <c r="C645" i="35" s="1"/>
  <c r="B36" i="35"/>
  <c r="B57" i="35" s="1"/>
  <c r="B78" i="35" s="1"/>
  <c r="B99" i="35" s="1"/>
  <c r="B120" i="35" s="1"/>
  <c r="B141" i="35" s="1"/>
  <c r="B162" i="35" s="1"/>
  <c r="B183" i="35" s="1"/>
  <c r="B204" i="35" s="1"/>
  <c r="B225" i="35" s="1"/>
  <c r="B246" i="35" s="1"/>
  <c r="B267" i="35" s="1"/>
  <c r="B288" i="35" s="1"/>
  <c r="B309" i="35" s="1"/>
  <c r="B330" i="35" s="1"/>
  <c r="B351" i="35" s="1"/>
  <c r="B372" i="35" s="1"/>
  <c r="B393" i="35" s="1"/>
  <c r="B414" i="35" s="1"/>
  <c r="B435" i="35" s="1"/>
  <c r="B456" i="35" s="1"/>
  <c r="B477" i="35" s="1"/>
  <c r="B498" i="35" s="1"/>
  <c r="B519" i="35" s="1"/>
  <c r="B540" i="35" s="1"/>
  <c r="B561" i="35" s="1"/>
  <c r="B582" i="35" s="1"/>
  <c r="B603" i="35" s="1"/>
  <c r="B624" i="35" s="1"/>
  <c r="B645" i="35" s="1"/>
  <c r="F35" i="35"/>
  <c r="F56" i="35" s="1"/>
  <c r="F77" i="35" s="1"/>
  <c r="F98" i="35" s="1"/>
  <c r="F119" i="35" s="1"/>
  <c r="F140" i="35" s="1"/>
  <c r="F161" i="35" s="1"/>
  <c r="F182" i="35" s="1"/>
  <c r="F203" i="35" s="1"/>
  <c r="F224" i="35" s="1"/>
  <c r="F245" i="35" s="1"/>
  <c r="F266" i="35" s="1"/>
  <c r="F287" i="35" s="1"/>
  <c r="F308" i="35" s="1"/>
  <c r="F329" i="35" s="1"/>
  <c r="F350" i="35" s="1"/>
  <c r="F371" i="35" s="1"/>
  <c r="F392" i="35" s="1"/>
  <c r="F413" i="35" s="1"/>
  <c r="F434" i="35" s="1"/>
  <c r="F455" i="35" s="1"/>
  <c r="F476" i="35" s="1"/>
  <c r="F497" i="35" s="1"/>
  <c r="F518" i="35" s="1"/>
  <c r="F539" i="35" s="1"/>
  <c r="F560" i="35" s="1"/>
  <c r="F581" i="35" s="1"/>
  <c r="F602" i="35" s="1"/>
  <c r="F623" i="35" s="1"/>
  <c r="F644" i="35" s="1"/>
  <c r="E35" i="35"/>
  <c r="E56" i="35" s="1"/>
  <c r="E77" i="35" s="1"/>
  <c r="E98" i="35" s="1"/>
  <c r="E119" i="35" s="1"/>
  <c r="E140" i="35" s="1"/>
  <c r="E161" i="35" s="1"/>
  <c r="E182" i="35" s="1"/>
  <c r="E203" i="35" s="1"/>
  <c r="E224" i="35" s="1"/>
  <c r="E245" i="35" s="1"/>
  <c r="E266" i="35" s="1"/>
  <c r="E287" i="35" s="1"/>
  <c r="E308" i="35" s="1"/>
  <c r="E329" i="35" s="1"/>
  <c r="E350" i="35" s="1"/>
  <c r="E371" i="35" s="1"/>
  <c r="E392" i="35" s="1"/>
  <c r="E413" i="35" s="1"/>
  <c r="E434" i="35" s="1"/>
  <c r="E455" i="35" s="1"/>
  <c r="E476" i="35" s="1"/>
  <c r="E497" i="35" s="1"/>
  <c r="E518" i="35" s="1"/>
  <c r="E539" i="35" s="1"/>
  <c r="E560" i="35" s="1"/>
  <c r="E581" i="35" s="1"/>
  <c r="E602" i="35" s="1"/>
  <c r="E623" i="35" s="1"/>
  <c r="E644" i="35" s="1"/>
  <c r="C35" i="35"/>
  <c r="C56" i="35" s="1"/>
  <c r="C77" i="35" s="1"/>
  <c r="C98" i="35" s="1"/>
  <c r="C119" i="35" s="1"/>
  <c r="C140" i="35" s="1"/>
  <c r="C161" i="35" s="1"/>
  <c r="C182" i="35" s="1"/>
  <c r="C203" i="35" s="1"/>
  <c r="C224" i="35" s="1"/>
  <c r="C245" i="35" s="1"/>
  <c r="C266" i="35" s="1"/>
  <c r="C287" i="35" s="1"/>
  <c r="C308" i="35" s="1"/>
  <c r="C329" i="35" s="1"/>
  <c r="C350" i="35" s="1"/>
  <c r="C371" i="35" s="1"/>
  <c r="C392" i="35" s="1"/>
  <c r="C413" i="35" s="1"/>
  <c r="C434" i="35" s="1"/>
  <c r="C455" i="35" s="1"/>
  <c r="C476" i="35" s="1"/>
  <c r="C497" i="35" s="1"/>
  <c r="C518" i="35" s="1"/>
  <c r="C539" i="35" s="1"/>
  <c r="C560" i="35" s="1"/>
  <c r="C581" i="35" s="1"/>
  <c r="C602" i="35" s="1"/>
  <c r="C623" i="35" s="1"/>
  <c r="C644" i="35" s="1"/>
  <c r="B35" i="35"/>
  <c r="B56" i="35" s="1"/>
  <c r="B77" i="35" s="1"/>
  <c r="B98" i="35" s="1"/>
  <c r="B119" i="35" s="1"/>
  <c r="B140" i="35" s="1"/>
  <c r="B161" i="35" s="1"/>
  <c r="B182" i="35" s="1"/>
  <c r="B203" i="35" s="1"/>
  <c r="B224" i="35" s="1"/>
  <c r="B245" i="35" s="1"/>
  <c r="B266" i="35" s="1"/>
  <c r="B287" i="35" s="1"/>
  <c r="B308" i="35" s="1"/>
  <c r="B329" i="35" s="1"/>
  <c r="B350" i="35" s="1"/>
  <c r="B371" i="35" s="1"/>
  <c r="B392" i="35" s="1"/>
  <c r="B413" i="35" s="1"/>
  <c r="B434" i="35" s="1"/>
  <c r="B455" i="35" s="1"/>
  <c r="B476" i="35" s="1"/>
  <c r="B497" i="35" s="1"/>
  <c r="B518" i="35" s="1"/>
  <c r="B539" i="35" s="1"/>
  <c r="B560" i="35" s="1"/>
  <c r="B581" i="35" s="1"/>
  <c r="B602" i="35" s="1"/>
  <c r="B623" i="35" s="1"/>
  <c r="B644" i="35" s="1"/>
  <c r="B33" i="35"/>
  <c r="A33" i="35"/>
  <c r="B54" i="35" s="1"/>
  <c r="C7" i="35"/>
  <c r="D8" i="35" s="1"/>
  <c r="C66" i="13"/>
  <c r="A54" i="35" l="1"/>
  <c r="B75" i="35" s="1"/>
  <c r="E45" i="14"/>
  <c r="F45" i="14"/>
  <c r="G45" i="14"/>
  <c r="H45" i="14"/>
  <c r="I45" i="14"/>
  <c r="J45" i="14"/>
  <c r="K45" i="14"/>
  <c r="L45" i="14"/>
  <c r="M45" i="14"/>
  <c r="N45" i="14"/>
  <c r="O45" i="14"/>
  <c r="P45" i="14"/>
  <c r="Q45" i="14"/>
  <c r="R45" i="14"/>
  <c r="S45" i="14"/>
  <c r="T45" i="14"/>
  <c r="U45" i="14"/>
  <c r="V45" i="14"/>
  <c r="W45" i="14"/>
  <c r="D53" i="20"/>
  <c r="D29" i="14"/>
  <c r="E29" i="14"/>
  <c r="F29" i="14"/>
  <c r="G29" i="14"/>
  <c r="H29" i="14"/>
  <c r="I29" i="14"/>
  <c r="J29" i="14"/>
  <c r="K29" i="14"/>
  <c r="L29" i="14"/>
  <c r="M29" i="14"/>
  <c r="AH50" i="21"/>
  <c r="AI50" i="21"/>
  <c r="AJ50" i="21"/>
  <c r="AK50" i="21"/>
  <c r="AL50" i="21"/>
  <c r="AM50" i="21"/>
  <c r="AN50" i="21"/>
  <c r="AO50" i="21"/>
  <c r="AP50" i="21"/>
  <c r="AQ50" i="21"/>
  <c r="AR50" i="21"/>
  <c r="AS50" i="21"/>
  <c r="AT50" i="21"/>
  <c r="AU50" i="21"/>
  <c r="AV50" i="21"/>
  <c r="AW50" i="21"/>
  <c r="AX50" i="21"/>
  <c r="AY50" i="21"/>
  <c r="AZ50" i="21"/>
  <c r="BA50" i="21"/>
  <c r="BB50" i="21"/>
  <c r="BC50" i="21"/>
  <c r="BD50" i="21"/>
  <c r="BE50" i="21"/>
  <c r="BF50" i="21"/>
  <c r="BG50" i="21"/>
  <c r="BH50" i="21"/>
  <c r="BI50" i="21"/>
  <c r="BJ50" i="21"/>
  <c r="BK50" i="21"/>
  <c r="BL50" i="21"/>
  <c r="BM50" i="21"/>
  <c r="BN50" i="21"/>
  <c r="BO50" i="21"/>
  <c r="BP50" i="21"/>
  <c r="BQ50" i="21"/>
  <c r="BR50" i="21"/>
  <c r="BS50" i="21"/>
  <c r="BT50" i="21"/>
  <c r="BU50" i="21"/>
  <c r="BV50" i="21"/>
  <c r="BW50" i="21"/>
  <c r="BX50" i="21"/>
  <c r="BY50" i="21"/>
  <c r="BZ50" i="21"/>
  <c r="CA50" i="21"/>
  <c r="CB50" i="21"/>
  <c r="CC50" i="21"/>
  <c r="CD50" i="21"/>
  <c r="CE50" i="21"/>
  <c r="CF50" i="21"/>
  <c r="CG50" i="21"/>
  <c r="CH50" i="21"/>
  <c r="CI50" i="21"/>
  <c r="CJ50" i="21"/>
  <c r="CK50" i="21"/>
  <c r="CL50" i="21"/>
  <c r="CM50" i="21"/>
  <c r="CN50" i="21"/>
  <c r="CO50" i="21"/>
  <c r="AH10" i="21"/>
  <c r="AI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A75" i="35" l="1"/>
  <c r="B96" i="35" s="1"/>
  <c r="E30" i="14"/>
  <c r="F30" i="14"/>
  <c r="G30" i="14"/>
  <c r="H30" i="14"/>
  <c r="I30" i="14"/>
  <c r="J30" i="14"/>
  <c r="K30" i="14"/>
  <c r="L30" i="14"/>
  <c r="M30" i="14"/>
  <c r="X30" i="14"/>
  <c r="Y30" i="14"/>
  <c r="Z30"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E6" i="20"/>
  <c r="E10" i="21" s="1"/>
  <c r="E7" i="20"/>
  <c r="E8" i="20"/>
  <c r="E9" i="20"/>
  <c r="D9" i="20"/>
  <c r="D8" i="20"/>
  <c r="D7" i="20"/>
  <c r="D6" i="20"/>
  <c r="A96" i="35" l="1"/>
  <c r="A117" i="35" s="1"/>
  <c r="C68" i="13"/>
  <c r="C103" i="13" s="1"/>
  <c r="C138" i="13" s="1"/>
  <c r="C173" i="13" s="1"/>
  <c r="C208" i="13" s="1"/>
  <c r="C243" i="13" s="1"/>
  <c r="C278" i="13" s="1"/>
  <c r="C313" i="13" s="1"/>
  <c r="C348" i="13" s="1"/>
  <c r="C383" i="13" s="1"/>
  <c r="C418" i="13" s="1"/>
  <c r="C453" i="13" s="1"/>
  <c r="C488" i="13" s="1"/>
  <c r="C523" i="13" s="1"/>
  <c r="C558" i="13" s="1"/>
  <c r="C593" i="13" s="1"/>
  <c r="C628" i="13" s="1"/>
  <c r="C663" i="13" s="1"/>
  <c r="C698" i="13" s="1"/>
  <c r="C733" i="13" s="1"/>
  <c r="C768" i="13" s="1"/>
  <c r="C803" i="13" s="1"/>
  <c r="C838" i="13" s="1"/>
  <c r="C873" i="13" s="1"/>
  <c r="C908" i="13" s="1"/>
  <c r="C943" i="13" s="1"/>
  <c r="C978" i="13" s="1"/>
  <c r="C1013" i="13" s="1"/>
  <c r="C1048" i="13" s="1"/>
  <c r="C1083" i="13" s="1"/>
  <c r="C69" i="13"/>
  <c r="C104" i="13" s="1"/>
  <c r="C139" i="13" s="1"/>
  <c r="C174" i="13" s="1"/>
  <c r="C209" i="13" s="1"/>
  <c r="C244" i="13" s="1"/>
  <c r="C279" i="13" s="1"/>
  <c r="C314" i="13" s="1"/>
  <c r="C349" i="13" s="1"/>
  <c r="C384" i="13" s="1"/>
  <c r="C419" i="13" s="1"/>
  <c r="C454" i="13" s="1"/>
  <c r="C489" i="13" s="1"/>
  <c r="C524" i="13" s="1"/>
  <c r="C559" i="13" s="1"/>
  <c r="C594" i="13" s="1"/>
  <c r="C629" i="13" s="1"/>
  <c r="C664" i="13" s="1"/>
  <c r="C699" i="13" s="1"/>
  <c r="C734" i="13" s="1"/>
  <c r="C769" i="13" s="1"/>
  <c r="C804" i="13" s="1"/>
  <c r="C839" i="13" s="1"/>
  <c r="C874" i="13" s="1"/>
  <c r="C909" i="13" s="1"/>
  <c r="C944" i="13" s="1"/>
  <c r="C979" i="13" s="1"/>
  <c r="C1014" i="13" s="1"/>
  <c r="C1049" i="13" s="1"/>
  <c r="C1084" i="13" s="1"/>
  <c r="C70" i="13"/>
  <c r="C105" i="13" s="1"/>
  <c r="C140" i="13" s="1"/>
  <c r="C175" i="13" s="1"/>
  <c r="C210" i="13" s="1"/>
  <c r="C245" i="13" s="1"/>
  <c r="C280" i="13" s="1"/>
  <c r="C315" i="13" s="1"/>
  <c r="C350" i="13" s="1"/>
  <c r="C385" i="13" s="1"/>
  <c r="C420" i="13" s="1"/>
  <c r="C455" i="13" s="1"/>
  <c r="C490" i="13" s="1"/>
  <c r="C525" i="13" s="1"/>
  <c r="C560" i="13" s="1"/>
  <c r="C595" i="13" s="1"/>
  <c r="C630" i="13" s="1"/>
  <c r="C665" i="13" s="1"/>
  <c r="C700" i="13" s="1"/>
  <c r="C735" i="13" s="1"/>
  <c r="C770" i="13" s="1"/>
  <c r="C805" i="13" s="1"/>
  <c r="C840" i="13" s="1"/>
  <c r="C875" i="13" s="1"/>
  <c r="C910" i="13" s="1"/>
  <c r="C945" i="13" s="1"/>
  <c r="C980" i="13" s="1"/>
  <c r="C1015" i="13" s="1"/>
  <c r="C1050" i="13" s="1"/>
  <c r="C1085" i="13" s="1"/>
  <c r="C71" i="13"/>
  <c r="C106" i="13" s="1"/>
  <c r="C141" i="13" s="1"/>
  <c r="C176" i="13" s="1"/>
  <c r="C211" i="13" s="1"/>
  <c r="C246" i="13" s="1"/>
  <c r="C281" i="13" s="1"/>
  <c r="C316" i="13" s="1"/>
  <c r="C351" i="13" s="1"/>
  <c r="C386" i="13" s="1"/>
  <c r="C421" i="13" s="1"/>
  <c r="C456" i="13" s="1"/>
  <c r="C491" i="13" s="1"/>
  <c r="C526" i="13" s="1"/>
  <c r="C561" i="13" s="1"/>
  <c r="C596" i="13" s="1"/>
  <c r="C631" i="13" s="1"/>
  <c r="C666" i="13" s="1"/>
  <c r="C701" i="13" s="1"/>
  <c r="C736" i="13" s="1"/>
  <c r="C771" i="13" s="1"/>
  <c r="C806" i="13" s="1"/>
  <c r="C841" i="13" s="1"/>
  <c r="C876" i="13" s="1"/>
  <c r="C911" i="13" s="1"/>
  <c r="C946" i="13" s="1"/>
  <c r="C981" i="13" s="1"/>
  <c r="C1016" i="13" s="1"/>
  <c r="C1051" i="13" s="1"/>
  <c r="C1086" i="13" s="1"/>
  <c r="C72" i="13"/>
  <c r="C107" i="13" s="1"/>
  <c r="C142" i="13" s="1"/>
  <c r="C177" i="13" s="1"/>
  <c r="C212" i="13" s="1"/>
  <c r="C247" i="13" s="1"/>
  <c r="C282" i="13" s="1"/>
  <c r="C317" i="13" s="1"/>
  <c r="C352" i="13" s="1"/>
  <c r="C387" i="13" s="1"/>
  <c r="C422" i="13" s="1"/>
  <c r="C457" i="13" s="1"/>
  <c r="C492" i="13" s="1"/>
  <c r="C527" i="13" s="1"/>
  <c r="C562" i="13" s="1"/>
  <c r="C597" i="13" s="1"/>
  <c r="C632" i="13" s="1"/>
  <c r="C667" i="13" s="1"/>
  <c r="C702" i="13" s="1"/>
  <c r="C737" i="13" s="1"/>
  <c r="C772" i="13" s="1"/>
  <c r="C807" i="13" s="1"/>
  <c r="C842" i="13" s="1"/>
  <c r="C877" i="13" s="1"/>
  <c r="C912" i="13" s="1"/>
  <c r="C947" i="13" s="1"/>
  <c r="C982" i="13" s="1"/>
  <c r="C1017" i="13" s="1"/>
  <c r="C1052" i="13" s="1"/>
  <c r="C1087" i="13" s="1"/>
  <c r="C73" i="13"/>
  <c r="C108" i="13" s="1"/>
  <c r="C143" i="13" s="1"/>
  <c r="C178" i="13" s="1"/>
  <c r="C213" i="13" s="1"/>
  <c r="C248" i="13" s="1"/>
  <c r="C283" i="13" s="1"/>
  <c r="C318" i="13" s="1"/>
  <c r="C353" i="13" s="1"/>
  <c r="C388" i="13" s="1"/>
  <c r="C423" i="13" s="1"/>
  <c r="C458" i="13" s="1"/>
  <c r="C493" i="13" s="1"/>
  <c r="C528" i="13" s="1"/>
  <c r="C563" i="13" s="1"/>
  <c r="C598" i="13" s="1"/>
  <c r="C633" i="13" s="1"/>
  <c r="C668" i="13" s="1"/>
  <c r="C703" i="13" s="1"/>
  <c r="C738" i="13" s="1"/>
  <c r="C773" i="13" s="1"/>
  <c r="C808" i="13" s="1"/>
  <c r="C843" i="13" s="1"/>
  <c r="C878" i="13" s="1"/>
  <c r="C913" i="13" s="1"/>
  <c r="C948" i="13" s="1"/>
  <c r="C983" i="13" s="1"/>
  <c r="C1018" i="13" s="1"/>
  <c r="C1053" i="13" s="1"/>
  <c r="C1088" i="13" s="1"/>
  <c r="C74" i="13"/>
  <c r="C109" i="13" s="1"/>
  <c r="C144" i="13" s="1"/>
  <c r="C179" i="13" s="1"/>
  <c r="C214" i="13" s="1"/>
  <c r="C249" i="13" s="1"/>
  <c r="C284" i="13" s="1"/>
  <c r="C319" i="13" s="1"/>
  <c r="C354" i="13" s="1"/>
  <c r="C389" i="13" s="1"/>
  <c r="C424" i="13" s="1"/>
  <c r="C459" i="13" s="1"/>
  <c r="C494" i="13" s="1"/>
  <c r="C529" i="13" s="1"/>
  <c r="C564" i="13" s="1"/>
  <c r="C599" i="13" s="1"/>
  <c r="C634" i="13" s="1"/>
  <c r="C669" i="13" s="1"/>
  <c r="C704" i="13" s="1"/>
  <c r="C739" i="13" s="1"/>
  <c r="C774" i="13" s="1"/>
  <c r="C809" i="13" s="1"/>
  <c r="C844" i="13" s="1"/>
  <c r="C879" i="13" s="1"/>
  <c r="C914" i="13" s="1"/>
  <c r="C949" i="13" s="1"/>
  <c r="C984" i="13" s="1"/>
  <c r="C1019" i="13" s="1"/>
  <c r="C1054" i="13" s="1"/>
  <c r="C1089" i="13" s="1"/>
  <c r="C75" i="13"/>
  <c r="C110" i="13" s="1"/>
  <c r="C145" i="13" s="1"/>
  <c r="C180" i="13" s="1"/>
  <c r="C215" i="13" s="1"/>
  <c r="C250" i="13" s="1"/>
  <c r="C285" i="13" s="1"/>
  <c r="C320" i="13" s="1"/>
  <c r="C355" i="13" s="1"/>
  <c r="C390" i="13" s="1"/>
  <c r="C425" i="13" s="1"/>
  <c r="C460" i="13" s="1"/>
  <c r="C495" i="13" s="1"/>
  <c r="C530" i="13" s="1"/>
  <c r="C565" i="13" s="1"/>
  <c r="C600" i="13" s="1"/>
  <c r="C635" i="13" s="1"/>
  <c r="C670" i="13" s="1"/>
  <c r="C705" i="13" s="1"/>
  <c r="C740" i="13" s="1"/>
  <c r="C775" i="13" s="1"/>
  <c r="C810" i="13" s="1"/>
  <c r="C845" i="13" s="1"/>
  <c r="C880" i="13" s="1"/>
  <c r="C915" i="13" s="1"/>
  <c r="C950" i="13" s="1"/>
  <c r="C985" i="13" s="1"/>
  <c r="C1020" i="13" s="1"/>
  <c r="C1055" i="13" s="1"/>
  <c r="C1090" i="13" s="1"/>
  <c r="C76" i="13"/>
  <c r="C111" i="13" s="1"/>
  <c r="C146" i="13" s="1"/>
  <c r="C181" i="13" s="1"/>
  <c r="C216" i="13" s="1"/>
  <c r="C251" i="13" s="1"/>
  <c r="C286" i="13" s="1"/>
  <c r="C321" i="13" s="1"/>
  <c r="C356" i="13" s="1"/>
  <c r="C391" i="13" s="1"/>
  <c r="C426" i="13" s="1"/>
  <c r="C461" i="13" s="1"/>
  <c r="C496" i="13" s="1"/>
  <c r="C531" i="13" s="1"/>
  <c r="C566" i="13" s="1"/>
  <c r="C601" i="13" s="1"/>
  <c r="C636" i="13" s="1"/>
  <c r="C671" i="13" s="1"/>
  <c r="C706" i="13" s="1"/>
  <c r="C741" i="13" s="1"/>
  <c r="C776" i="13" s="1"/>
  <c r="C811" i="13" s="1"/>
  <c r="C846" i="13" s="1"/>
  <c r="C881" i="13" s="1"/>
  <c r="C916" i="13" s="1"/>
  <c r="C951" i="13" s="1"/>
  <c r="C986" i="13" s="1"/>
  <c r="C1021" i="13" s="1"/>
  <c r="C1056" i="13" s="1"/>
  <c r="C1091" i="13" s="1"/>
  <c r="C77" i="13"/>
  <c r="C112" i="13" s="1"/>
  <c r="C147" i="13" s="1"/>
  <c r="C182" i="13" s="1"/>
  <c r="C217" i="13" s="1"/>
  <c r="C252" i="13" s="1"/>
  <c r="C287" i="13" s="1"/>
  <c r="C322" i="13" s="1"/>
  <c r="C357" i="13" s="1"/>
  <c r="C392" i="13" s="1"/>
  <c r="C427" i="13" s="1"/>
  <c r="C462" i="13" s="1"/>
  <c r="C497" i="13" s="1"/>
  <c r="C532" i="13" s="1"/>
  <c r="C567" i="13" s="1"/>
  <c r="C602" i="13" s="1"/>
  <c r="C637" i="13" s="1"/>
  <c r="C672" i="13" s="1"/>
  <c r="C707" i="13" s="1"/>
  <c r="C742" i="13" s="1"/>
  <c r="C777" i="13" s="1"/>
  <c r="C812" i="13" s="1"/>
  <c r="C847" i="13" s="1"/>
  <c r="C882" i="13" s="1"/>
  <c r="C917" i="13" s="1"/>
  <c r="C952" i="13" s="1"/>
  <c r="C987" i="13" s="1"/>
  <c r="C1022" i="13" s="1"/>
  <c r="C1057" i="13" s="1"/>
  <c r="C1092" i="13" s="1"/>
  <c r="C78" i="13"/>
  <c r="C113" i="13" s="1"/>
  <c r="C148" i="13" s="1"/>
  <c r="C183" i="13" s="1"/>
  <c r="C218" i="13" s="1"/>
  <c r="C253" i="13" s="1"/>
  <c r="C288" i="13" s="1"/>
  <c r="C323" i="13" s="1"/>
  <c r="C358" i="13" s="1"/>
  <c r="C393" i="13" s="1"/>
  <c r="C428" i="13" s="1"/>
  <c r="C463" i="13" s="1"/>
  <c r="C498" i="13" s="1"/>
  <c r="C533" i="13" s="1"/>
  <c r="C568" i="13" s="1"/>
  <c r="C603" i="13" s="1"/>
  <c r="C638" i="13" s="1"/>
  <c r="C673" i="13" s="1"/>
  <c r="C708" i="13" s="1"/>
  <c r="C743" i="13" s="1"/>
  <c r="C778" i="13" s="1"/>
  <c r="C813" i="13" s="1"/>
  <c r="C848" i="13" s="1"/>
  <c r="C883" i="13" s="1"/>
  <c r="C918" i="13" s="1"/>
  <c r="C953" i="13" s="1"/>
  <c r="C988" i="13" s="1"/>
  <c r="C1023" i="13" s="1"/>
  <c r="C1058" i="13" s="1"/>
  <c r="C1093" i="13" s="1"/>
  <c r="C67" i="13"/>
  <c r="C102" i="13" s="1"/>
  <c r="C137" i="13" s="1"/>
  <c r="C172" i="13" s="1"/>
  <c r="C207" i="13" s="1"/>
  <c r="C242" i="13" s="1"/>
  <c r="C277" i="13" s="1"/>
  <c r="C312" i="13" s="1"/>
  <c r="C347" i="13" s="1"/>
  <c r="C382" i="13" s="1"/>
  <c r="C417" i="13" s="1"/>
  <c r="C452" i="13" s="1"/>
  <c r="C487" i="13" s="1"/>
  <c r="C522" i="13" s="1"/>
  <c r="C557" i="13" s="1"/>
  <c r="C592" i="13" s="1"/>
  <c r="C627" i="13" s="1"/>
  <c r="C662" i="13" s="1"/>
  <c r="C697" i="13" s="1"/>
  <c r="C732" i="13" s="1"/>
  <c r="C767" i="13" s="1"/>
  <c r="C802" i="13" s="1"/>
  <c r="C837" i="13" s="1"/>
  <c r="C872" i="13" s="1"/>
  <c r="C907" i="13" s="1"/>
  <c r="C942" i="13" s="1"/>
  <c r="C977" i="13" s="1"/>
  <c r="C1012" i="13" s="1"/>
  <c r="C1047" i="13" s="1"/>
  <c r="C1082" i="13" s="1"/>
  <c r="C101" i="13"/>
  <c r="C136" i="13" s="1"/>
  <c r="C171" i="13" s="1"/>
  <c r="C206" i="13" s="1"/>
  <c r="C241" i="13" s="1"/>
  <c r="C276" i="13" s="1"/>
  <c r="C311" i="13" s="1"/>
  <c r="C346" i="13" s="1"/>
  <c r="C381" i="13" s="1"/>
  <c r="C416" i="13" s="1"/>
  <c r="C451" i="13" s="1"/>
  <c r="C486" i="13" s="1"/>
  <c r="C521" i="13" s="1"/>
  <c r="C556" i="13" s="1"/>
  <c r="C591" i="13" s="1"/>
  <c r="C626" i="13" s="1"/>
  <c r="C661" i="13" s="1"/>
  <c r="C696" i="13" s="1"/>
  <c r="C731" i="13" s="1"/>
  <c r="C766" i="13" s="1"/>
  <c r="C801" i="13" s="1"/>
  <c r="C836" i="13" s="1"/>
  <c r="C871" i="13" s="1"/>
  <c r="C906" i="13" s="1"/>
  <c r="C941" i="13" s="1"/>
  <c r="C976" i="13" s="1"/>
  <c r="C1011" i="13" s="1"/>
  <c r="C1046" i="13" s="1"/>
  <c r="C1081" i="13" s="1"/>
  <c r="C65" i="13"/>
  <c r="C100" i="13" s="1"/>
  <c r="C135" i="13" s="1"/>
  <c r="C170" i="13" s="1"/>
  <c r="C205" i="13" s="1"/>
  <c r="C240" i="13" s="1"/>
  <c r="C275" i="13" s="1"/>
  <c r="C310" i="13" s="1"/>
  <c r="C345" i="13" s="1"/>
  <c r="C380" i="13" s="1"/>
  <c r="C415" i="13" s="1"/>
  <c r="C450" i="13" s="1"/>
  <c r="C485" i="13" s="1"/>
  <c r="C520" i="13" s="1"/>
  <c r="C555" i="13" s="1"/>
  <c r="C590" i="13" s="1"/>
  <c r="C625" i="13" s="1"/>
  <c r="C660" i="13" s="1"/>
  <c r="C695" i="13" s="1"/>
  <c r="C730" i="13" s="1"/>
  <c r="C765" i="13" s="1"/>
  <c r="C800" i="13" s="1"/>
  <c r="C835" i="13" s="1"/>
  <c r="C870" i="13" s="1"/>
  <c r="C905" i="13" s="1"/>
  <c r="C940" i="13" s="1"/>
  <c r="C975" i="13" s="1"/>
  <c r="C1010" i="13" s="1"/>
  <c r="C1045" i="13" s="1"/>
  <c r="C1080" i="13" s="1"/>
  <c r="C53" i="13"/>
  <c r="C88" i="13" s="1"/>
  <c r="C123" i="13" s="1"/>
  <c r="C158" i="13" s="1"/>
  <c r="C193" i="13" s="1"/>
  <c r="C228" i="13" s="1"/>
  <c r="C263" i="13" s="1"/>
  <c r="C298" i="13" s="1"/>
  <c r="C333" i="13" s="1"/>
  <c r="C368" i="13" s="1"/>
  <c r="C403" i="13" s="1"/>
  <c r="C438" i="13" s="1"/>
  <c r="C473" i="13" s="1"/>
  <c r="C508" i="13" s="1"/>
  <c r="C543" i="13" s="1"/>
  <c r="C578" i="13" s="1"/>
  <c r="C613" i="13" s="1"/>
  <c r="C648" i="13" s="1"/>
  <c r="C683" i="13" s="1"/>
  <c r="C718" i="13" s="1"/>
  <c r="C753" i="13" s="1"/>
  <c r="C788" i="13" s="1"/>
  <c r="C823" i="13" s="1"/>
  <c r="C858" i="13" s="1"/>
  <c r="C893" i="13" s="1"/>
  <c r="C928" i="13" s="1"/>
  <c r="C963" i="13" s="1"/>
  <c r="C998" i="13" s="1"/>
  <c r="C1033" i="13" s="1"/>
  <c r="C1068" i="13" s="1"/>
  <c r="C54" i="13"/>
  <c r="C89" i="13" s="1"/>
  <c r="C124" i="13" s="1"/>
  <c r="C159" i="13" s="1"/>
  <c r="C194" i="13" s="1"/>
  <c r="C229" i="13" s="1"/>
  <c r="C264" i="13" s="1"/>
  <c r="C299" i="13" s="1"/>
  <c r="C334" i="13" s="1"/>
  <c r="C369" i="13" s="1"/>
  <c r="C404" i="13" s="1"/>
  <c r="C439" i="13" s="1"/>
  <c r="C474" i="13" s="1"/>
  <c r="C509" i="13" s="1"/>
  <c r="C544" i="13" s="1"/>
  <c r="C579" i="13" s="1"/>
  <c r="C614" i="13" s="1"/>
  <c r="C649" i="13" s="1"/>
  <c r="C684" i="13" s="1"/>
  <c r="C719" i="13" s="1"/>
  <c r="C754" i="13" s="1"/>
  <c r="C789" i="13" s="1"/>
  <c r="C824" i="13" s="1"/>
  <c r="C859" i="13" s="1"/>
  <c r="C894" i="13" s="1"/>
  <c r="C929" i="13" s="1"/>
  <c r="C964" i="13" s="1"/>
  <c r="C999" i="13" s="1"/>
  <c r="C1034" i="13" s="1"/>
  <c r="C1069" i="13" s="1"/>
  <c r="C55" i="13"/>
  <c r="C90" i="13" s="1"/>
  <c r="C125" i="13" s="1"/>
  <c r="C160" i="13" s="1"/>
  <c r="C195" i="13" s="1"/>
  <c r="C230" i="13" s="1"/>
  <c r="C265" i="13" s="1"/>
  <c r="C300" i="13" s="1"/>
  <c r="C335" i="13" s="1"/>
  <c r="C370" i="13" s="1"/>
  <c r="C405" i="13" s="1"/>
  <c r="C440" i="13" s="1"/>
  <c r="C475" i="13" s="1"/>
  <c r="C510" i="13" s="1"/>
  <c r="C545" i="13" s="1"/>
  <c r="C580" i="13" s="1"/>
  <c r="C615" i="13" s="1"/>
  <c r="C650" i="13" s="1"/>
  <c r="C685" i="13" s="1"/>
  <c r="C720" i="13" s="1"/>
  <c r="C755" i="13" s="1"/>
  <c r="C790" i="13" s="1"/>
  <c r="C825" i="13" s="1"/>
  <c r="C860" i="13" s="1"/>
  <c r="C895" i="13" s="1"/>
  <c r="C930" i="13" s="1"/>
  <c r="C965" i="13" s="1"/>
  <c r="C1000" i="13" s="1"/>
  <c r="C1035" i="13" s="1"/>
  <c r="C1070" i="13" s="1"/>
  <c r="C56" i="13"/>
  <c r="C91" i="13" s="1"/>
  <c r="C126" i="13" s="1"/>
  <c r="C161" i="13" s="1"/>
  <c r="C196" i="13" s="1"/>
  <c r="C231" i="13" s="1"/>
  <c r="C266" i="13" s="1"/>
  <c r="C301" i="13" s="1"/>
  <c r="C336" i="13" s="1"/>
  <c r="C371" i="13" s="1"/>
  <c r="C406" i="13" s="1"/>
  <c r="C441" i="13" s="1"/>
  <c r="C476" i="13" s="1"/>
  <c r="C511" i="13" s="1"/>
  <c r="C546" i="13" s="1"/>
  <c r="C581" i="13" s="1"/>
  <c r="C616" i="13" s="1"/>
  <c r="C651" i="13" s="1"/>
  <c r="C686" i="13" s="1"/>
  <c r="C721" i="13" s="1"/>
  <c r="C756" i="13" s="1"/>
  <c r="C791" i="13" s="1"/>
  <c r="C826" i="13" s="1"/>
  <c r="C861" i="13" s="1"/>
  <c r="C896" i="13" s="1"/>
  <c r="C931" i="13" s="1"/>
  <c r="C966" i="13" s="1"/>
  <c r="C1001" i="13" s="1"/>
  <c r="C1036" i="13" s="1"/>
  <c r="C1071" i="13" s="1"/>
  <c r="C57" i="13"/>
  <c r="C92" i="13" s="1"/>
  <c r="C127" i="13" s="1"/>
  <c r="C162" i="13" s="1"/>
  <c r="C197" i="13" s="1"/>
  <c r="C232" i="13" s="1"/>
  <c r="C267" i="13" s="1"/>
  <c r="C302" i="13" s="1"/>
  <c r="C337" i="13" s="1"/>
  <c r="C372" i="13" s="1"/>
  <c r="C407" i="13" s="1"/>
  <c r="C442" i="13" s="1"/>
  <c r="C477" i="13" s="1"/>
  <c r="C512" i="13" s="1"/>
  <c r="C547" i="13" s="1"/>
  <c r="C582" i="13" s="1"/>
  <c r="C617" i="13" s="1"/>
  <c r="C652" i="13" s="1"/>
  <c r="C687" i="13" s="1"/>
  <c r="C722" i="13" s="1"/>
  <c r="C757" i="13" s="1"/>
  <c r="C792" i="13" s="1"/>
  <c r="C827" i="13" s="1"/>
  <c r="C862" i="13" s="1"/>
  <c r="C897" i="13" s="1"/>
  <c r="C932" i="13" s="1"/>
  <c r="C967" i="13" s="1"/>
  <c r="C1002" i="13" s="1"/>
  <c r="C1037" i="13" s="1"/>
  <c r="C1072" i="13" s="1"/>
  <c r="C58" i="13"/>
  <c r="C93" i="13" s="1"/>
  <c r="C128" i="13" s="1"/>
  <c r="C163" i="13" s="1"/>
  <c r="C198" i="13" s="1"/>
  <c r="C233" i="13" s="1"/>
  <c r="C268" i="13" s="1"/>
  <c r="C303" i="13" s="1"/>
  <c r="C338" i="13" s="1"/>
  <c r="C373" i="13" s="1"/>
  <c r="C408" i="13" s="1"/>
  <c r="C443" i="13" s="1"/>
  <c r="C478" i="13" s="1"/>
  <c r="C513" i="13" s="1"/>
  <c r="C548" i="13" s="1"/>
  <c r="C583" i="13" s="1"/>
  <c r="C618" i="13" s="1"/>
  <c r="C653" i="13" s="1"/>
  <c r="C688" i="13" s="1"/>
  <c r="C723" i="13" s="1"/>
  <c r="C758" i="13" s="1"/>
  <c r="C793" i="13" s="1"/>
  <c r="C828" i="13" s="1"/>
  <c r="C863" i="13" s="1"/>
  <c r="C898" i="13" s="1"/>
  <c r="C933" i="13" s="1"/>
  <c r="C968" i="13" s="1"/>
  <c r="C1003" i="13" s="1"/>
  <c r="C1038" i="13" s="1"/>
  <c r="C1073" i="13" s="1"/>
  <c r="C59" i="13"/>
  <c r="C94" i="13" s="1"/>
  <c r="C129" i="13" s="1"/>
  <c r="C164" i="13" s="1"/>
  <c r="C199" i="13" s="1"/>
  <c r="C234" i="13" s="1"/>
  <c r="C269" i="13" s="1"/>
  <c r="C304" i="13" s="1"/>
  <c r="C339" i="13" s="1"/>
  <c r="C374" i="13" s="1"/>
  <c r="C409" i="13" s="1"/>
  <c r="C444" i="13" s="1"/>
  <c r="C479" i="13" s="1"/>
  <c r="C514" i="13" s="1"/>
  <c r="C549" i="13" s="1"/>
  <c r="C584" i="13" s="1"/>
  <c r="C619" i="13" s="1"/>
  <c r="C654" i="13" s="1"/>
  <c r="C689" i="13" s="1"/>
  <c r="C724" i="13" s="1"/>
  <c r="C759" i="13" s="1"/>
  <c r="C794" i="13" s="1"/>
  <c r="C829" i="13" s="1"/>
  <c r="C864" i="13" s="1"/>
  <c r="C899" i="13" s="1"/>
  <c r="C934" i="13" s="1"/>
  <c r="C969" i="13" s="1"/>
  <c r="C1004" i="13" s="1"/>
  <c r="C1039" i="13" s="1"/>
  <c r="C1074" i="13" s="1"/>
  <c r="C60" i="13"/>
  <c r="C95" i="13" s="1"/>
  <c r="C130" i="13" s="1"/>
  <c r="C165" i="13" s="1"/>
  <c r="C200" i="13" s="1"/>
  <c r="C235" i="13" s="1"/>
  <c r="C270" i="13" s="1"/>
  <c r="C305" i="13" s="1"/>
  <c r="C340" i="13" s="1"/>
  <c r="C375" i="13" s="1"/>
  <c r="C410" i="13" s="1"/>
  <c r="C445" i="13" s="1"/>
  <c r="C480" i="13" s="1"/>
  <c r="C515" i="13" s="1"/>
  <c r="C550" i="13" s="1"/>
  <c r="C585" i="13" s="1"/>
  <c r="C620" i="13" s="1"/>
  <c r="C655" i="13" s="1"/>
  <c r="C690" i="13" s="1"/>
  <c r="C725" i="13" s="1"/>
  <c r="C760" i="13" s="1"/>
  <c r="C795" i="13" s="1"/>
  <c r="C830" i="13" s="1"/>
  <c r="C865" i="13" s="1"/>
  <c r="C900" i="13" s="1"/>
  <c r="C935" i="13" s="1"/>
  <c r="C970" i="13" s="1"/>
  <c r="C1005" i="13" s="1"/>
  <c r="C1040" i="13" s="1"/>
  <c r="C1075" i="13" s="1"/>
  <c r="C61" i="13"/>
  <c r="C96" i="13" s="1"/>
  <c r="C131" i="13" s="1"/>
  <c r="C166" i="13" s="1"/>
  <c r="C201" i="13" s="1"/>
  <c r="C236" i="13" s="1"/>
  <c r="C271" i="13" s="1"/>
  <c r="C306" i="13" s="1"/>
  <c r="C341" i="13" s="1"/>
  <c r="C376" i="13" s="1"/>
  <c r="C411" i="13" s="1"/>
  <c r="C446" i="13" s="1"/>
  <c r="C481" i="13" s="1"/>
  <c r="C516" i="13" s="1"/>
  <c r="C551" i="13" s="1"/>
  <c r="C586" i="13" s="1"/>
  <c r="C621" i="13" s="1"/>
  <c r="C656" i="13" s="1"/>
  <c r="C691" i="13" s="1"/>
  <c r="C726" i="13" s="1"/>
  <c r="C761" i="13" s="1"/>
  <c r="C796" i="13" s="1"/>
  <c r="C831" i="13" s="1"/>
  <c r="C866" i="13" s="1"/>
  <c r="C901" i="13" s="1"/>
  <c r="C936" i="13" s="1"/>
  <c r="C971" i="13" s="1"/>
  <c r="C1006" i="13" s="1"/>
  <c r="C1041" i="13" s="1"/>
  <c r="C1076" i="13" s="1"/>
  <c r="C62" i="13"/>
  <c r="C97" i="13" s="1"/>
  <c r="C132" i="13" s="1"/>
  <c r="C167" i="13" s="1"/>
  <c r="C202" i="13" s="1"/>
  <c r="C237" i="13" s="1"/>
  <c r="C272" i="13" s="1"/>
  <c r="C307" i="13" s="1"/>
  <c r="C342" i="13" s="1"/>
  <c r="C377" i="13" s="1"/>
  <c r="C412" i="13" s="1"/>
  <c r="C447" i="13" s="1"/>
  <c r="C482" i="13" s="1"/>
  <c r="C517" i="13" s="1"/>
  <c r="C552" i="13" s="1"/>
  <c r="C587" i="13" s="1"/>
  <c r="C622" i="13" s="1"/>
  <c r="C657" i="13" s="1"/>
  <c r="C692" i="13" s="1"/>
  <c r="C727" i="13" s="1"/>
  <c r="C762" i="13" s="1"/>
  <c r="C797" i="13" s="1"/>
  <c r="C832" i="13" s="1"/>
  <c r="C867" i="13" s="1"/>
  <c r="C902" i="13" s="1"/>
  <c r="C937" i="13" s="1"/>
  <c r="C972" i="13" s="1"/>
  <c r="C1007" i="13" s="1"/>
  <c r="C1042" i="13" s="1"/>
  <c r="C1077" i="13" s="1"/>
  <c r="C63" i="13"/>
  <c r="C98" i="13" s="1"/>
  <c r="C133" i="13" s="1"/>
  <c r="C168" i="13" s="1"/>
  <c r="C203" i="13" s="1"/>
  <c r="C238" i="13" s="1"/>
  <c r="C273" i="13" s="1"/>
  <c r="C308" i="13" s="1"/>
  <c r="C343" i="13" s="1"/>
  <c r="C378" i="13" s="1"/>
  <c r="C413" i="13" s="1"/>
  <c r="C448" i="13" s="1"/>
  <c r="C483" i="13" s="1"/>
  <c r="C518" i="13" s="1"/>
  <c r="C553" i="13" s="1"/>
  <c r="C588" i="13" s="1"/>
  <c r="C623" i="13" s="1"/>
  <c r="C658" i="13" s="1"/>
  <c r="C693" i="13" s="1"/>
  <c r="C728" i="13" s="1"/>
  <c r="C763" i="13" s="1"/>
  <c r="C798" i="13" s="1"/>
  <c r="C833" i="13" s="1"/>
  <c r="C868" i="13" s="1"/>
  <c r="C903" i="13" s="1"/>
  <c r="C938" i="13" s="1"/>
  <c r="C973" i="13" s="1"/>
  <c r="C1008" i="13" s="1"/>
  <c r="C1043" i="13" s="1"/>
  <c r="C1078" i="13" s="1"/>
  <c r="C64" i="13"/>
  <c r="C99" i="13" s="1"/>
  <c r="C134" i="13" s="1"/>
  <c r="C169" i="13" s="1"/>
  <c r="C204" i="13" s="1"/>
  <c r="C239" i="13" s="1"/>
  <c r="C274" i="13" s="1"/>
  <c r="C309" i="13" s="1"/>
  <c r="C344" i="13" s="1"/>
  <c r="C379" i="13" s="1"/>
  <c r="C414" i="13" s="1"/>
  <c r="C449" i="13" s="1"/>
  <c r="C484" i="13" s="1"/>
  <c r="C519" i="13" s="1"/>
  <c r="C554" i="13" s="1"/>
  <c r="C589" i="13" s="1"/>
  <c r="C624" i="13" s="1"/>
  <c r="C659" i="13" s="1"/>
  <c r="C694" i="13" s="1"/>
  <c r="C729" i="13" s="1"/>
  <c r="C764" i="13" s="1"/>
  <c r="C799" i="13" s="1"/>
  <c r="C834" i="13" s="1"/>
  <c r="C869" i="13" s="1"/>
  <c r="C904" i="13" s="1"/>
  <c r="C939" i="13" s="1"/>
  <c r="C974" i="13" s="1"/>
  <c r="C1009" i="13" s="1"/>
  <c r="C1044" i="13" s="1"/>
  <c r="C1079" i="13" s="1"/>
  <c r="B68" i="13"/>
  <c r="B103" i="13" s="1"/>
  <c r="B138" i="13" s="1"/>
  <c r="B173" i="13" s="1"/>
  <c r="B208" i="13" s="1"/>
  <c r="B243" i="13" s="1"/>
  <c r="B278" i="13" s="1"/>
  <c r="B313" i="13" s="1"/>
  <c r="B348" i="13" s="1"/>
  <c r="B383" i="13" s="1"/>
  <c r="B418" i="13" s="1"/>
  <c r="B453" i="13" s="1"/>
  <c r="B488" i="13" s="1"/>
  <c r="B523" i="13" s="1"/>
  <c r="B558" i="13" s="1"/>
  <c r="B593" i="13" s="1"/>
  <c r="B628" i="13" s="1"/>
  <c r="B663" i="13" s="1"/>
  <c r="B698" i="13" s="1"/>
  <c r="B733" i="13" s="1"/>
  <c r="B768" i="13" s="1"/>
  <c r="B803" i="13" s="1"/>
  <c r="B838" i="13" s="1"/>
  <c r="B873" i="13" s="1"/>
  <c r="B908" i="13" s="1"/>
  <c r="B943" i="13" s="1"/>
  <c r="B978" i="13" s="1"/>
  <c r="B1013" i="13" s="1"/>
  <c r="B1048" i="13" s="1"/>
  <c r="B1083" i="13" s="1"/>
  <c r="B69" i="13"/>
  <c r="B104" i="13" s="1"/>
  <c r="B139" i="13" s="1"/>
  <c r="B174" i="13" s="1"/>
  <c r="B209" i="13" s="1"/>
  <c r="B244" i="13" s="1"/>
  <c r="B279" i="13" s="1"/>
  <c r="B314" i="13" s="1"/>
  <c r="B349" i="13" s="1"/>
  <c r="B384" i="13" s="1"/>
  <c r="B419" i="13" s="1"/>
  <c r="B454" i="13" s="1"/>
  <c r="B489" i="13" s="1"/>
  <c r="B524" i="13" s="1"/>
  <c r="B559" i="13" s="1"/>
  <c r="B594" i="13" s="1"/>
  <c r="B629" i="13" s="1"/>
  <c r="B664" i="13" s="1"/>
  <c r="B699" i="13" s="1"/>
  <c r="B734" i="13" s="1"/>
  <c r="B769" i="13" s="1"/>
  <c r="B804" i="13" s="1"/>
  <c r="B839" i="13" s="1"/>
  <c r="B874" i="13" s="1"/>
  <c r="B909" i="13" s="1"/>
  <c r="B944" i="13" s="1"/>
  <c r="B979" i="13" s="1"/>
  <c r="B1014" i="13" s="1"/>
  <c r="B1049" i="13" s="1"/>
  <c r="B1084" i="13" s="1"/>
  <c r="B70" i="13"/>
  <c r="B105" i="13" s="1"/>
  <c r="B140" i="13" s="1"/>
  <c r="B175" i="13" s="1"/>
  <c r="B210" i="13" s="1"/>
  <c r="B245" i="13" s="1"/>
  <c r="B280" i="13" s="1"/>
  <c r="B315" i="13" s="1"/>
  <c r="B350" i="13" s="1"/>
  <c r="B385" i="13" s="1"/>
  <c r="B420" i="13" s="1"/>
  <c r="B455" i="13" s="1"/>
  <c r="B490" i="13" s="1"/>
  <c r="B525" i="13" s="1"/>
  <c r="B560" i="13" s="1"/>
  <c r="B595" i="13" s="1"/>
  <c r="B630" i="13" s="1"/>
  <c r="B665" i="13" s="1"/>
  <c r="B700" i="13" s="1"/>
  <c r="B735" i="13" s="1"/>
  <c r="B770" i="13" s="1"/>
  <c r="B805" i="13" s="1"/>
  <c r="B840" i="13" s="1"/>
  <c r="B875" i="13" s="1"/>
  <c r="B910" i="13" s="1"/>
  <c r="B945" i="13" s="1"/>
  <c r="B980" i="13" s="1"/>
  <c r="B1015" i="13" s="1"/>
  <c r="B1050" i="13" s="1"/>
  <c r="B1085" i="13" s="1"/>
  <c r="B71" i="13"/>
  <c r="B106" i="13" s="1"/>
  <c r="B141" i="13" s="1"/>
  <c r="B176" i="13" s="1"/>
  <c r="B211" i="13" s="1"/>
  <c r="B246" i="13" s="1"/>
  <c r="B281" i="13" s="1"/>
  <c r="B316" i="13" s="1"/>
  <c r="B351" i="13" s="1"/>
  <c r="B386" i="13" s="1"/>
  <c r="B421" i="13" s="1"/>
  <c r="B456" i="13" s="1"/>
  <c r="B491" i="13" s="1"/>
  <c r="B526" i="13" s="1"/>
  <c r="B561" i="13" s="1"/>
  <c r="B596" i="13" s="1"/>
  <c r="B631" i="13" s="1"/>
  <c r="B666" i="13" s="1"/>
  <c r="B701" i="13" s="1"/>
  <c r="B736" i="13" s="1"/>
  <c r="B771" i="13" s="1"/>
  <c r="B806" i="13" s="1"/>
  <c r="B841" i="13" s="1"/>
  <c r="B876" i="13" s="1"/>
  <c r="B911" i="13" s="1"/>
  <c r="B946" i="13" s="1"/>
  <c r="B981" i="13" s="1"/>
  <c r="B1016" i="13" s="1"/>
  <c r="B1051" i="13" s="1"/>
  <c r="B1086" i="13" s="1"/>
  <c r="B72" i="13"/>
  <c r="B107" i="13" s="1"/>
  <c r="B142" i="13" s="1"/>
  <c r="B177" i="13" s="1"/>
  <c r="B212" i="13" s="1"/>
  <c r="B247" i="13" s="1"/>
  <c r="B282" i="13" s="1"/>
  <c r="B317" i="13" s="1"/>
  <c r="B352" i="13" s="1"/>
  <c r="B387" i="13" s="1"/>
  <c r="B422" i="13" s="1"/>
  <c r="B457" i="13" s="1"/>
  <c r="B492" i="13" s="1"/>
  <c r="B527" i="13" s="1"/>
  <c r="B562" i="13" s="1"/>
  <c r="B597" i="13" s="1"/>
  <c r="B632" i="13" s="1"/>
  <c r="B667" i="13" s="1"/>
  <c r="B702" i="13" s="1"/>
  <c r="B737" i="13" s="1"/>
  <c r="B772" i="13" s="1"/>
  <c r="B807" i="13" s="1"/>
  <c r="B842" i="13" s="1"/>
  <c r="B877" i="13" s="1"/>
  <c r="B912" i="13" s="1"/>
  <c r="B947" i="13" s="1"/>
  <c r="B982" i="13" s="1"/>
  <c r="B1017" i="13" s="1"/>
  <c r="B1052" i="13" s="1"/>
  <c r="B1087" i="13" s="1"/>
  <c r="B73" i="13"/>
  <c r="B108" i="13" s="1"/>
  <c r="B143" i="13" s="1"/>
  <c r="B178" i="13" s="1"/>
  <c r="B213" i="13" s="1"/>
  <c r="B248" i="13" s="1"/>
  <c r="B283" i="13" s="1"/>
  <c r="B318" i="13" s="1"/>
  <c r="B353" i="13" s="1"/>
  <c r="B388" i="13" s="1"/>
  <c r="B423" i="13" s="1"/>
  <c r="B458" i="13" s="1"/>
  <c r="B493" i="13" s="1"/>
  <c r="B528" i="13" s="1"/>
  <c r="B563" i="13" s="1"/>
  <c r="B598" i="13" s="1"/>
  <c r="B633" i="13" s="1"/>
  <c r="B668" i="13" s="1"/>
  <c r="B703" i="13" s="1"/>
  <c r="B738" i="13" s="1"/>
  <c r="B773" i="13" s="1"/>
  <c r="B808" i="13" s="1"/>
  <c r="B843" i="13" s="1"/>
  <c r="B878" i="13" s="1"/>
  <c r="B913" i="13" s="1"/>
  <c r="B948" i="13" s="1"/>
  <c r="B983" i="13" s="1"/>
  <c r="B1018" i="13" s="1"/>
  <c r="B1053" i="13" s="1"/>
  <c r="B1088" i="13" s="1"/>
  <c r="B74" i="13"/>
  <c r="B109" i="13" s="1"/>
  <c r="B144" i="13" s="1"/>
  <c r="B179" i="13" s="1"/>
  <c r="B214" i="13" s="1"/>
  <c r="B249" i="13" s="1"/>
  <c r="B284" i="13" s="1"/>
  <c r="B319" i="13" s="1"/>
  <c r="B354" i="13" s="1"/>
  <c r="B389" i="13" s="1"/>
  <c r="B424" i="13" s="1"/>
  <c r="B459" i="13" s="1"/>
  <c r="B494" i="13" s="1"/>
  <c r="B529" i="13" s="1"/>
  <c r="B564" i="13" s="1"/>
  <c r="B599" i="13" s="1"/>
  <c r="B634" i="13" s="1"/>
  <c r="B669" i="13" s="1"/>
  <c r="B704" i="13" s="1"/>
  <c r="B739" i="13" s="1"/>
  <c r="B774" i="13" s="1"/>
  <c r="B809" i="13" s="1"/>
  <c r="B844" i="13" s="1"/>
  <c r="B879" i="13" s="1"/>
  <c r="B914" i="13" s="1"/>
  <c r="B949" i="13" s="1"/>
  <c r="B984" i="13" s="1"/>
  <c r="B1019" i="13" s="1"/>
  <c r="B1054" i="13" s="1"/>
  <c r="B1089" i="13" s="1"/>
  <c r="B75" i="13"/>
  <c r="B110" i="13" s="1"/>
  <c r="B145" i="13" s="1"/>
  <c r="B180" i="13" s="1"/>
  <c r="B215" i="13" s="1"/>
  <c r="B250" i="13" s="1"/>
  <c r="B285" i="13" s="1"/>
  <c r="B320" i="13" s="1"/>
  <c r="B355" i="13" s="1"/>
  <c r="B390" i="13" s="1"/>
  <c r="B425" i="13" s="1"/>
  <c r="B460" i="13" s="1"/>
  <c r="B495" i="13" s="1"/>
  <c r="B530" i="13" s="1"/>
  <c r="B565" i="13" s="1"/>
  <c r="B600" i="13" s="1"/>
  <c r="B635" i="13" s="1"/>
  <c r="B670" i="13" s="1"/>
  <c r="B705" i="13" s="1"/>
  <c r="B740" i="13" s="1"/>
  <c r="B775" i="13" s="1"/>
  <c r="B810" i="13" s="1"/>
  <c r="B845" i="13" s="1"/>
  <c r="B880" i="13" s="1"/>
  <c r="B915" i="13" s="1"/>
  <c r="B950" i="13" s="1"/>
  <c r="B985" i="13" s="1"/>
  <c r="B1020" i="13" s="1"/>
  <c r="B1055" i="13" s="1"/>
  <c r="B1090" i="13" s="1"/>
  <c r="B76" i="13"/>
  <c r="B111" i="13" s="1"/>
  <c r="B146" i="13" s="1"/>
  <c r="B181" i="13" s="1"/>
  <c r="B216" i="13" s="1"/>
  <c r="B251" i="13" s="1"/>
  <c r="B286" i="13" s="1"/>
  <c r="B321" i="13" s="1"/>
  <c r="B356" i="13" s="1"/>
  <c r="B391" i="13" s="1"/>
  <c r="B426" i="13" s="1"/>
  <c r="B461" i="13" s="1"/>
  <c r="B496" i="13" s="1"/>
  <c r="B531" i="13" s="1"/>
  <c r="B566" i="13" s="1"/>
  <c r="B601" i="13" s="1"/>
  <c r="B636" i="13" s="1"/>
  <c r="B671" i="13" s="1"/>
  <c r="B706" i="13" s="1"/>
  <c r="B741" i="13" s="1"/>
  <c r="B776" i="13" s="1"/>
  <c r="B811" i="13" s="1"/>
  <c r="B846" i="13" s="1"/>
  <c r="B881" i="13" s="1"/>
  <c r="B916" i="13" s="1"/>
  <c r="B951" i="13" s="1"/>
  <c r="B986" i="13" s="1"/>
  <c r="B1021" i="13" s="1"/>
  <c r="B1056" i="13" s="1"/>
  <c r="B1091" i="13" s="1"/>
  <c r="B77" i="13"/>
  <c r="B112" i="13" s="1"/>
  <c r="B147" i="13" s="1"/>
  <c r="B182" i="13" s="1"/>
  <c r="B217" i="13" s="1"/>
  <c r="B252" i="13" s="1"/>
  <c r="B287" i="13" s="1"/>
  <c r="B322" i="13" s="1"/>
  <c r="B357" i="13" s="1"/>
  <c r="B392" i="13" s="1"/>
  <c r="B427" i="13" s="1"/>
  <c r="B462" i="13" s="1"/>
  <c r="B497" i="13" s="1"/>
  <c r="B532" i="13" s="1"/>
  <c r="B567" i="13" s="1"/>
  <c r="B602" i="13" s="1"/>
  <c r="B637" i="13" s="1"/>
  <c r="B672" i="13" s="1"/>
  <c r="B707" i="13" s="1"/>
  <c r="B742" i="13" s="1"/>
  <c r="B777" i="13" s="1"/>
  <c r="B812" i="13" s="1"/>
  <c r="B847" i="13" s="1"/>
  <c r="B882" i="13" s="1"/>
  <c r="B917" i="13" s="1"/>
  <c r="B952" i="13" s="1"/>
  <c r="B987" i="13" s="1"/>
  <c r="B1022" i="13" s="1"/>
  <c r="B1057" i="13" s="1"/>
  <c r="B1092" i="13" s="1"/>
  <c r="B78" i="13"/>
  <c r="B113" i="13" s="1"/>
  <c r="B148" i="13" s="1"/>
  <c r="B183" i="13" s="1"/>
  <c r="B218" i="13" s="1"/>
  <c r="B253" i="13" s="1"/>
  <c r="B288" i="13" s="1"/>
  <c r="B323" i="13" s="1"/>
  <c r="B358" i="13" s="1"/>
  <c r="B393" i="13" s="1"/>
  <c r="B428" i="13" s="1"/>
  <c r="B463" i="13" s="1"/>
  <c r="B498" i="13" s="1"/>
  <c r="B533" i="13" s="1"/>
  <c r="B568" i="13" s="1"/>
  <c r="B603" i="13" s="1"/>
  <c r="B638" i="13" s="1"/>
  <c r="B673" i="13" s="1"/>
  <c r="B708" i="13" s="1"/>
  <c r="B743" i="13" s="1"/>
  <c r="B778" i="13" s="1"/>
  <c r="B813" i="13" s="1"/>
  <c r="B848" i="13" s="1"/>
  <c r="B883" i="13" s="1"/>
  <c r="B918" i="13" s="1"/>
  <c r="B953" i="13" s="1"/>
  <c r="B988" i="13" s="1"/>
  <c r="B1023" i="13" s="1"/>
  <c r="B1058" i="13" s="1"/>
  <c r="B1093" i="13" s="1"/>
  <c r="B67" i="13"/>
  <c r="B102" i="13" s="1"/>
  <c r="B137" i="13" s="1"/>
  <c r="B172" i="13" s="1"/>
  <c r="B207" i="13" s="1"/>
  <c r="B242" i="13" s="1"/>
  <c r="B277" i="13" s="1"/>
  <c r="B312" i="13" s="1"/>
  <c r="B347" i="13" s="1"/>
  <c r="B382" i="13" s="1"/>
  <c r="B417" i="13" s="1"/>
  <c r="B452" i="13" s="1"/>
  <c r="B487" i="13" s="1"/>
  <c r="B522" i="13" s="1"/>
  <c r="B557" i="13" s="1"/>
  <c r="B592" i="13" s="1"/>
  <c r="B627" i="13" s="1"/>
  <c r="B662" i="13" s="1"/>
  <c r="B697" i="13" s="1"/>
  <c r="B732" i="13" s="1"/>
  <c r="B767" i="13" s="1"/>
  <c r="B802" i="13" s="1"/>
  <c r="B837" i="13" s="1"/>
  <c r="B872" i="13" s="1"/>
  <c r="B907" i="13" s="1"/>
  <c r="B942" i="13" s="1"/>
  <c r="B977" i="13" s="1"/>
  <c r="B1012" i="13" s="1"/>
  <c r="B1047" i="13" s="1"/>
  <c r="B1082" i="13" s="1"/>
  <c r="B66" i="13"/>
  <c r="B101" i="13" s="1"/>
  <c r="B136" i="13" s="1"/>
  <c r="B171" i="13" s="1"/>
  <c r="B206" i="13" s="1"/>
  <c r="B241" i="13" s="1"/>
  <c r="B276" i="13" s="1"/>
  <c r="B311" i="13" s="1"/>
  <c r="B346" i="13" s="1"/>
  <c r="B381" i="13" s="1"/>
  <c r="B416" i="13" s="1"/>
  <c r="B451" i="13" s="1"/>
  <c r="B486" i="13" s="1"/>
  <c r="B521" i="13" s="1"/>
  <c r="B556" i="13" s="1"/>
  <c r="B591" i="13" s="1"/>
  <c r="B626" i="13" s="1"/>
  <c r="B661" i="13" s="1"/>
  <c r="B696" i="13" s="1"/>
  <c r="B731" i="13" s="1"/>
  <c r="B766" i="13" s="1"/>
  <c r="B801" i="13" s="1"/>
  <c r="B836" i="13" s="1"/>
  <c r="B871" i="13" s="1"/>
  <c r="B906" i="13" s="1"/>
  <c r="B941" i="13" s="1"/>
  <c r="B976" i="13" s="1"/>
  <c r="B1011" i="13" s="1"/>
  <c r="B1046" i="13" s="1"/>
  <c r="B1081" i="13" s="1"/>
  <c r="C52" i="13"/>
  <c r="C87" i="13" s="1"/>
  <c r="C122" i="13" s="1"/>
  <c r="C157" i="13" s="1"/>
  <c r="C192" i="13" s="1"/>
  <c r="C227" i="13" s="1"/>
  <c r="C262" i="13" s="1"/>
  <c r="C297" i="13" s="1"/>
  <c r="C332" i="13" s="1"/>
  <c r="C367" i="13" s="1"/>
  <c r="C402" i="13" s="1"/>
  <c r="C437" i="13" s="1"/>
  <c r="C472" i="13" s="1"/>
  <c r="C507" i="13" s="1"/>
  <c r="C542" i="13" s="1"/>
  <c r="C577" i="13" s="1"/>
  <c r="C612" i="13" s="1"/>
  <c r="C647" i="13" s="1"/>
  <c r="C682" i="13" s="1"/>
  <c r="C717" i="13" s="1"/>
  <c r="C752" i="13" s="1"/>
  <c r="C787" i="13" s="1"/>
  <c r="C822" i="13" s="1"/>
  <c r="C857" i="13" s="1"/>
  <c r="C892" i="13" s="1"/>
  <c r="C927" i="13" s="1"/>
  <c r="C962" i="13" s="1"/>
  <c r="C997" i="13" s="1"/>
  <c r="C1032" i="13" s="1"/>
  <c r="C1067" i="13" s="1"/>
  <c r="C51" i="13"/>
  <c r="C86" i="13" s="1"/>
  <c r="C121" i="13" s="1"/>
  <c r="C156" i="13" s="1"/>
  <c r="C191" i="13" s="1"/>
  <c r="C226" i="13" s="1"/>
  <c r="C261" i="13" s="1"/>
  <c r="C296" i="13" s="1"/>
  <c r="C331" i="13" s="1"/>
  <c r="C366" i="13" s="1"/>
  <c r="C401" i="13" s="1"/>
  <c r="C436" i="13" s="1"/>
  <c r="C471" i="13" s="1"/>
  <c r="C506" i="13" s="1"/>
  <c r="C541" i="13" s="1"/>
  <c r="C576" i="13" s="1"/>
  <c r="C611" i="13" s="1"/>
  <c r="C646" i="13" s="1"/>
  <c r="C681" i="13" s="1"/>
  <c r="C716" i="13" s="1"/>
  <c r="C751" i="13" s="1"/>
  <c r="C786" i="13" s="1"/>
  <c r="C821" i="13" s="1"/>
  <c r="C856" i="13" s="1"/>
  <c r="C891" i="13" s="1"/>
  <c r="C926" i="13" s="1"/>
  <c r="C961" i="13" s="1"/>
  <c r="C996" i="13" s="1"/>
  <c r="C1031" i="13" s="1"/>
  <c r="C1066" i="13" s="1"/>
  <c r="B53" i="13"/>
  <c r="B88" i="13" s="1"/>
  <c r="B123" i="13" s="1"/>
  <c r="B158" i="13" s="1"/>
  <c r="B193" i="13" s="1"/>
  <c r="B228" i="13" s="1"/>
  <c r="B263" i="13" s="1"/>
  <c r="B298" i="13" s="1"/>
  <c r="B333" i="13" s="1"/>
  <c r="B368" i="13" s="1"/>
  <c r="B403" i="13" s="1"/>
  <c r="B438" i="13" s="1"/>
  <c r="B473" i="13" s="1"/>
  <c r="B508" i="13" s="1"/>
  <c r="B543" i="13" s="1"/>
  <c r="B578" i="13" s="1"/>
  <c r="B613" i="13" s="1"/>
  <c r="B648" i="13" s="1"/>
  <c r="B683" i="13" s="1"/>
  <c r="B718" i="13" s="1"/>
  <c r="B753" i="13" s="1"/>
  <c r="B788" i="13" s="1"/>
  <c r="B823" i="13" s="1"/>
  <c r="B858" i="13" s="1"/>
  <c r="B893" i="13" s="1"/>
  <c r="B928" i="13" s="1"/>
  <c r="B963" i="13" s="1"/>
  <c r="B998" i="13" s="1"/>
  <c r="B1033" i="13" s="1"/>
  <c r="B1068" i="13" s="1"/>
  <c r="B54" i="13"/>
  <c r="B89" i="13" s="1"/>
  <c r="B124" i="13" s="1"/>
  <c r="B159" i="13" s="1"/>
  <c r="B194" i="13" s="1"/>
  <c r="B229" i="13" s="1"/>
  <c r="B264" i="13" s="1"/>
  <c r="B299" i="13" s="1"/>
  <c r="B334" i="13" s="1"/>
  <c r="B369" i="13" s="1"/>
  <c r="B404" i="13" s="1"/>
  <c r="B439" i="13" s="1"/>
  <c r="B474" i="13" s="1"/>
  <c r="B509" i="13" s="1"/>
  <c r="B544" i="13" s="1"/>
  <c r="B579" i="13" s="1"/>
  <c r="B614" i="13" s="1"/>
  <c r="B649" i="13" s="1"/>
  <c r="B684" i="13" s="1"/>
  <c r="B719" i="13" s="1"/>
  <c r="B754" i="13" s="1"/>
  <c r="B789" i="13" s="1"/>
  <c r="B824" i="13" s="1"/>
  <c r="B859" i="13" s="1"/>
  <c r="B894" i="13" s="1"/>
  <c r="B929" i="13" s="1"/>
  <c r="B964" i="13" s="1"/>
  <c r="B999" i="13" s="1"/>
  <c r="B1034" i="13" s="1"/>
  <c r="B1069" i="13" s="1"/>
  <c r="B55" i="13"/>
  <c r="B90" i="13" s="1"/>
  <c r="B125" i="13" s="1"/>
  <c r="B160" i="13" s="1"/>
  <c r="B195" i="13" s="1"/>
  <c r="B230" i="13" s="1"/>
  <c r="B265" i="13" s="1"/>
  <c r="B300" i="13" s="1"/>
  <c r="B335" i="13" s="1"/>
  <c r="B370" i="13" s="1"/>
  <c r="B405" i="13" s="1"/>
  <c r="B440" i="13" s="1"/>
  <c r="B475" i="13" s="1"/>
  <c r="B510" i="13" s="1"/>
  <c r="B545" i="13" s="1"/>
  <c r="B580" i="13" s="1"/>
  <c r="B615" i="13" s="1"/>
  <c r="B650" i="13" s="1"/>
  <c r="B685" i="13" s="1"/>
  <c r="B720" i="13" s="1"/>
  <c r="B755" i="13" s="1"/>
  <c r="B790" i="13" s="1"/>
  <c r="B825" i="13" s="1"/>
  <c r="B860" i="13" s="1"/>
  <c r="B895" i="13" s="1"/>
  <c r="B930" i="13" s="1"/>
  <c r="B965" i="13" s="1"/>
  <c r="B1000" i="13" s="1"/>
  <c r="B1035" i="13" s="1"/>
  <c r="B1070" i="13" s="1"/>
  <c r="B56" i="13"/>
  <c r="B91" i="13" s="1"/>
  <c r="B126" i="13" s="1"/>
  <c r="B161" i="13" s="1"/>
  <c r="B196" i="13" s="1"/>
  <c r="B231" i="13" s="1"/>
  <c r="B266" i="13" s="1"/>
  <c r="B301" i="13" s="1"/>
  <c r="B336" i="13" s="1"/>
  <c r="B371" i="13" s="1"/>
  <c r="B406" i="13" s="1"/>
  <c r="B441" i="13" s="1"/>
  <c r="B476" i="13" s="1"/>
  <c r="B511" i="13" s="1"/>
  <c r="B546" i="13" s="1"/>
  <c r="B581" i="13" s="1"/>
  <c r="B616" i="13" s="1"/>
  <c r="B651" i="13" s="1"/>
  <c r="B686" i="13" s="1"/>
  <c r="B721" i="13" s="1"/>
  <c r="B756" i="13" s="1"/>
  <c r="B791" i="13" s="1"/>
  <c r="B826" i="13" s="1"/>
  <c r="B861" i="13" s="1"/>
  <c r="B896" i="13" s="1"/>
  <c r="B931" i="13" s="1"/>
  <c r="B966" i="13" s="1"/>
  <c r="B1001" i="13" s="1"/>
  <c r="B1036" i="13" s="1"/>
  <c r="B1071" i="13" s="1"/>
  <c r="B57" i="13"/>
  <c r="B92" i="13" s="1"/>
  <c r="B127" i="13" s="1"/>
  <c r="B162" i="13" s="1"/>
  <c r="B197" i="13" s="1"/>
  <c r="B232" i="13" s="1"/>
  <c r="B267" i="13" s="1"/>
  <c r="B302" i="13" s="1"/>
  <c r="B337" i="13" s="1"/>
  <c r="B372" i="13" s="1"/>
  <c r="B407" i="13" s="1"/>
  <c r="B442" i="13" s="1"/>
  <c r="B477" i="13" s="1"/>
  <c r="B512" i="13" s="1"/>
  <c r="B547" i="13" s="1"/>
  <c r="B582" i="13" s="1"/>
  <c r="B617" i="13" s="1"/>
  <c r="B652" i="13" s="1"/>
  <c r="B687" i="13" s="1"/>
  <c r="B722" i="13" s="1"/>
  <c r="B757" i="13" s="1"/>
  <c r="B792" i="13" s="1"/>
  <c r="B827" i="13" s="1"/>
  <c r="B862" i="13" s="1"/>
  <c r="B897" i="13" s="1"/>
  <c r="B932" i="13" s="1"/>
  <c r="B967" i="13" s="1"/>
  <c r="B1002" i="13" s="1"/>
  <c r="B1037" i="13" s="1"/>
  <c r="B1072" i="13" s="1"/>
  <c r="B58" i="13"/>
  <c r="B93" i="13" s="1"/>
  <c r="B128" i="13" s="1"/>
  <c r="B163" i="13" s="1"/>
  <c r="B198" i="13" s="1"/>
  <c r="B233" i="13" s="1"/>
  <c r="B268" i="13" s="1"/>
  <c r="B303" i="13" s="1"/>
  <c r="B338" i="13" s="1"/>
  <c r="B373" i="13" s="1"/>
  <c r="B408" i="13" s="1"/>
  <c r="B443" i="13" s="1"/>
  <c r="B478" i="13" s="1"/>
  <c r="B513" i="13" s="1"/>
  <c r="B548" i="13" s="1"/>
  <c r="B583" i="13" s="1"/>
  <c r="B618" i="13" s="1"/>
  <c r="B653" i="13" s="1"/>
  <c r="B688" i="13" s="1"/>
  <c r="B723" i="13" s="1"/>
  <c r="B758" i="13" s="1"/>
  <c r="B793" i="13" s="1"/>
  <c r="B828" i="13" s="1"/>
  <c r="B863" i="13" s="1"/>
  <c r="B898" i="13" s="1"/>
  <c r="B933" i="13" s="1"/>
  <c r="B968" i="13" s="1"/>
  <c r="B1003" i="13" s="1"/>
  <c r="B1038" i="13" s="1"/>
  <c r="B1073" i="13" s="1"/>
  <c r="B59" i="13"/>
  <c r="B94" i="13" s="1"/>
  <c r="B129" i="13" s="1"/>
  <c r="B164" i="13" s="1"/>
  <c r="B199" i="13" s="1"/>
  <c r="B234" i="13" s="1"/>
  <c r="B269" i="13" s="1"/>
  <c r="B304" i="13" s="1"/>
  <c r="B339" i="13" s="1"/>
  <c r="B374" i="13" s="1"/>
  <c r="B409" i="13" s="1"/>
  <c r="B444" i="13" s="1"/>
  <c r="B479" i="13" s="1"/>
  <c r="B514" i="13" s="1"/>
  <c r="B549" i="13" s="1"/>
  <c r="B584" i="13" s="1"/>
  <c r="B619" i="13" s="1"/>
  <c r="B654" i="13" s="1"/>
  <c r="B689" i="13" s="1"/>
  <c r="B724" i="13" s="1"/>
  <c r="B759" i="13" s="1"/>
  <c r="B794" i="13" s="1"/>
  <c r="B829" i="13" s="1"/>
  <c r="B864" i="13" s="1"/>
  <c r="B899" i="13" s="1"/>
  <c r="B934" i="13" s="1"/>
  <c r="B969" i="13" s="1"/>
  <c r="B1004" i="13" s="1"/>
  <c r="B1039" i="13" s="1"/>
  <c r="B1074" i="13" s="1"/>
  <c r="B60" i="13"/>
  <c r="B95" i="13" s="1"/>
  <c r="B130" i="13" s="1"/>
  <c r="B165" i="13" s="1"/>
  <c r="B200" i="13" s="1"/>
  <c r="B235" i="13" s="1"/>
  <c r="B270" i="13" s="1"/>
  <c r="B305" i="13" s="1"/>
  <c r="B340" i="13" s="1"/>
  <c r="B375" i="13" s="1"/>
  <c r="B410" i="13" s="1"/>
  <c r="B445" i="13" s="1"/>
  <c r="B480" i="13" s="1"/>
  <c r="B515" i="13" s="1"/>
  <c r="B550" i="13" s="1"/>
  <c r="B585" i="13" s="1"/>
  <c r="B620" i="13" s="1"/>
  <c r="B655" i="13" s="1"/>
  <c r="B690" i="13" s="1"/>
  <c r="B725" i="13" s="1"/>
  <c r="B760" i="13" s="1"/>
  <c r="B795" i="13" s="1"/>
  <c r="B830" i="13" s="1"/>
  <c r="B865" i="13" s="1"/>
  <c r="B900" i="13" s="1"/>
  <c r="B935" i="13" s="1"/>
  <c r="B970" i="13" s="1"/>
  <c r="B1005" i="13" s="1"/>
  <c r="B1040" i="13" s="1"/>
  <c r="B1075" i="13" s="1"/>
  <c r="B61" i="13"/>
  <c r="B96" i="13" s="1"/>
  <c r="B131" i="13" s="1"/>
  <c r="B166" i="13" s="1"/>
  <c r="B201" i="13" s="1"/>
  <c r="B236" i="13" s="1"/>
  <c r="B271" i="13" s="1"/>
  <c r="B306" i="13" s="1"/>
  <c r="B341" i="13" s="1"/>
  <c r="B376" i="13" s="1"/>
  <c r="B411" i="13" s="1"/>
  <c r="B446" i="13" s="1"/>
  <c r="B481" i="13" s="1"/>
  <c r="B516" i="13" s="1"/>
  <c r="B551" i="13" s="1"/>
  <c r="B586" i="13" s="1"/>
  <c r="B621" i="13" s="1"/>
  <c r="B656" i="13" s="1"/>
  <c r="B691" i="13" s="1"/>
  <c r="B726" i="13" s="1"/>
  <c r="B761" i="13" s="1"/>
  <c r="B796" i="13" s="1"/>
  <c r="B831" i="13" s="1"/>
  <c r="B866" i="13" s="1"/>
  <c r="B901" i="13" s="1"/>
  <c r="B936" i="13" s="1"/>
  <c r="B971" i="13" s="1"/>
  <c r="B1006" i="13" s="1"/>
  <c r="B1041" i="13" s="1"/>
  <c r="B1076" i="13" s="1"/>
  <c r="B62" i="13"/>
  <c r="B97" i="13" s="1"/>
  <c r="B132" i="13" s="1"/>
  <c r="B167" i="13" s="1"/>
  <c r="B202" i="13" s="1"/>
  <c r="B237" i="13" s="1"/>
  <c r="B272" i="13" s="1"/>
  <c r="B307" i="13" s="1"/>
  <c r="B342" i="13" s="1"/>
  <c r="B377" i="13" s="1"/>
  <c r="B412" i="13" s="1"/>
  <c r="B447" i="13" s="1"/>
  <c r="B482" i="13" s="1"/>
  <c r="B517" i="13" s="1"/>
  <c r="B552" i="13" s="1"/>
  <c r="B587" i="13" s="1"/>
  <c r="B622" i="13" s="1"/>
  <c r="B657" i="13" s="1"/>
  <c r="B692" i="13" s="1"/>
  <c r="B727" i="13" s="1"/>
  <c r="B762" i="13" s="1"/>
  <c r="B797" i="13" s="1"/>
  <c r="B832" i="13" s="1"/>
  <c r="B867" i="13" s="1"/>
  <c r="B902" i="13" s="1"/>
  <c r="B937" i="13" s="1"/>
  <c r="B972" i="13" s="1"/>
  <c r="B1007" i="13" s="1"/>
  <c r="B1042" i="13" s="1"/>
  <c r="B1077" i="13" s="1"/>
  <c r="B63" i="13"/>
  <c r="B98" i="13" s="1"/>
  <c r="B133" i="13" s="1"/>
  <c r="B168" i="13" s="1"/>
  <c r="B203" i="13" s="1"/>
  <c r="B238" i="13" s="1"/>
  <c r="B273" i="13" s="1"/>
  <c r="B308" i="13" s="1"/>
  <c r="B343" i="13" s="1"/>
  <c r="B378" i="13" s="1"/>
  <c r="B413" i="13" s="1"/>
  <c r="B448" i="13" s="1"/>
  <c r="B483" i="13" s="1"/>
  <c r="B518" i="13" s="1"/>
  <c r="B553" i="13" s="1"/>
  <c r="B588" i="13" s="1"/>
  <c r="B623" i="13" s="1"/>
  <c r="B658" i="13" s="1"/>
  <c r="B693" i="13" s="1"/>
  <c r="B728" i="13" s="1"/>
  <c r="B763" i="13" s="1"/>
  <c r="B798" i="13" s="1"/>
  <c r="B833" i="13" s="1"/>
  <c r="B868" i="13" s="1"/>
  <c r="B903" i="13" s="1"/>
  <c r="B938" i="13" s="1"/>
  <c r="B973" i="13" s="1"/>
  <c r="B1008" i="13" s="1"/>
  <c r="B1043" i="13" s="1"/>
  <c r="B1078" i="13" s="1"/>
  <c r="B64" i="13"/>
  <c r="B99" i="13" s="1"/>
  <c r="B134" i="13" s="1"/>
  <c r="B169" i="13" s="1"/>
  <c r="B204" i="13" s="1"/>
  <c r="B239" i="13" s="1"/>
  <c r="B274" i="13" s="1"/>
  <c r="B309" i="13" s="1"/>
  <c r="B344" i="13" s="1"/>
  <c r="B379" i="13" s="1"/>
  <c r="B414" i="13" s="1"/>
  <c r="B449" i="13" s="1"/>
  <c r="B484" i="13" s="1"/>
  <c r="B519" i="13" s="1"/>
  <c r="B554" i="13" s="1"/>
  <c r="B589" i="13" s="1"/>
  <c r="B624" i="13" s="1"/>
  <c r="B659" i="13" s="1"/>
  <c r="B694" i="13" s="1"/>
  <c r="B729" i="13" s="1"/>
  <c r="B764" i="13" s="1"/>
  <c r="B799" i="13" s="1"/>
  <c r="B834" i="13" s="1"/>
  <c r="B869" i="13" s="1"/>
  <c r="B904" i="13" s="1"/>
  <c r="B939" i="13" s="1"/>
  <c r="B974" i="13" s="1"/>
  <c r="B1009" i="13" s="1"/>
  <c r="B1044" i="13" s="1"/>
  <c r="B1079" i="13" s="1"/>
  <c r="B52" i="13"/>
  <c r="B87" i="13" s="1"/>
  <c r="B122" i="13" s="1"/>
  <c r="B157" i="13" s="1"/>
  <c r="B192" i="13" s="1"/>
  <c r="B227" i="13" s="1"/>
  <c r="B262" i="13" s="1"/>
  <c r="B297" i="13" s="1"/>
  <c r="B332" i="13" s="1"/>
  <c r="B367" i="13" s="1"/>
  <c r="B402" i="13" s="1"/>
  <c r="B437" i="13" s="1"/>
  <c r="B472" i="13" s="1"/>
  <c r="B507" i="13" s="1"/>
  <c r="B542" i="13" s="1"/>
  <c r="B577" i="13" s="1"/>
  <c r="B612" i="13" s="1"/>
  <c r="B647" i="13" s="1"/>
  <c r="B682" i="13" s="1"/>
  <c r="B717" i="13" s="1"/>
  <c r="B752" i="13" s="1"/>
  <c r="B787" i="13" s="1"/>
  <c r="B822" i="13" s="1"/>
  <c r="B857" i="13" s="1"/>
  <c r="B892" i="13" s="1"/>
  <c r="B927" i="13" s="1"/>
  <c r="B962" i="13" s="1"/>
  <c r="B997" i="13" s="1"/>
  <c r="B1032" i="13" s="1"/>
  <c r="B1067" i="13" s="1"/>
  <c r="B51" i="13"/>
  <c r="B86" i="13" s="1"/>
  <c r="B121" i="13" s="1"/>
  <c r="B156" i="13" s="1"/>
  <c r="B191" i="13" s="1"/>
  <c r="B226" i="13" s="1"/>
  <c r="B261" i="13" s="1"/>
  <c r="B296" i="13" s="1"/>
  <c r="B331" i="13" s="1"/>
  <c r="B366" i="13" s="1"/>
  <c r="B401" i="13" s="1"/>
  <c r="B436" i="13" s="1"/>
  <c r="B471" i="13" s="1"/>
  <c r="B506" i="13" s="1"/>
  <c r="B541" i="13" s="1"/>
  <c r="B576" i="13" s="1"/>
  <c r="B611" i="13" s="1"/>
  <c r="B646" i="13" s="1"/>
  <c r="B681" i="13" s="1"/>
  <c r="B716" i="13" s="1"/>
  <c r="B751" i="13" s="1"/>
  <c r="B786" i="13" s="1"/>
  <c r="B821" i="13" s="1"/>
  <c r="B856" i="13" s="1"/>
  <c r="B891" i="13" s="1"/>
  <c r="B926" i="13" s="1"/>
  <c r="B961" i="13" s="1"/>
  <c r="B996" i="13" s="1"/>
  <c r="B1031" i="13" s="1"/>
  <c r="B1066" i="13" s="1"/>
  <c r="F50" i="13"/>
  <c r="F85" i="13" s="1"/>
  <c r="F120" i="13" s="1"/>
  <c r="F155" i="13" s="1"/>
  <c r="F190" i="13" s="1"/>
  <c r="F225" i="13" s="1"/>
  <c r="F260" i="13" s="1"/>
  <c r="F295" i="13" s="1"/>
  <c r="F330" i="13" s="1"/>
  <c r="F365" i="13" s="1"/>
  <c r="F400" i="13" s="1"/>
  <c r="F435" i="13" s="1"/>
  <c r="F470" i="13" s="1"/>
  <c r="F505" i="13" s="1"/>
  <c r="F540" i="13" s="1"/>
  <c r="F575" i="13" s="1"/>
  <c r="F610" i="13" s="1"/>
  <c r="F645" i="13" s="1"/>
  <c r="F680" i="13" s="1"/>
  <c r="F715" i="13" s="1"/>
  <c r="F750" i="13" s="1"/>
  <c r="F785" i="13" s="1"/>
  <c r="F820" i="13" s="1"/>
  <c r="F855" i="13" s="1"/>
  <c r="F890" i="13" s="1"/>
  <c r="F925" i="13" s="1"/>
  <c r="F960" i="13" s="1"/>
  <c r="F995" i="13" s="1"/>
  <c r="F1030" i="13" s="1"/>
  <c r="F1065" i="13" s="1"/>
  <c r="E50" i="13"/>
  <c r="E85" i="13" s="1"/>
  <c r="E120" i="13" s="1"/>
  <c r="E155" i="13" s="1"/>
  <c r="E190" i="13" s="1"/>
  <c r="E225" i="13" s="1"/>
  <c r="E260" i="13" s="1"/>
  <c r="E295" i="13" s="1"/>
  <c r="E330" i="13" s="1"/>
  <c r="E365" i="13" s="1"/>
  <c r="E400" i="13" s="1"/>
  <c r="E435" i="13" s="1"/>
  <c r="E470" i="13" s="1"/>
  <c r="E505" i="13" s="1"/>
  <c r="E540" i="13" s="1"/>
  <c r="E575" i="13" s="1"/>
  <c r="E610" i="13" s="1"/>
  <c r="E645" i="13" s="1"/>
  <c r="E680" i="13" s="1"/>
  <c r="E715" i="13" s="1"/>
  <c r="E750" i="13" s="1"/>
  <c r="E785" i="13" s="1"/>
  <c r="E820" i="13" s="1"/>
  <c r="E855" i="13" s="1"/>
  <c r="E890" i="13" s="1"/>
  <c r="E925" i="13" s="1"/>
  <c r="E960" i="13" s="1"/>
  <c r="E995" i="13" s="1"/>
  <c r="E1030" i="13" s="1"/>
  <c r="E1065" i="13" s="1"/>
  <c r="C50" i="13"/>
  <c r="C85" i="13" s="1"/>
  <c r="C120" i="13" s="1"/>
  <c r="C155" i="13" s="1"/>
  <c r="C190" i="13" s="1"/>
  <c r="C225" i="13" s="1"/>
  <c r="C260" i="13" s="1"/>
  <c r="C295" i="13" s="1"/>
  <c r="C330" i="13" s="1"/>
  <c r="C365" i="13" s="1"/>
  <c r="C400" i="13" s="1"/>
  <c r="C435" i="13" s="1"/>
  <c r="C470" i="13" s="1"/>
  <c r="C505" i="13" s="1"/>
  <c r="C540" i="13" s="1"/>
  <c r="C575" i="13" s="1"/>
  <c r="C610" i="13" s="1"/>
  <c r="C645" i="13" s="1"/>
  <c r="C680" i="13" s="1"/>
  <c r="C715" i="13" s="1"/>
  <c r="C750" i="13" s="1"/>
  <c r="C785" i="13" s="1"/>
  <c r="C820" i="13" s="1"/>
  <c r="C855" i="13" s="1"/>
  <c r="C890" i="13" s="1"/>
  <c r="C925" i="13" s="1"/>
  <c r="C960" i="13" s="1"/>
  <c r="C995" i="13" s="1"/>
  <c r="C1030" i="13" s="1"/>
  <c r="C1065" i="13" s="1"/>
  <c r="B50" i="13"/>
  <c r="B85" i="13" s="1"/>
  <c r="B120" i="13" s="1"/>
  <c r="B155" i="13" s="1"/>
  <c r="B190" i="13" s="1"/>
  <c r="B225" i="13" s="1"/>
  <c r="B260" i="13" s="1"/>
  <c r="B295" i="13" s="1"/>
  <c r="B330" i="13" s="1"/>
  <c r="B365" i="13" s="1"/>
  <c r="B400" i="13" s="1"/>
  <c r="B435" i="13" s="1"/>
  <c r="B470" i="13" s="1"/>
  <c r="B505" i="13" s="1"/>
  <c r="B540" i="13" s="1"/>
  <c r="B575" i="13" s="1"/>
  <c r="B610" i="13" s="1"/>
  <c r="B645" i="13" s="1"/>
  <c r="B680" i="13" s="1"/>
  <c r="B715" i="13" s="1"/>
  <c r="B750" i="13" s="1"/>
  <c r="B785" i="13" s="1"/>
  <c r="B820" i="13" s="1"/>
  <c r="B855" i="13" s="1"/>
  <c r="B890" i="13" s="1"/>
  <c r="B925" i="13" s="1"/>
  <c r="B960" i="13" s="1"/>
  <c r="B995" i="13" s="1"/>
  <c r="B1030" i="13" s="1"/>
  <c r="B1065" i="13" s="1"/>
  <c r="C69" i="4"/>
  <c r="C100" i="4" s="1"/>
  <c r="C131" i="4" s="1"/>
  <c r="C162" i="4" s="1"/>
  <c r="C193" i="4" s="1"/>
  <c r="C224" i="4" s="1"/>
  <c r="C255" i="4" s="1"/>
  <c r="C286" i="4" s="1"/>
  <c r="C317" i="4" s="1"/>
  <c r="C348" i="4" s="1"/>
  <c r="C379" i="4" s="1"/>
  <c r="C410" i="4" s="1"/>
  <c r="C441" i="4" s="1"/>
  <c r="C472" i="4" s="1"/>
  <c r="C503" i="4" s="1"/>
  <c r="C534" i="4" s="1"/>
  <c r="C565" i="4" s="1"/>
  <c r="C596" i="4" s="1"/>
  <c r="C627" i="4" s="1"/>
  <c r="C658" i="4" s="1"/>
  <c r="C689" i="4" s="1"/>
  <c r="C720" i="4" s="1"/>
  <c r="C751" i="4" s="1"/>
  <c r="C782" i="4" s="1"/>
  <c r="C813" i="4" s="1"/>
  <c r="C844" i="4" s="1"/>
  <c r="C875" i="4" s="1"/>
  <c r="C906" i="4" s="1"/>
  <c r="C937" i="4" s="1"/>
  <c r="C968" i="4" s="1"/>
  <c r="C63" i="4"/>
  <c r="C94" i="4" s="1"/>
  <c r="C125" i="4" s="1"/>
  <c r="C156" i="4" s="1"/>
  <c r="C187" i="4" s="1"/>
  <c r="C218" i="4" s="1"/>
  <c r="C249" i="4" s="1"/>
  <c r="C280" i="4" s="1"/>
  <c r="C311" i="4" s="1"/>
  <c r="C342" i="4" s="1"/>
  <c r="C373" i="4" s="1"/>
  <c r="C404" i="4" s="1"/>
  <c r="C435" i="4" s="1"/>
  <c r="C466" i="4" s="1"/>
  <c r="C497" i="4" s="1"/>
  <c r="C528" i="4" s="1"/>
  <c r="C559" i="4" s="1"/>
  <c r="C590" i="4" s="1"/>
  <c r="C621" i="4" s="1"/>
  <c r="C652" i="4" s="1"/>
  <c r="C683" i="4" s="1"/>
  <c r="C714" i="4" s="1"/>
  <c r="C745" i="4" s="1"/>
  <c r="C776" i="4" s="1"/>
  <c r="C807" i="4" s="1"/>
  <c r="C838" i="4" s="1"/>
  <c r="C869" i="4" s="1"/>
  <c r="C900" i="4" s="1"/>
  <c r="C931" i="4" s="1"/>
  <c r="C962" i="4" s="1"/>
  <c r="C64" i="4"/>
  <c r="C95" i="4" s="1"/>
  <c r="C126" i="4" s="1"/>
  <c r="C157" i="4" s="1"/>
  <c r="C188" i="4" s="1"/>
  <c r="C219" i="4" s="1"/>
  <c r="C250" i="4" s="1"/>
  <c r="C281" i="4" s="1"/>
  <c r="C312" i="4" s="1"/>
  <c r="C343" i="4" s="1"/>
  <c r="C374" i="4" s="1"/>
  <c r="C405" i="4" s="1"/>
  <c r="C436" i="4" s="1"/>
  <c r="C467" i="4" s="1"/>
  <c r="C498" i="4" s="1"/>
  <c r="C529" i="4" s="1"/>
  <c r="C560" i="4" s="1"/>
  <c r="C591" i="4" s="1"/>
  <c r="C622" i="4" s="1"/>
  <c r="C653" i="4" s="1"/>
  <c r="C684" i="4" s="1"/>
  <c r="C715" i="4" s="1"/>
  <c r="C746" i="4" s="1"/>
  <c r="C777" i="4" s="1"/>
  <c r="C808" i="4" s="1"/>
  <c r="C839" i="4" s="1"/>
  <c r="C870" i="4" s="1"/>
  <c r="C901" i="4" s="1"/>
  <c r="C932" i="4" s="1"/>
  <c r="C963" i="4" s="1"/>
  <c r="C65" i="4"/>
  <c r="C96" i="4" s="1"/>
  <c r="C127" i="4" s="1"/>
  <c r="C158" i="4" s="1"/>
  <c r="C189" i="4" s="1"/>
  <c r="C220" i="4" s="1"/>
  <c r="C251" i="4" s="1"/>
  <c r="C282" i="4" s="1"/>
  <c r="C313" i="4" s="1"/>
  <c r="C344" i="4" s="1"/>
  <c r="C375" i="4" s="1"/>
  <c r="C406" i="4" s="1"/>
  <c r="C437" i="4" s="1"/>
  <c r="C468" i="4" s="1"/>
  <c r="C499" i="4" s="1"/>
  <c r="C530" i="4" s="1"/>
  <c r="C561" i="4" s="1"/>
  <c r="C592" i="4" s="1"/>
  <c r="C623" i="4" s="1"/>
  <c r="C654" i="4" s="1"/>
  <c r="C685" i="4" s="1"/>
  <c r="C716" i="4" s="1"/>
  <c r="C747" i="4" s="1"/>
  <c r="C778" i="4" s="1"/>
  <c r="C809" i="4" s="1"/>
  <c r="C840" i="4" s="1"/>
  <c r="C871" i="4" s="1"/>
  <c r="C902" i="4" s="1"/>
  <c r="C933" i="4" s="1"/>
  <c r="C964" i="4" s="1"/>
  <c r="C66" i="4"/>
  <c r="C97" i="4" s="1"/>
  <c r="C128" i="4" s="1"/>
  <c r="C159" i="4" s="1"/>
  <c r="C190" i="4" s="1"/>
  <c r="C221" i="4" s="1"/>
  <c r="C252" i="4" s="1"/>
  <c r="C283" i="4" s="1"/>
  <c r="C314" i="4" s="1"/>
  <c r="C345" i="4" s="1"/>
  <c r="C376" i="4" s="1"/>
  <c r="C407" i="4" s="1"/>
  <c r="C438" i="4" s="1"/>
  <c r="C469" i="4" s="1"/>
  <c r="C500" i="4" s="1"/>
  <c r="C531" i="4" s="1"/>
  <c r="C562" i="4" s="1"/>
  <c r="C593" i="4" s="1"/>
  <c r="C624" i="4" s="1"/>
  <c r="C655" i="4" s="1"/>
  <c r="C686" i="4" s="1"/>
  <c r="C717" i="4" s="1"/>
  <c r="C748" i="4" s="1"/>
  <c r="C779" i="4" s="1"/>
  <c r="C810" i="4" s="1"/>
  <c r="C841" i="4" s="1"/>
  <c r="C872" i="4" s="1"/>
  <c r="C903" i="4" s="1"/>
  <c r="C934" i="4" s="1"/>
  <c r="C965" i="4" s="1"/>
  <c r="C67" i="4"/>
  <c r="C98" i="4" s="1"/>
  <c r="C129" i="4" s="1"/>
  <c r="C160" i="4" s="1"/>
  <c r="C191" i="4" s="1"/>
  <c r="C222" i="4" s="1"/>
  <c r="C253" i="4" s="1"/>
  <c r="C284" i="4" s="1"/>
  <c r="C315" i="4" s="1"/>
  <c r="C346" i="4" s="1"/>
  <c r="C377" i="4" s="1"/>
  <c r="C408" i="4" s="1"/>
  <c r="C439" i="4" s="1"/>
  <c r="C470" i="4" s="1"/>
  <c r="C501" i="4" s="1"/>
  <c r="C532" i="4" s="1"/>
  <c r="C563" i="4" s="1"/>
  <c r="C594" i="4" s="1"/>
  <c r="C625" i="4" s="1"/>
  <c r="C656" i="4" s="1"/>
  <c r="C687" i="4" s="1"/>
  <c r="C718" i="4" s="1"/>
  <c r="C749" i="4" s="1"/>
  <c r="C780" i="4" s="1"/>
  <c r="C811" i="4" s="1"/>
  <c r="C842" i="4" s="1"/>
  <c r="C873" i="4" s="1"/>
  <c r="C904" i="4" s="1"/>
  <c r="C935" i="4" s="1"/>
  <c r="C966" i="4" s="1"/>
  <c r="C68" i="4"/>
  <c r="C99" i="4" s="1"/>
  <c r="C130" i="4" s="1"/>
  <c r="C161" i="4" s="1"/>
  <c r="C192" i="4" s="1"/>
  <c r="C223" i="4" s="1"/>
  <c r="C254" i="4" s="1"/>
  <c r="C285" i="4" s="1"/>
  <c r="C316" i="4" s="1"/>
  <c r="C347" i="4" s="1"/>
  <c r="C378" i="4" s="1"/>
  <c r="C409" i="4" s="1"/>
  <c r="C440" i="4" s="1"/>
  <c r="C471" i="4" s="1"/>
  <c r="C502" i="4" s="1"/>
  <c r="C533" i="4" s="1"/>
  <c r="C564" i="4" s="1"/>
  <c r="C595" i="4" s="1"/>
  <c r="C626" i="4" s="1"/>
  <c r="C657" i="4" s="1"/>
  <c r="C688" i="4" s="1"/>
  <c r="C719" i="4" s="1"/>
  <c r="C750" i="4" s="1"/>
  <c r="C781" i="4" s="1"/>
  <c r="C812" i="4" s="1"/>
  <c r="C843" i="4" s="1"/>
  <c r="C874" i="4" s="1"/>
  <c r="C905" i="4" s="1"/>
  <c r="C936" i="4" s="1"/>
  <c r="C967" i="4" s="1"/>
  <c r="C62" i="4"/>
  <c r="C93" i="4" s="1"/>
  <c r="C124" i="4" s="1"/>
  <c r="C155" i="4" s="1"/>
  <c r="C186" i="4" s="1"/>
  <c r="C217" i="4" s="1"/>
  <c r="C248" i="4" s="1"/>
  <c r="C279" i="4" s="1"/>
  <c r="C310" i="4" s="1"/>
  <c r="C341" i="4" s="1"/>
  <c r="C372" i="4" s="1"/>
  <c r="C403" i="4" s="1"/>
  <c r="C434" i="4" s="1"/>
  <c r="C465" i="4" s="1"/>
  <c r="C496" i="4" s="1"/>
  <c r="C527" i="4" s="1"/>
  <c r="C558" i="4" s="1"/>
  <c r="C589" i="4" s="1"/>
  <c r="C620" i="4" s="1"/>
  <c r="C651" i="4" s="1"/>
  <c r="C682" i="4" s="1"/>
  <c r="C713" i="4" s="1"/>
  <c r="C744" i="4" s="1"/>
  <c r="C775" i="4" s="1"/>
  <c r="C806" i="4" s="1"/>
  <c r="C837" i="4" s="1"/>
  <c r="C868" i="4" s="1"/>
  <c r="C899" i="4" s="1"/>
  <c r="C930" i="4" s="1"/>
  <c r="C961" i="4" s="1"/>
  <c r="C61" i="4"/>
  <c r="C92" i="4" s="1"/>
  <c r="C123" i="4" s="1"/>
  <c r="C154" i="4" s="1"/>
  <c r="C185" i="4" s="1"/>
  <c r="C216" i="4" s="1"/>
  <c r="C247" i="4" s="1"/>
  <c r="C278" i="4" s="1"/>
  <c r="C309" i="4" s="1"/>
  <c r="C340" i="4" s="1"/>
  <c r="C371" i="4" s="1"/>
  <c r="C402" i="4" s="1"/>
  <c r="C433" i="4" s="1"/>
  <c r="C464" i="4" s="1"/>
  <c r="C495" i="4" s="1"/>
  <c r="C526" i="4" s="1"/>
  <c r="C557" i="4" s="1"/>
  <c r="C588" i="4" s="1"/>
  <c r="C619" i="4" s="1"/>
  <c r="C650" i="4" s="1"/>
  <c r="C681" i="4" s="1"/>
  <c r="C712" i="4" s="1"/>
  <c r="C743" i="4" s="1"/>
  <c r="C774" i="4" s="1"/>
  <c r="C805" i="4" s="1"/>
  <c r="C836" i="4" s="1"/>
  <c r="C867" i="4" s="1"/>
  <c r="C898" i="4" s="1"/>
  <c r="C929" i="4" s="1"/>
  <c r="C960" i="4" s="1"/>
  <c r="B69" i="4"/>
  <c r="B100" i="4" s="1"/>
  <c r="B131" i="4" s="1"/>
  <c r="B162" i="4" s="1"/>
  <c r="B193" i="4" s="1"/>
  <c r="B224" i="4" s="1"/>
  <c r="B255" i="4" s="1"/>
  <c r="B286" i="4" s="1"/>
  <c r="B317" i="4" s="1"/>
  <c r="B348" i="4" s="1"/>
  <c r="B379" i="4" s="1"/>
  <c r="B410" i="4" s="1"/>
  <c r="B441" i="4" s="1"/>
  <c r="B472" i="4" s="1"/>
  <c r="B503" i="4" s="1"/>
  <c r="B534" i="4" s="1"/>
  <c r="B565" i="4" s="1"/>
  <c r="B596" i="4" s="1"/>
  <c r="B627" i="4" s="1"/>
  <c r="B658" i="4" s="1"/>
  <c r="B689" i="4" s="1"/>
  <c r="B720" i="4" s="1"/>
  <c r="B751" i="4" s="1"/>
  <c r="B782" i="4" s="1"/>
  <c r="B813" i="4" s="1"/>
  <c r="B844" i="4" s="1"/>
  <c r="B875" i="4" s="1"/>
  <c r="B906" i="4" s="1"/>
  <c r="B937" i="4" s="1"/>
  <c r="B968" i="4" s="1"/>
  <c r="B68" i="4"/>
  <c r="B99" i="4" s="1"/>
  <c r="B130" i="4" s="1"/>
  <c r="B161" i="4" s="1"/>
  <c r="B192" i="4" s="1"/>
  <c r="B223" i="4" s="1"/>
  <c r="B254" i="4" s="1"/>
  <c r="B285" i="4" s="1"/>
  <c r="B316" i="4" s="1"/>
  <c r="B347" i="4" s="1"/>
  <c r="B378" i="4" s="1"/>
  <c r="B409" i="4" s="1"/>
  <c r="B440" i="4" s="1"/>
  <c r="B471" i="4" s="1"/>
  <c r="B502" i="4" s="1"/>
  <c r="B533" i="4" s="1"/>
  <c r="B564" i="4" s="1"/>
  <c r="B595" i="4" s="1"/>
  <c r="B626" i="4" s="1"/>
  <c r="B657" i="4" s="1"/>
  <c r="B688" i="4" s="1"/>
  <c r="B719" i="4" s="1"/>
  <c r="B750" i="4" s="1"/>
  <c r="B781" i="4" s="1"/>
  <c r="B812" i="4" s="1"/>
  <c r="B843" i="4" s="1"/>
  <c r="B874" i="4" s="1"/>
  <c r="B905" i="4" s="1"/>
  <c r="B936" i="4" s="1"/>
  <c r="B967" i="4" s="1"/>
  <c r="B63" i="4"/>
  <c r="B94" i="4" s="1"/>
  <c r="B125" i="4" s="1"/>
  <c r="B156" i="4" s="1"/>
  <c r="B187" i="4" s="1"/>
  <c r="B218" i="4" s="1"/>
  <c r="B249" i="4" s="1"/>
  <c r="B280" i="4" s="1"/>
  <c r="B311" i="4" s="1"/>
  <c r="B342" i="4" s="1"/>
  <c r="B373" i="4" s="1"/>
  <c r="B404" i="4" s="1"/>
  <c r="B435" i="4" s="1"/>
  <c r="B466" i="4" s="1"/>
  <c r="B497" i="4" s="1"/>
  <c r="B528" i="4" s="1"/>
  <c r="B559" i="4" s="1"/>
  <c r="B590" i="4" s="1"/>
  <c r="B621" i="4" s="1"/>
  <c r="B652" i="4" s="1"/>
  <c r="B683" i="4" s="1"/>
  <c r="B714" i="4" s="1"/>
  <c r="B745" i="4" s="1"/>
  <c r="B776" i="4" s="1"/>
  <c r="B807" i="4" s="1"/>
  <c r="B838" i="4" s="1"/>
  <c r="B869" i="4" s="1"/>
  <c r="B900" i="4" s="1"/>
  <c r="B931" i="4" s="1"/>
  <c r="B962" i="4" s="1"/>
  <c r="B64" i="4"/>
  <c r="B95" i="4" s="1"/>
  <c r="B126" i="4" s="1"/>
  <c r="B157" i="4" s="1"/>
  <c r="B188" i="4" s="1"/>
  <c r="B219" i="4" s="1"/>
  <c r="B250" i="4" s="1"/>
  <c r="B281" i="4" s="1"/>
  <c r="B312" i="4" s="1"/>
  <c r="B343" i="4" s="1"/>
  <c r="B374" i="4" s="1"/>
  <c r="B405" i="4" s="1"/>
  <c r="B436" i="4" s="1"/>
  <c r="B467" i="4" s="1"/>
  <c r="B498" i="4" s="1"/>
  <c r="B529" i="4" s="1"/>
  <c r="B560" i="4" s="1"/>
  <c r="B591" i="4" s="1"/>
  <c r="B622" i="4" s="1"/>
  <c r="B653" i="4" s="1"/>
  <c r="B684" i="4" s="1"/>
  <c r="B715" i="4" s="1"/>
  <c r="B746" i="4" s="1"/>
  <c r="B777" i="4" s="1"/>
  <c r="B808" i="4" s="1"/>
  <c r="B839" i="4" s="1"/>
  <c r="B870" i="4" s="1"/>
  <c r="B901" i="4" s="1"/>
  <c r="B932" i="4" s="1"/>
  <c r="B963" i="4" s="1"/>
  <c r="B65" i="4"/>
  <c r="B96" i="4" s="1"/>
  <c r="B127" i="4" s="1"/>
  <c r="B158" i="4" s="1"/>
  <c r="B189" i="4" s="1"/>
  <c r="B220" i="4" s="1"/>
  <c r="B251" i="4" s="1"/>
  <c r="B282" i="4" s="1"/>
  <c r="B313" i="4" s="1"/>
  <c r="B344" i="4" s="1"/>
  <c r="B375" i="4" s="1"/>
  <c r="B406" i="4" s="1"/>
  <c r="B437" i="4" s="1"/>
  <c r="B468" i="4" s="1"/>
  <c r="B499" i="4" s="1"/>
  <c r="B530" i="4" s="1"/>
  <c r="B561" i="4" s="1"/>
  <c r="B592" i="4" s="1"/>
  <c r="B623" i="4" s="1"/>
  <c r="B654" i="4" s="1"/>
  <c r="B685" i="4" s="1"/>
  <c r="B716" i="4" s="1"/>
  <c r="B747" i="4" s="1"/>
  <c r="B778" i="4" s="1"/>
  <c r="B809" i="4" s="1"/>
  <c r="B840" i="4" s="1"/>
  <c r="B871" i="4" s="1"/>
  <c r="B902" i="4" s="1"/>
  <c r="B933" i="4" s="1"/>
  <c r="B964" i="4" s="1"/>
  <c r="B66" i="4"/>
  <c r="B97" i="4" s="1"/>
  <c r="B128" i="4" s="1"/>
  <c r="B159" i="4" s="1"/>
  <c r="B190" i="4" s="1"/>
  <c r="B221" i="4" s="1"/>
  <c r="B252" i="4" s="1"/>
  <c r="B283" i="4" s="1"/>
  <c r="B314" i="4" s="1"/>
  <c r="B345" i="4" s="1"/>
  <c r="B376" i="4" s="1"/>
  <c r="B407" i="4" s="1"/>
  <c r="B438" i="4" s="1"/>
  <c r="B469" i="4" s="1"/>
  <c r="B500" i="4" s="1"/>
  <c r="B531" i="4" s="1"/>
  <c r="B562" i="4" s="1"/>
  <c r="B593" i="4" s="1"/>
  <c r="B624" i="4" s="1"/>
  <c r="B655" i="4" s="1"/>
  <c r="B686" i="4" s="1"/>
  <c r="B717" i="4" s="1"/>
  <c r="B748" i="4" s="1"/>
  <c r="B779" i="4" s="1"/>
  <c r="B810" i="4" s="1"/>
  <c r="B841" i="4" s="1"/>
  <c r="B872" i="4" s="1"/>
  <c r="B903" i="4" s="1"/>
  <c r="B934" i="4" s="1"/>
  <c r="B965" i="4" s="1"/>
  <c r="B67" i="4"/>
  <c r="B98" i="4" s="1"/>
  <c r="B129" i="4" s="1"/>
  <c r="B160" i="4" s="1"/>
  <c r="B191" i="4" s="1"/>
  <c r="B222" i="4" s="1"/>
  <c r="B253" i="4" s="1"/>
  <c r="B284" i="4" s="1"/>
  <c r="B315" i="4" s="1"/>
  <c r="B346" i="4" s="1"/>
  <c r="B377" i="4" s="1"/>
  <c r="B408" i="4" s="1"/>
  <c r="B439" i="4" s="1"/>
  <c r="B470" i="4" s="1"/>
  <c r="B501" i="4" s="1"/>
  <c r="B532" i="4" s="1"/>
  <c r="B563" i="4" s="1"/>
  <c r="B594" i="4" s="1"/>
  <c r="B625" i="4" s="1"/>
  <c r="B656" i="4" s="1"/>
  <c r="B687" i="4" s="1"/>
  <c r="B718" i="4" s="1"/>
  <c r="B749" i="4" s="1"/>
  <c r="B780" i="4" s="1"/>
  <c r="B811" i="4" s="1"/>
  <c r="B842" i="4" s="1"/>
  <c r="B873" i="4" s="1"/>
  <c r="B904" i="4" s="1"/>
  <c r="B935" i="4" s="1"/>
  <c r="B966" i="4" s="1"/>
  <c r="B62" i="4"/>
  <c r="B93" i="4" s="1"/>
  <c r="B124" i="4" s="1"/>
  <c r="B155" i="4" s="1"/>
  <c r="B186" i="4" s="1"/>
  <c r="B217" i="4" s="1"/>
  <c r="B248" i="4" s="1"/>
  <c r="B279" i="4" s="1"/>
  <c r="B310" i="4" s="1"/>
  <c r="B341" i="4" s="1"/>
  <c r="B372" i="4" s="1"/>
  <c r="B403" i="4" s="1"/>
  <c r="B434" i="4" s="1"/>
  <c r="B465" i="4" s="1"/>
  <c r="B496" i="4" s="1"/>
  <c r="B527" i="4" s="1"/>
  <c r="B558" i="4" s="1"/>
  <c r="B589" i="4" s="1"/>
  <c r="B620" i="4" s="1"/>
  <c r="B651" i="4" s="1"/>
  <c r="B682" i="4" s="1"/>
  <c r="B713" i="4" s="1"/>
  <c r="B744" i="4" s="1"/>
  <c r="B775" i="4" s="1"/>
  <c r="B806" i="4" s="1"/>
  <c r="B837" i="4" s="1"/>
  <c r="B868" i="4" s="1"/>
  <c r="B899" i="4" s="1"/>
  <c r="B930" i="4" s="1"/>
  <c r="B961" i="4" s="1"/>
  <c r="B61" i="4"/>
  <c r="B92" i="4" s="1"/>
  <c r="B123" i="4" s="1"/>
  <c r="B154" i="4" s="1"/>
  <c r="B185" i="4" s="1"/>
  <c r="B216" i="4" s="1"/>
  <c r="B247" i="4" s="1"/>
  <c r="B278" i="4" s="1"/>
  <c r="B309" i="4" s="1"/>
  <c r="B340" i="4" s="1"/>
  <c r="B371" i="4" s="1"/>
  <c r="B402" i="4" s="1"/>
  <c r="B433" i="4" s="1"/>
  <c r="B464" i="4" s="1"/>
  <c r="B495" i="4" s="1"/>
  <c r="B526" i="4" s="1"/>
  <c r="B557" i="4" s="1"/>
  <c r="B588" i="4" s="1"/>
  <c r="B619" i="4" s="1"/>
  <c r="B650" i="4" s="1"/>
  <c r="B681" i="4" s="1"/>
  <c r="B712" i="4" s="1"/>
  <c r="B743" i="4" s="1"/>
  <c r="B774" i="4" s="1"/>
  <c r="B805" i="4" s="1"/>
  <c r="B836" i="4" s="1"/>
  <c r="B867" i="4" s="1"/>
  <c r="B898" i="4" s="1"/>
  <c r="B929" i="4" s="1"/>
  <c r="B960" i="4" s="1"/>
  <c r="C60" i="4"/>
  <c r="C91" i="4" s="1"/>
  <c r="C122" i="4" s="1"/>
  <c r="C153" i="4" s="1"/>
  <c r="C184" i="4" s="1"/>
  <c r="C215" i="4" s="1"/>
  <c r="C246" i="4" s="1"/>
  <c r="C277" i="4" s="1"/>
  <c r="C308" i="4" s="1"/>
  <c r="C339" i="4" s="1"/>
  <c r="C370" i="4" s="1"/>
  <c r="C401" i="4" s="1"/>
  <c r="C432" i="4" s="1"/>
  <c r="C463" i="4" s="1"/>
  <c r="C494" i="4" s="1"/>
  <c r="C525" i="4" s="1"/>
  <c r="C556" i="4" s="1"/>
  <c r="C587" i="4" s="1"/>
  <c r="C618" i="4" s="1"/>
  <c r="C649" i="4" s="1"/>
  <c r="C680" i="4" s="1"/>
  <c r="C711" i="4" s="1"/>
  <c r="C742" i="4" s="1"/>
  <c r="C773" i="4" s="1"/>
  <c r="C804" i="4" s="1"/>
  <c r="C835" i="4" s="1"/>
  <c r="C866" i="4" s="1"/>
  <c r="C897" i="4" s="1"/>
  <c r="C928" i="4" s="1"/>
  <c r="C959" i="4" s="1"/>
  <c r="C59" i="4"/>
  <c r="C90" i="4" s="1"/>
  <c r="C121" i="4" s="1"/>
  <c r="C152" i="4" s="1"/>
  <c r="C183" i="4" s="1"/>
  <c r="C214" i="4" s="1"/>
  <c r="C245" i="4" s="1"/>
  <c r="C276" i="4" s="1"/>
  <c r="C307" i="4" s="1"/>
  <c r="C338" i="4" s="1"/>
  <c r="C369" i="4" s="1"/>
  <c r="C400" i="4" s="1"/>
  <c r="C431" i="4" s="1"/>
  <c r="C462" i="4" s="1"/>
  <c r="C493" i="4" s="1"/>
  <c r="C524" i="4" s="1"/>
  <c r="C555" i="4" s="1"/>
  <c r="C586" i="4" s="1"/>
  <c r="C617" i="4" s="1"/>
  <c r="C648" i="4" s="1"/>
  <c r="C679" i="4" s="1"/>
  <c r="C710" i="4" s="1"/>
  <c r="C741" i="4" s="1"/>
  <c r="C772" i="4" s="1"/>
  <c r="C803" i="4" s="1"/>
  <c r="C834" i="4" s="1"/>
  <c r="C865" i="4" s="1"/>
  <c r="C896" i="4" s="1"/>
  <c r="C927" i="4" s="1"/>
  <c r="C958" i="4" s="1"/>
  <c r="B59" i="4"/>
  <c r="B90" i="4" s="1"/>
  <c r="B121" i="4" s="1"/>
  <c r="B152" i="4" s="1"/>
  <c r="B183" i="4" s="1"/>
  <c r="B214" i="4" s="1"/>
  <c r="B245" i="4" s="1"/>
  <c r="B276" i="4" s="1"/>
  <c r="B307" i="4" s="1"/>
  <c r="B338" i="4" s="1"/>
  <c r="B369" i="4" s="1"/>
  <c r="B400" i="4" s="1"/>
  <c r="B431" i="4" s="1"/>
  <c r="B462" i="4" s="1"/>
  <c r="B493" i="4" s="1"/>
  <c r="B524" i="4" s="1"/>
  <c r="B555" i="4" s="1"/>
  <c r="B586" i="4" s="1"/>
  <c r="B617" i="4" s="1"/>
  <c r="B648" i="4" s="1"/>
  <c r="B679" i="4" s="1"/>
  <c r="B710" i="4" s="1"/>
  <c r="B741" i="4" s="1"/>
  <c r="B772" i="4" s="1"/>
  <c r="B803" i="4" s="1"/>
  <c r="B834" i="4" s="1"/>
  <c r="B865" i="4" s="1"/>
  <c r="B896" i="4" s="1"/>
  <c r="B927" i="4" s="1"/>
  <c r="B958" i="4" s="1"/>
  <c r="C48" i="4"/>
  <c r="C79" i="4" s="1"/>
  <c r="C110" i="4" s="1"/>
  <c r="C141" i="4" s="1"/>
  <c r="C172" i="4" s="1"/>
  <c r="C203" i="4" s="1"/>
  <c r="C234" i="4" s="1"/>
  <c r="C265" i="4" s="1"/>
  <c r="C296" i="4" s="1"/>
  <c r="C327" i="4" s="1"/>
  <c r="C358" i="4" s="1"/>
  <c r="C389" i="4" s="1"/>
  <c r="C420" i="4" s="1"/>
  <c r="C451" i="4" s="1"/>
  <c r="C482" i="4" s="1"/>
  <c r="C513" i="4" s="1"/>
  <c r="C544" i="4" s="1"/>
  <c r="C575" i="4" s="1"/>
  <c r="C606" i="4" s="1"/>
  <c r="C637" i="4" s="1"/>
  <c r="C668" i="4" s="1"/>
  <c r="C699" i="4" s="1"/>
  <c r="C730" i="4" s="1"/>
  <c r="C761" i="4" s="1"/>
  <c r="C792" i="4" s="1"/>
  <c r="C823" i="4" s="1"/>
  <c r="C854" i="4" s="1"/>
  <c r="C885" i="4" s="1"/>
  <c r="C916" i="4" s="1"/>
  <c r="C947" i="4" s="1"/>
  <c r="C49" i="4"/>
  <c r="C80" i="4" s="1"/>
  <c r="C111" i="4" s="1"/>
  <c r="C142" i="4" s="1"/>
  <c r="C173" i="4" s="1"/>
  <c r="C204" i="4" s="1"/>
  <c r="C235" i="4" s="1"/>
  <c r="C266" i="4" s="1"/>
  <c r="C297" i="4" s="1"/>
  <c r="C328" i="4" s="1"/>
  <c r="C359" i="4" s="1"/>
  <c r="C390" i="4" s="1"/>
  <c r="C421" i="4" s="1"/>
  <c r="C452" i="4" s="1"/>
  <c r="C483" i="4" s="1"/>
  <c r="C514" i="4" s="1"/>
  <c r="C545" i="4" s="1"/>
  <c r="C576" i="4" s="1"/>
  <c r="C607" i="4" s="1"/>
  <c r="C638" i="4" s="1"/>
  <c r="C669" i="4" s="1"/>
  <c r="C700" i="4" s="1"/>
  <c r="C731" i="4" s="1"/>
  <c r="C762" i="4" s="1"/>
  <c r="C793" i="4" s="1"/>
  <c r="C824" i="4" s="1"/>
  <c r="C855" i="4" s="1"/>
  <c r="C886" i="4" s="1"/>
  <c r="C917" i="4" s="1"/>
  <c r="C948" i="4" s="1"/>
  <c r="C50" i="4"/>
  <c r="C81" i="4" s="1"/>
  <c r="C112" i="4" s="1"/>
  <c r="C143" i="4" s="1"/>
  <c r="C174" i="4" s="1"/>
  <c r="C205" i="4" s="1"/>
  <c r="C236" i="4" s="1"/>
  <c r="C267" i="4" s="1"/>
  <c r="C298" i="4" s="1"/>
  <c r="C329" i="4" s="1"/>
  <c r="C360" i="4" s="1"/>
  <c r="C391" i="4" s="1"/>
  <c r="C422" i="4" s="1"/>
  <c r="C453" i="4" s="1"/>
  <c r="C484" i="4" s="1"/>
  <c r="C515" i="4" s="1"/>
  <c r="C546" i="4" s="1"/>
  <c r="C577" i="4" s="1"/>
  <c r="C608" i="4" s="1"/>
  <c r="C639" i="4" s="1"/>
  <c r="C670" i="4" s="1"/>
  <c r="C701" i="4" s="1"/>
  <c r="C732" i="4" s="1"/>
  <c r="C763" i="4" s="1"/>
  <c r="C794" i="4" s="1"/>
  <c r="C825" i="4" s="1"/>
  <c r="C856" i="4" s="1"/>
  <c r="C887" i="4" s="1"/>
  <c r="C918" i="4" s="1"/>
  <c r="C949" i="4" s="1"/>
  <c r="C51" i="4"/>
  <c r="C82" i="4" s="1"/>
  <c r="C113" i="4" s="1"/>
  <c r="C144" i="4" s="1"/>
  <c r="C175" i="4" s="1"/>
  <c r="C206" i="4" s="1"/>
  <c r="C237" i="4" s="1"/>
  <c r="C268" i="4" s="1"/>
  <c r="C299" i="4" s="1"/>
  <c r="C330" i="4" s="1"/>
  <c r="C361" i="4" s="1"/>
  <c r="C392" i="4" s="1"/>
  <c r="C423" i="4" s="1"/>
  <c r="C454" i="4" s="1"/>
  <c r="C485" i="4" s="1"/>
  <c r="C516" i="4" s="1"/>
  <c r="C547" i="4" s="1"/>
  <c r="C578" i="4" s="1"/>
  <c r="C609" i="4" s="1"/>
  <c r="C640" i="4" s="1"/>
  <c r="C671" i="4" s="1"/>
  <c r="C702" i="4" s="1"/>
  <c r="C733" i="4" s="1"/>
  <c r="C764" i="4" s="1"/>
  <c r="C795" i="4" s="1"/>
  <c r="C826" i="4" s="1"/>
  <c r="C857" i="4" s="1"/>
  <c r="C888" i="4" s="1"/>
  <c r="C919" i="4" s="1"/>
  <c r="C950" i="4" s="1"/>
  <c r="C52" i="4"/>
  <c r="C83" i="4" s="1"/>
  <c r="C114" i="4" s="1"/>
  <c r="C145" i="4" s="1"/>
  <c r="C176" i="4" s="1"/>
  <c r="C207" i="4" s="1"/>
  <c r="C238" i="4" s="1"/>
  <c r="C269" i="4" s="1"/>
  <c r="C300" i="4" s="1"/>
  <c r="C331" i="4" s="1"/>
  <c r="C362" i="4" s="1"/>
  <c r="C393" i="4" s="1"/>
  <c r="C424" i="4" s="1"/>
  <c r="C455" i="4" s="1"/>
  <c r="C486" i="4" s="1"/>
  <c r="C517" i="4" s="1"/>
  <c r="C548" i="4" s="1"/>
  <c r="C579" i="4" s="1"/>
  <c r="C610" i="4" s="1"/>
  <c r="C641" i="4" s="1"/>
  <c r="C672" i="4" s="1"/>
  <c r="C703" i="4" s="1"/>
  <c r="C734" i="4" s="1"/>
  <c r="C765" i="4" s="1"/>
  <c r="C796" i="4" s="1"/>
  <c r="C827" i="4" s="1"/>
  <c r="C858" i="4" s="1"/>
  <c r="C889" i="4" s="1"/>
  <c r="C920" i="4" s="1"/>
  <c r="C951" i="4" s="1"/>
  <c r="C53" i="4"/>
  <c r="C84" i="4" s="1"/>
  <c r="C115" i="4" s="1"/>
  <c r="C146" i="4" s="1"/>
  <c r="C177" i="4" s="1"/>
  <c r="C208" i="4" s="1"/>
  <c r="C239" i="4" s="1"/>
  <c r="C270" i="4" s="1"/>
  <c r="C301" i="4" s="1"/>
  <c r="C332" i="4" s="1"/>
  <c r="C363" i="4" s="1"/>
  <c r="C394" i="4" s="1"/>
  <c r="C425" i="4" s="1"/>
  <c r="C456" i="4" s="1"/>
  <c r="C487" i="4" s="1"/>
  <c r="C518" i="4" s="1"/>
  <c r="C549" i="4" s="1"/>
  <c r="C580" i="4" s="1"/>
  <c r="C611" i="4" s="1"/>
  <c r="C642" i="4" s="1"/>
  <c r="C673" i="4" s="1"/>
  <c r="C704" i="4" s="1"/>
  <c r="C735" i="4" s="1"/>
  <c r="C766" i="4" s="1"/>
  <c r="C797" i="4" s="1"/>
  <c r="C828" i="4" s="1"/>
  <c r="C859" i="4" s="1"/>
  <c r="C890" i="4" s="1"/>
  <c r="C921" i="4" s="1"/>
  <c r="C952" i="4" s="1"/>
  <c r="C54" i="4"/>
  <c r="C85" i="4" s="1"/>
  <c r="C116" i="4" s="1"/>
  <c r="C147" i="4" s="1"/>
  <c r="C178" i="4" s="1"/>
  <c r="C209" i="4" s="1"/>
  <c r="C240" i="4" s="1"/>
  <c r="C271" i="4" s="1"/>
  <c r="C302" i="4" s="1"/>
  <c r="C333" i="4" s="1"/>
  <c r="C364" i="4" s="1"/>
  <c r="C395" i="4" s="1"/>
  <c r="C426" i="4" s="1"/>
  <c r="C457" i="4" s="1"/>
  <c r="C488" i="4" s="1"/>
  <c r="C519" i="4" s="1"/>
  <c r="C550" i="4" s="1"/>
  <c r="C581" i="4" s="1"/>
  <c r="C612" i="4" s="1"/>
  <c r="C643" i="4" s="1"/>
  <c r="C674" i="4" s="1"/>
  <c r="C705" i="4" s="1"/>
  <c r="C736" i="4" s="1"/>
  <c r="C767" i="4" s="1"/>
  <c r="C798" i="4" s="1"/>
  <c r="C829" i="4" s="1"/>
  <c r="C860" i="4" s="1"/>
  <c r="C891" i="4" s="1"/>
  <c r="C922" i="4" s="1"/>
  <c r="C953" i="4" s="1"/>
  <c r="C55" i="4"/>
  <c r="C86" i="4" s="1"/>
  <c r="C117" i="4" s="1"/>
  <c r="C148" i="4" s="1"/>
  <c r="C179" i="4" s="1"/>
  <c r="C210" i="4" s="1"/>
  <c r="C241" i="4" s="1"/>
  <c r="C272" i="4" s="1"/>
  <c r="C303" i="4" s="1"/>
  <c r="C334" i="4" s="1"/>
  <c r="C365" i="4" s="1"/>
  <c r="C396" i="4" s="1"/>
  <c r="C427" i="4" s="1"/>
  <c r="C458" i="4" s="1"/>
  <c r="C489" i="4" s="1"/>
  <c r="C520" i="4" s="1"/>
  <c r="C551" i="4" s="1"/>
  <c r="C582" i="4" s="1"/>
  <c r="C613" i="4" s="1"/>
  <c r="C644" i="4" s="1"/>
  <c r="C675" i="4" s="1"/>
  <c r="C706" i="4" s="1"/>
  <c r="C737" i="4" s="1"/>
  <c r="C768" i="4" s="1"/>
  <c r="C799" i="4" s="1"/>
  <c r="C830" i="4" s="1"/>
  <c r="C861" i="4" s="1"/>
  <c r="C892" i="4" s="1"/>
  <c r="C923" i="4" s="1"/>
  <c r="C954" i="4" s="1"/>
  <c r="C56" i="4"/>
  <c r="C87" i="4" s="1"/>
  <c r="C118" i="4" s="1"/>
  <c r="C149" i="4" s="1"/>
  <c r="C180" i="4" s="1"/>
  <c r="C211" i="4" s="1"/>
  <c r="C242" i="4" s="1"/>
  <c r="C273" i="4" s="1"/>
  <c r="C304" i="4" s="1"/>
  <c r="C335" i="4" s="1"/>
  <c r="C366" i="4" s="1"/>
  <c r="C397" i="4" s="1"/>
  <c r="C428" i="4" s="1"/>
  <c r="C459" i="4" s="1"/>
  <c r="C490" i="4" s="1"/>
  <c r="C521" i="4" s="1"/>
  <c r="C552" i="4" s="1"/>
  <c r="C583" i="4" s="1"/>
  <c r="C614" i="4" s="1"/>
  <c r="C645" i="4" s="1"/>
  <c r="C676" i="4" s="1"/>
  <c r="C707" i="4" s="1"/>
  <c r="C738" i="4" s="1"/>
  <c r="C769" i="4" s="1"/>
  <c r="C800" i="4" s="1"/>
  <c r="C831" i="4" s="1"/>
  <c r="C862" i="4" s="1"/>
  <c r="C893" i="4" s="1"/>
  <c r="C924" i="4" s="1"/>
  <c r="C955" i="4" s="1"/>
  <c r="C57" i="4"/>
  <c r="C88" i="4" s="1"/>
  <c r="C119" i="4" s="1"/>
  <c r="C150" i="4" s="1"/>
  <c r="C181" i="4" s="1"/>
  <c r="C212" i="4" s="1"/>
  <c r="C243" i="4" s="1"/>
  <c r="C274" i="4" s="1"/>
  <c r="C305" i="4" s="1"/>
  <c r="C336" i="4" s="1"/>
  <c r="C367" i="4" s="1"/>
  <c r="C398" i="4" s="1"/>
  <c r="C429" i="4" s="1"/>
  <c r="C460" i="4" s="1"/>
  <c r="C491" i="4" s="1"/>
  <c r="C522" i="4" s="1"/>
  <c r="C553" i="4" s="1"/>
  <c r="C584" i="4" s="1"/>
  <c r="C615" i="4" s="1"/>
  <c r="C646" i="4" s="1"/>
  <c r="C677" i="4" s="1"/>
  <c r="C708" i="4" s="1"/>
  <c r="C739" i="4" s="1"/>
  <c r="C770" i="4" s="1"/>
  <c r="C801" i="4" s="1"/>
  <c r="C832" i="4" s="1"/>
  <c r="C863" i="4" s="1"/>
  <c r="C894" i="4" s="1"/>
  <c r="C925" i="4" s="1"/>
  <c r="C956" i="4" s="1"/>
  <c r="C58" i="4"/>
  <c r="C89" i="4" s="1"/>
  <c r="C120" i="4" s="1"/>
  <c r="C151" i="4" s="1"/>
  <c r="C182" i="4" s="1"/>
  <c r="C213" i="4" s="1"/>
  <c r="C244" i="4" s="1"/>
  <c r="C275" i="4" s="1"/>
  <c r="C306" i="4" s="1"/>
  <c r="C337" i="4" s="1"/>
  <c r="C368" i="4" s="1"/>
  <c r="C399" i="4" s="1"/>
  <c r="C430" i="4" s="1"/>
  <c r="C461" i="4" s="1"/>
  <c r="C492" i="4" s="1"/>
  <c r="C523" i="4" s="1"/>
  <c r="C554" i="4" s="1"/>
  <c r="C585" i="4" s="1"/>
  <c r="C616" i="4" s="1"/>
  <c r="C647" i="4" s="1"/>
  <c r="C678" i="4" s="1"/>
  <c r="C709" i="4" s="1"/>
  <c r="C740" i="4" s="1"/>
  <c r="C771" i="4" s="1"/>
  <c r="C802" i="4" s="1"/>
  <c r="C833" i="4" s="1"/>
  <c r="C864" i="4" s="1"/>
  <c r="C895" i="4" s="1"/>
  <c r="C926" i="4" s="1"/>
  <c r="C957" i="4" s="1"/>
  <c r="B48" i="4"/>
  <c r="B79" i="4" s="1"/>
  <c r="B110" i="4" s="1"/>
  <c r="B141" i="4" s="1"/>
  <c r="B172" i="4" s="1"/>
  <c r="B203" i="4" s="1"/>
  <c r="B234" i="4" s="1"/>
  <c r="B265" i="4" s="1"/>
  <c r="B296" i="4" s="1"/>
  <c r="B327" i="4" s="1"/>
  <c r="B358" i="4" s="1"/>
  <c r="B389" i="4" s="1"/>
  <c r="B420" i="4" s="1"/>
  <c r="B451" i="4" s="1"/>
  <c r="B482" i="4" s="1"/>
  <c r="B513" i="4" s="1"/>
  <c r="B544" i="4" s="1"/>
  <c r="B575" i="4" s="1"/>
  <c r="B606" i="4" s="1"/>
  <c r="B637" i="4" s="1"/>
  <c r="B668" i="4" s="1"/>
  <c r="B699" i="4" s="1"/>
  <c r="B730" i="4" s="1"/>
  <c r="B761" i="4" s="1"/>
  <c r="B792" i="4" s="1"/>
  <c r="B823" i="4" s="1"/>
  <c r="B854" i="4" s="1"/>
  <c r="B885" i="4" s="1"/>
  <c r="B916" i="4" s="1"/>
  <c r="B947" i="4" s="1"/>
  <c r="B49" i="4"/>
  <c r="B80" i="4" s="1"/>
  <c r="B111" i="4" s="1"/>
  <c r="B142" i="4" s="1"/>
  <c r="B173" i="4" s="1"/>
  <c r="B204" i="4" s="1"/>
  <c r="B235" i="4" s="1"/>
  <c r="B266" i="4" s="1"/>
  <c r="B297" i="4" s="1"/>
  <c r="B328" i="4" s="1"/>
  <c r="B359" i="4" s="1"/>
  <c r="B390" i="4" s="1"/>
  <c r="B421" i="4" s="1"/>
  <c r="B452" i="4" s="1"/>
  <c r="B483" i="4" s="1"/>
  <c r="B514" i="4" s="1"/>
  <c r="B545" i="4" s="1"/>
  <c r="B576" i="4" s="1"/>
  <c r="B607" i="4" s="1"/>
  <c r="B638" i="4" s="1"/>
  <c r="B669" i="4" s="1"/>
  <c r="B700" i="4" s="1"/>
  <c r="B731" i="4" s="1"/>
  <c r="B762" i="4" s="1"/>
  <c r="B793" i="4" s="1"/>
  <c r="B824" i="4" s="1"/>
  <c r="B855" i="4" s="1"/>
  <c r="B886" i="4" s="1"/>
  <c r="B917" i="4" s="1"/>
  <c r="B948" i="4" s="1"/>
  <c r="B50" i="4"/>
  <c r="B81" i="4" s="1"/>
  <c r="B112" i="4" s="1"/>
  <c r="B143" i="4" s="1"/>
  <c r="B174" i="4" s="1"/>
  <c r="B205" i="4" s="1"/>
  <c r="B236" i="4" s="1"/>
  <c r="B267" i="4" s="1"/>
  <c r="B298" i="4" s="1"/>
  <c r="B329" i="4" s="1"/>
  <c r="B360" i="4" s="1"/>
  <c r="B391" i="4" s="1"/>
  <c r="B422" i="4" s="1"/>
  <c r="B453" i="4" s="1"/>
  <c r="B484" i="4" s="1"/>
  <c r="B515" i="4" s="1"/>
  <c r="B546" i="4" s="1"/>
  <c r="B577" i="4" s="1"/>
  <c r="B608" i="4" s="1"/>
  <c r="B639" i="4" s="1"/>
  <c r="B670" i="4" s="1"/>
  <c r="B701" i="4" s="1"/>
  <c r="B732" i="4" s="1"/>
  <c r="B763" i="4" s="1"/>
  <c r="B794" i="4" s="1"/>
  <c r="B825" i="4" s="1"/>
  <c r="B856" i="4" s="1"/>
  <c r="B887" i="4" s="1"/>
  <c r="B918" i="4" s="1"/>
  <c r="B949" i="4" s="1"/>
  <c r="B51" i="4"/>
  <c r="B82" i="4" s="1"/>
  <c r="B113" i="4" s="1"/>
  <c r="B144" i="4" s="1"/>
  <c r="B175" i="4" s="1"/>
  <c r="B206" i="4" s="1"/>
  <c r="B237" i="4" s="1"/>
  <c r="B268" i="4" s="1"/>
  <c r="B299" i="4" s="1"/>
  <c r="B330" i="4" s="1"/>
  <c r="B361" i="4" s="1"/>
  <c r="B392" i="4" s="1"/>
  <c r="B423" i="4" s="1"/>
  <c r="B454" i="4" s="1"/>
  <c r="B485" i="4" s="1"/>
  <c r="B516" i="4" s="1"/>
  <c r="B547" i="4" s="1"/>
  <c r="B578" i="4" s="1"/>
  <c r="B609" i="4" s="1"/>
  <c r="B640" i="4" s="1"/>
  <c r="B671" i="4" s="1"/>
  <c r="B702" i="4" s="1"/>
  <c r="B733" i="4" s="1"/>
  <c r="B764" i="4" s="1"/>
  <c r="B795" i="4" s="1"/>
  <c r="B826" i="4" s="1"/>
  <c r="B857" i="4" s="1"/>
  <c r="B888" i="4" s="1"/>
  <c r="B919" i="4" s="1"/>
  <c r="B950" i="4" s="1"/>
  <c r="B52" i="4"/>
  <c r="B83" i="4" s="1"/>
  <c r="B114" i="4" s="1"/>
  <c r="B145" i="4" s="1"/>
  <c r="B176" i="4" s="1"/>
  <c r="B207" i="4" s="1"/>
  <c r="B238" i="4" s="1"/>
  <c r="B269" i="4" s="1"/>
  <c r="B300" i="4" s="1"/>
  <c r="B331" i="4" s="1"/>
  <c r="B362" i="4" s="1"/>
  <c r="B393" i="4" s="1"/>
  <c r="B424" i="4" s="1"/>
  <c r="B455" i="4" s="1"/>
  <c r="B486" i="4" s="1"/>
  <c r="B517" i="4" s="1"/>
  <c r="B548" i="4" s="1"/>
  <c r="B579" i="4" s="1"/>
  <c r="B610" i="4" s="1"/>
  <c r="B641" i="4" s="1"/>
  <c r="B672" i="4" s="1"/>
  <c r="B703" i="4" s="1"/>
  <c r="B734" i="4" s="1"/>
  <c r="B765" i="4" s="1"/>
  <c r="B796" i="4" s="1"/>
  <c r="B827" i="4" s="1"/>
  <c r="B858" i="4" s="1"/>
  <c r="B889" i="4" s="1"/>
  <c r="B920" i="4" s="1"/>
  <c r="B951" i="4" s="1"/>
  <c r="B53" i="4"/>
  <c r="B84" i="4" s="1"/>
  <c r="B115" i="4" s="1"/>
  <c r="B146" i="4" s="1"/>
  <c r="B177" i="4" s="1"/>
  <c r="B208" i="4" s="1"/>
  <c r="B239" i="4" s="1"/>
  <c r="B270" i="4" s="1"/>
  <c r="B301" i="4" s="1"/>
  <c r="B332" i="4" s="1"/>
  <c r="B363" i="4" s="1"/>
  <c r="B394" i="4" s="1"/>
  <c r="B425" i="4" s="1"/>
  <c r="B456" i="4" s="1"/>
  <c r="B487" i="4" s="1"/>
  <c r="B518" i="4" s="1"/>
  <c r="B549" i="4" s="1"/>
  <c r="B580" i="4" s="1"/>
  <c r="B611" i="4" s="1"/>
  <c r="B642" i="4" s="1"/>
  <c r="B673" i="4" s="1"/>
  <c r="B704" i="4" s="1"/>
  <c r="B735" i="4" s="1"/>
  <c r="B766" i="4" s="1"/>
  <c r="B797" i="4" s="1"/>
  <c r="B828" i="4" s="1"/>
  <c r="B859" i="4" s="1"/>
  <c r="B890" i="4" s="1"/>
  <c r="B921" i="4" s="1"/>
  <c r="B952" i="4" s="1"/>
  <c r="B54" i="4"/>
  <c r="B85" i="4" s="1"/>
  <c r="B116" i="4" s="1"/>
  <c r="B147" i="4" s="1"/>
  <c r="B178" i="4" s="1"/>
  <c r="B209" i="4" s="1"/>
  <c r="B240" i="4" s="1"/>
  <c r="B271" i="4" s="1"/>
  <c r="B302" i="4" s="1"/>
  <c r="B333" i="4" s="1"/>
  <c r="B364" i="4" s="1"/>
  <c r="B395" i="4" s="1"/>
  <c r="B426" i="4" s="1"/>
  <c r="B457" i="4" s="1"/>
  <c r="B488" i="4" s="1"/>
  <c r="B519" i="4" s="1"/>
  <c r="B550" i="4" s="1"/>
  <c r="B581" i="4" s="1"/>
  <c r="B612" i="4" s="1"/>
  <c r="B643" i="4" s="1"/>
  <c r="B674" i="4" s="1"/>
  <c r="B705" i="4" s="1"/>
  <c r="B736" i="4" s="1"/>
  <c r="B767" i="4" s="1"/>
  <c r="B798" i="4" s="1"/>
  <c r="B829" i="4" s="1"/>
  <c r="B860" i="4" s="1"/>
  <c r="B891" i="4" s="1"/>
  <c r="B922" i="4" s="1"/>
  <c r="B953" i="4" s="1"/>
  <c r="B55" i="4"/>
  <c r="B86" i="4" s="1"/>
  <c r="B117" i="4" s="1"/>
  <c r="B148" i="4" s="1"/>
  <c r="B179" i="4" s="1"/>
  <c r="B210" i="4" s="1"/>
  <c r="B241" i="4" s="1"/>
  <c r="B272" i="4" s="1"/>
  <c r="B303" i="4" s="1"/>
  <c r="B334" i="4" s="1"/>
  <c r="B365" i="4" s="1"/>
  <c r="B396" i="4" s="1"/>
  <c r="B427" i="4" s="1"/>
  <c r="B458" i="4" s="1"/>
  <c r="B489" i="4" s="1"/>
  <c r="B520" i="4" s="1"/>
  <c r="B551" i="4" s="1"/>
  <c r="B582" i="4" s="1"/>
  <c r="B613" i="4" s="1"/>
  <c r="B644" i="4" s="1"/>
  <c r="B675" i="4" s="1"/>
  <c r="B706" i="4" s="1"/>
  <c r="B737" i="4" s="1"/>
  <c r="B768" i="4" s="1"/>
  <c r="B799" i="4" s="1"/>
  <c r="B830" i="4" s="1"/>
  <c r="B861" i="4" s="1"/>
  <c r="B892" i="4" s="1"/>
  <c r="B923" i="4" s="1"/>
  <c r="B954" i="4" s="1"/>
  <c r="B56" i="4"/>
  <c r="B87" i="4" s="1"/>
  <c r="B118" i="4" s="1"/>
  <c r="B149" i="4" s="1"/>
  <c r="B180" i="4" s="1"/>
  <c r="B211" i="4" s="1"/>
  <c r="B242" i="4" s="1"/>
  <c r="B273" i="4" s="1"/>
  <c r="B304" i="4" s="1"/>
  <c r="B335" i="4" s="1"/>
  <c r="B366" i="4" s="1"/>
  <c r="B397" i="4" s="1"/>
  <c r="B428" i="4" s="1"/>
  <c r="B459" i="4" s="1"/>
  <c r="B490" i="4" s="1"/>
  <c r="B521" i="4" s="1"/>
  <c r="B552" i="4" s="1"/>
  <c r="B583" i="4" s="1"/>
  <c r="B614" i="4" s="1"/>
  <c r="B645" i="4" s="1"/>
  <c r="B676" i="4" s="1"/>
  <c r="B707" i="4" s="1"/>
  <c r="B738" i="4" s="1"/>
  <c r="B769" i="4" s="1"/>
  <c r="B800" i="4" s="1"/>
  <c r="B831" i="4" s="1"/>
  <c r="B862" i="4" s="1"/>
  <c r="B893" i="4" s="1"/>
  <c r="B924" i="4" s="1"/>
  <c r="B955" i="4" s="1"/>
  <c r="B57" i="4"/>
  <c r="B88" i="4" s="1"/>
  <c r="B119" i="4" s="1"/>
  <c r="B150" i="4" s="1"/>
  <c r="B181" i="4" s="1"/>
  <c r="B212" i="4" s="1"/>
  <c r="B243" i="4" s="1"/>
  <c r="B274" i="4" s="1"/>
  <c r="B305" i="4" s="1"/>
  <c r="B336" i="4" s="1"/>
  <c r="B367" i="4" s="1"/>
  <c r="B398" i="4" s="1"/>
  <c r="B429" i="4" s="1"/>
  <c r="B460" i="4" s="1"/>
  <c r="B491" i="4" s="1"/>
  <c r="B522" i="4" s="1"/>
  <c r="B553" i="4" s="1"/>
  <c r="B584" i="4" s="1"/>
  <c r="B615" i="4" s="1"/>
  <c r="B646" i="4" s="1"/>
  <c r="B677" i="4" s="1"/>
  <c r="B708" i="4" s="1"/>
  <c r="B739" i="4" s="1"/>
  <c r="B770" i="4" s="1"/>
  <c r="B801" i="4" s="1"/>
  <c r="B832" i="4" s="1"/>
  <c r="B863" i="4" s="1"/>
  <c r="B894" i="4" s="1"/>
  <c r="B925" i="4" s="1"/>
  <c r="B956" i="4" s="1"/>
  <c r="B58" i="4"/>
  <c r="B89" i="4" s="1"/>
  <c r="B120" i="4" s="1"/>
  <c r="B151" i="4" s="1"/>
  <c r="B182" i="4" s="1"/>
  <c r="B213" i="4" s="1"/>
  <c r="B244" i="4" s="1"/>
  <c r="B275" i="4" s="1"/>
  <c r="B306" i="4" s="1"/>
  <c r="B337" i="4" s="1"/>
  <c r="B368" i="4" s="1"/>
  <c r="B399" i="4" s="1"/>
  <c r="B430" i="4" s="1"/>
  <c r="B461" i="4" s="1"/>
  <c r="B492" i="4" s="1"/>
  <c r="B523" i="4" s="1"/>
  <c r="B554" i="4" s="1"/>
  <c r="B585" i="4" s="1"/>
  <c r="B616" i="4" s="1"/>
  <c r="B647" i="4" s="1"/>
  <c r="B678" i="4" s="1"/>
  <c r="B709" i="4" s="1"/>
  <c r="B740" i="4" s="1"/>
  <c r="B771" i="4" s="1"/>
  <c r="B802" i="4" s="1"/>
  <c r="B833" i="4" s="1"/>
  <c r="B864" i="4" s="1"/>
  <c r="B895" i="4" s="1"/>
  <c r="B926" i="4" s="1"/>
  <c r="B957" i="4" s="1"/>
  <c r="C47" i="4"/>
  <c r="C78" i="4" s="1"/>
  <c r="C109" i="4" s="1"/>
  <c r="C140" i="4" s="1"/>
  <c r="C171" i="4" s="1"/>
  <c r="C202" i="4" s="1"/>
  <c r="C233" i="4" s="1"/>
  <c r="C264" i="4" s="1"/>
  <c r="C295" i="4" s="1"/>
  <c r="C326" i="4" s="1"/>
  <c r="C357" i="4" s="1"/>
  <c r="C388" i="4" s="1"/>
  <c r="C419" i="4" s="1"/>
  <c r="C450" i="4" s="1"/>
  <c r="C481" i="4" s="1"/>
  <c r="C512" i="4" s="1"/>
  <c r="C543" i="4" s="1"/>
  <c r="C574" i="4" s="1"/>
  <c r="C605" i="4" s="1"/>
  <c r="C636" i="4" s="1"/>
  <c r="C667" i="4" s="1"/>
  <c r="C698" i="4" s="1"/>
  <c r="C729" i="4" s="1"/>
  <c r="C760" i="4" s="1"/>
  <c r="C791" i="4" s="1"/>
  <c r="C822" i="4" s="1"/>
  <c r="C853" i="4" s="1"/>
  <c r="C884" i="4" s="1"/>
  <c r="C915" i="4" s="1"/>
  <c r="C946" i="4" s="1"/>
  <c r="B47" i="4"/>
  <c r="B78" i="4" s="1"/>
  <c r="B109" i="4" s="1"/>
  <c r="B140" i="4" s="1"/>
  <c r="B171" i="4" s="1"/>
  <c r="B202" i="4" s="1"/>
  <c r="B233" i="4" s="1"/>
  <c r="B264" i="4" s="1"/>
  <c r="B295" i="4" s="1"/>
  <c r="B326" i="4" s="1"/>
  <c r="B357" i="4" s="1"/>
  <c r="B388" i="4" s="1"/>
  <c r="B419" i="4" s="1"/>
  <c r="B450" i="4" s="1"/>
  <c r="B481" i="4" s="1"/>
  <c r="B512" i="4" s="1"/>
  <c r="B543" i="4" s="1"/>
  <c r="B574" i="4" s="1"/>
  <c r="B605" i="4" s="1"/>
  <c r="B636" i="4" s="1"/>
  <c r="B667" i="4" s="1"/>
  <c r="B698" i="4" s="1"/>
  <c r="B729" i="4" s="1"/>
  <c r="B760" i="4" s="1"/>
  <c r="B791" i="4" s="1"/>
  <c r="B822" i="4" s="1"/>
  <c r="B853" i="4" s="1"/>
  <c r="B884" i="4" s="1"/>
  <c r="B915" i="4" s="1"/>
  <c r="B946" i="4" s="1"/>
  <c r="C46" i="4"/>
  <c r="C77" i="4" s="1"/>
  <c r="C108" i="4" s="1"/>
  <c r="C139" i="4" s="1"/>
  <c r="C170" i="4" s="1"/>
  <c r="C201" i="4" s="1"/>
  <c r="C232" i="4" s="1"/>
  <c r="C263" i="4" s="1"/>
  <c r="C294" i="4" s="1"/>
  <c r="C325" i="4" s="1"/>
  <c r="C356" i="4" s="1"/>
  <c r="C387" i="4" s="1"/>
  <c r="C418" i="4" s="1"/>
  <c r="C449" i="4" s="1"/>
  <c r="C480" i="4" s="1"/>
  <c r="C511" i="4" s="1"/>
  <c r="C542" i="4" s="1"/>
  <c r="C573" i="4" s="1"/>
  <c r="C604" i="4" s="1"/>
  <c r="C635" i="4" s="1"/>
  <c r="C666" i="4" s="1"/>
  <c r="C697" i="4" s="1"/>
  <c r="C728" i="4" s="1"/>
  <c r="C759" i="4" s="1"/>
  <c r="C790" i="4" s="1"/>
  <c r="C821" i="4" s="1"/>
  <c r="C852" i="4" s="1"/>
  <c r="C883" i="4" s="1"/>
  <c r="C914" i="4" s="1"/>
  <c r="C945" i="4" s="1"/>
  <c r="B46" i="4"/>
  <c r="B77" i="4" s="1"/>
  <c r="B108" i="4" s="1"/>
  <c r="B139" i="4" s="1"/>
  <c r="B170" i="4" s="1"/>
  <c r="B201" i="4" s="1"/>
  <c r="B232" i="4" s="1"/>
  <c r="B263" i="4" s="1"/>
  <c r="B294" i="4" s="1"/>
  <c r="B325" i="4" s="1"/>
  <c r="B356" i="4" s="1"/>
  <c r="B387" i="4" s="1"/>
  <c r="B418" i="4" s="1"/>
  <c r="B449" i="4" s="1"/>
  <c r="B480" i="4" s="1"/>
  <c r="B511" i="4" s="1"/>
  <c r="B542" i="4" s="1"/>
  <c r="B573" i="4" s="1"/>
  <c r="B604" i="4" s="1"/>
  <c r="B635" i="4" s="1"/>
  <c r="B666" i="4" s="1"/>
  <c r="B697" i="4" s="1"/>
  <c r="B728" i="4" s="1"/>
  <c r="B759" i="4" s="1"/>
  <c r="B790" i="4" s="1"/>
  <c r="B821" i="4" s="1"/>
  <c r="B852" i="4" s="1"/>
  <c r="B883" i="4" s="1"/>
  <c r="B914" i="4" s="1"/>
  <c r="B945" i="4" s="1"/>
  <c r="F45" i="4"/>
  <c r="F76" i="4" s="1"/>
  <c r="F107" i="4" s="1"/>
  <c r="F138" i="4" s="1"/>
  <c r="F169" i="4" s="1"/>
  <c r="F200" i="4" s="1"/>
  <c r="F231" i="4" s="1"/>
  <c r="F262" i="4" s="1"/>
  <c r="F293" i="4" s="1"/>
  <c r="F324" i="4" s="1"/>
  <c r="F355" i="4" s="1"/>
  <c r="F386" i="4" s="1"/>
  <c r="F417" i="4" s="1"/>
  <c r="F448" i="4" s="1"/>
  <c r="F479" i="4" s="1"/>
  <c r="F510" i="4" s="1"/>
  <c r="F541" i="4" s="1"/>
  <c r="F572" i="4" s="1"/>
  <c r="F603" i="4" s="1"/>
  <c r="F634" i="4" s="1"/>
  <c r="F665" i="4" s="1"/>
  <c r="F696" i="4" s="1"/>
  <c r="F727" i="4" s="1"/>
  <c r="F758" i="4" s="1"/>
  <c r="F789" i="4" s="1"/>
  <c r="F820" i="4" s="1"/>
  <c r="F851" i="4" s="1"/>
  <c r="F882" i="4" s="1"/>
  <c r="F913" i="4" s="1"/>
  <c r="F944" i="4" s="1"/>
  <c r="E45" i="4"/>
  <c r="E76" i="4" s="1"/>
  <c r="E107" i="4" s="1"/>
  <c r="E138" i="4" s="1"/>
  <c r="E169" i="4" s="1"/>
  <c r="E200" i="4" s="1"/>
  <c r="E231" i="4" s="1"/>
  <c r="E262" i="4" s="1"/>
  <c r="E293" i="4" s="1"/>
  <c r="E324" i="4" s="1"/>
  <c r="E355" i="4" s="1"/>
  <c r="E386" i="4" s="1"/>
  <c r="E417" i="4" s="1"/>
  <c r="E448" i="4" s="1"/>
  <c r="E479" i="4" s="1"/>
  <c r="E510" i="4" s="1"/>
  <c r="E541" i="4" s="1"/>
  <c r="E572" i="4" s="1"/>
  <c r="E603" i="4" s="1"/>
  <c r="E634" i="4" s="1"/>
  <c r="E665" i="4" s="1"/>
  <c r="E696" i="4" s="1"/>
  <c r="E727" i="4" s="1"/>
  <c r="E758" i="4" s="1"/>
  <c r="E789" i="4" s="1"/>
  <c r="E820" i="4" s="1"/>
  <c r="E851" i="4" s="1"/>
  <c r="E882" i="4" s="1"/>
  <c r="E913" i="4" s="1"/>
  <c r="E944" i="4" s="1"/>
  <c r="C45" i="4"/>
  <c r="C76" i="4" s="1"/>
  <c r="C107" i="4" s="1"/>
  <c r="C138" i="4" s="1"/>
  <c r="C169" i="4" s="1"/>
  <c r="C200" i="4" s="1"/>
  <c r="C231" i="4" s="1"/>
  <c r="C262" i="4" s="1"/>
  <c r="C293" i="4" s="1"/>
  <c r="C324" i="4" s="1"/>
  <c r="C355" i="4" s="1"/>
  <c r="C386" i="4" s="1"/>
  <c r="C417" i="4" s="1"/>
  <c r="C448" i="4" s="1"/>
  <c r="C479" i="4" s="1"/>
  <c r="C510" i="4" s="1"/>
  <c r="C541" i="4" s="1"/>
  <c r="C572" i="4" s="1"/>
  <c r="C603" i="4" s="1"/>
  <c r="C634" i="4" s="1"/>
  <c r="C665" i="4" s="1"/>
  <c r="C696" i="4" s="1"/>
  <c r="C727" i="4" s="1"/>
  <c r="C758" i="4" s="1"/>
  <c r="C789" i="4" s="1"/>
  <c r="C820" i="4" s="1"/>
  <c r="C851" i="4" s="1"/>
  <c r="C882" i="4" s="1"/>
  <c r="C913" i="4" s="1"/>
  <c r="C944" i="4" s="1"/>
  <c r="B45" i="4"/>
  <c r="B76" i="4" s="1"/>
  <c r="B107" i="4" s="1"/>
  <c r="B138" i="4" s="1"/>
  <c r="B169" i="4" s="1"/>
  <c r="B200" i="4" s="1"/>
  <c r="B231" i="4" s="1"/>
  <c r="B262" i="4" s="1"/>
  <c r="B293" i="4" s="1"/>
  <c r="B324" i="4" s="1"/>
  <c r="B355" i="4" s="1"/>
  <c r="B386" i="4" s="1"/>
  <c r="B417" i="4" s="1"/>
  <c r="B448" i="4" s="1"/>
  <c r="B479" i="4" s="1"/>
  <c r="B510" i="4" s="1"/>
  <c r="B541" i="4" s="1"/>
  <c r="B572" i="4" s="1"/>
  <c r="B603" i="4" s="1"/>
  <c r="B634" i="4" s="1"/>
  <c r="B665" i="4" s="1"/>
  <c r="B696" i="4" s="1"/>
  <c r="B727" i="4" s="1"/>
  <c r="B758" i="4" s="1"/>
  <c r="B789" i="4" s="1"/>
  <c r="B820" i="4" s="1"/>
  <c r="B851" i="4" s="1"/>
  <c r="B882" i="4" s="1"/>
  <c r="B913" i="4" s="1"/>
  <c r="B944" i="4" s="1"/>
  <c r="D77" i="33"/>
  <c r="D104" i="33" s="1"/>
  <c r="D131" i="33" s="1"/>
  <c r="D158" i="33" s="1"/>
  <c r="D185" i="33" s="1"/>
  <c r="D212" i="33" s="1"/>
  <c r="D239" i="33" s="1"/>
  <c r="D266" i="33" s="1"/>
  <c r="D293" i="33" s="1"/>
  <c r="D320" i="33" s="1"/>
  <c r="D347" i="33" s="1"/>
  <c r="D374" i="33" s="1"/>
  <c r="D401" i="33" s="1"/>
  <c r="D428" i="33" s="1"/>
  <c r="D455" i="33" s="1"/>
  <c r="D482" i="33" s="1"/>
  <c r="D509" i="33" s="1"/>
  <c r="D536" i="33" s="1"/>
  <c r="D563" i="33" s="1"/>
  <c r="D590" i="33" s="1"/>
  <c r="D617" i="33" s="1"/>
  <c r="D644" i="33" s="1"/>
  <c r="D671" i="33" s="1"/>
  <c r="D698" i="33" s="1"/>
  <c r="D725" i="33" s="1"/>
  <c r="D752" i="33" s="1"/>
  <c r="D779" i="33" s="1"/>
  <c r="D806" i="33" s="1"/>
  <c r="D833" i="33" s="1"/>
  <c r="D860" i="33" s="1"/>
  <c r="G59" i="33"/>
  <c r="G86" i="33" s="1"/>
  <c r="G113" i="33" s="1"/>
  <c r="G140" i="33" s="1"/>
  <c r="G167" i="33" s="1"/>
  <c r="G194" i="33" s="1"/>
  <c r="G221" i="33" s="1"/>
  <c r="G248" i="33" s="1"/>
  <c r="G275" i="33" s="1"/>
  <c r="G302" i="33" s="1"/>
  <c r="G329" i="33" s="1"/>
  <c r="G356" i="33" s="1"/>
  <c r="G383" i="33" s="1"/>
  <c r="G410" i="33" s="1"/>
  <c r="G437" i="33" s="1"/>
  <c r="G464" i="33" s="1"/>
  <c r="G491" i="33" s="1"/>
  <c r="G518" i="33" s="1"/>
  <c r="G545" i="33" s="1"/>
  <c r="G572" i="33" s="1"/>
  <c r="G599" i="33" s="1"/>
  <c r="G626" i="33" s="1"/>
  <c r="G653" i="33" s="1"/>
  <c r="G680" i="33" s="1"/>
  <c r="G707" i="33" s="1"/>
  <c r="G734" i="33" s="1"/>
  <c r="G761" i="33" s="1"/>
  <c r="G788" i="33" s="1"/>
  <c r="G815" i="33" s="1"/>
  <c r="G842" i="33" s="1"/>
  <c r="F59" i="33"/>
  <c r="F86" i="33" s="1"/>
  <c r="F113" i="33" s="1"/>
  <c r="F140" i="33" s="1"/>
  <c r="F167" i="33" s="1"/>
  <c r="F194" i="33" s="1"/>
  <c r="F221" i="33" s="1"/>
  <c r="F248" i="33" s="1"/>
  <c r="F275" i="33" s="1"/>
  <c r="F302" i="33" s="1"/>
  <c r="F329" i="33" s="1"/>
  <c r="F356" i="33" s="1"/>
  <c r="F383" i="33" s="1"/>
  <c r="F410" i="33" s="1"/>
  <c r="F437" i="33" s="1"/>
  <c r="F464" i="33" s="1"/>
  <c r="F491" i="33" s="1"/>
  <c r="F518" i="33" s="1"/>
  <c r="F545" i="33" s="1"/>
  <c r="F572" i="33" s="1"/>
  <c r="F599" i="33" s="1"/>
  <c r="F626" i="33" s="1"/>
  <c r="F653" i="33" s="1"/>
  <c r="F680" i="33" s="1"/>
  <c r="F707" i="33" s="1"/>
  <c r="F734" i="33" s="1"/>
  <c r="F761" i="33" s="1"/>
  <c r="F788" i="33" s="1"/>
  <c r="F815" i="33" s="1"/>
  <c r="F842" i="33" s="1"/>
  <c r="D59" i="33"/>
  <c r="D86" i="33" s="1"/>
  <c r="D113" i="33" s="1"/>
  <c r="D140" i="33" s="1"/>
  <c r="D167" i="33" s="1"/>
  <c r="D194" i="33" s="1"/>
  <c r="D221" i="33" s="1"/>
  <c r="D248" i="33" s="1"/>
  <c r="D275" i="33" s="1"/>
  <c r="D302" i="33" s="1"/>
  <c r="D329" i="33" s="1"/>
  <c r="D356" i="33" s="1"/>
  <c r="D383" i="33" s="1"/>
  <c r="D410" i="33" s="1"/>
  <c r="D437" i="33" s="1"/>
  <c r="D464" i="33" s="1"/>
  <c r="D491" i="33" s="1"/>
  <c r="D518" i="33" s="1"/>
  <c r="D545" i="33" s="1"/>
  <c r="D572" i="33" s="1"/>
  <c r="D599" i="33" s="1"/>
  <c r="D626" i="33" s="1"/>
  <c r="D653" i="33" s="1"/>
  <c r="D680" i="33" s="1"/>
  <c r="D707" i="33" s="1"/>
  <c r="D734" i="33" s="1"/>
  <c r="D761" i="33" s="1"/>
  <c r="D788" i="33" s="1"/>
  <c r="D815" i="33" s="1"/>
  <c r="D842" i="33" s="1"/>
  <c r="B59" i="33"/>
  <c r="B86" i="33" s="1"/>
  <c r="B113" i="33" s="1"/>
  <c r="B140" i="33" s="1"/>
  <c r="B167" i="33" s="1"/>
  <c r="B194" i="33" s="1"/>
  <c r="B221" i="33" s="1"/>
  <c r="B248" i="33" s="1"/>
  <c r="B275" i="33" s="1"/>
  <c r="B302" i="33" s="1"/>
  <c r="B329" i="33" s="1"/>
  <c r="B356" i="33" s="1"/>
  <c r="B383" i="33" s="1"/>
  <c r="B410" i="33" s="1"/>
  <c r="B437" i="33" s="1"/>
  <c r="B464" i="33" s="1"/>
  <c r="B491" i="33" s="1"/>
  <c r="B518" i="33" s="1"/>
  <c r="B545" i="33" s="1"/>
  <c r="B572" i="33" s="1"/>
  <c r="B599" i="33" s="1"/>
  <c r="B626" i="33" s="1"/>
  <c r="B653" i="33" s="1"/>
  <c r="B680" i="33" s="1"/>
  <c r="B707" i="33" s="1"/>
  <c r="B734" i="33" s="1"/>
  <c r="B761" i="33" s="1"/>
  <c r="B788" i="33" s="1"/>
  <c r="B815" i="33" s="1"/>
  <c r="B842" i="33" s="1"/>
  <c r="D79" i="33"/>
  <c r="D106" i="33" s="1"/>
  <c r="D133" i="33" s="1"/>
  <c r="D160" i="33" s="1"/>
  <c r="D187" i="33" s="1"/>
  <c r="D214" i="33" s="1"/>
  <c r="D241" i="33" s="1"/>
  <c r="D268" i="33" s="1"/>
  <c r="D295" i="33" s="1"/>
  <c r="D322" i="33" s="1"/>
  <c r="D349" i="33" s="1"/>
  <c r="D376" i="33" s="1"/>
  <c r="D403" i="33" s="1"/>
  <c r="D430" i="33" s="1"/>
  <c r="D457" i="33" s="1"/>
  <c r="D484" i="33" s="1"/>
  <c r="D511" i="33" s="1"/>
  <c r="D538" i="33" s="1"/>
  <c r="D565" i="33" s="1"/>
  <c r="D592" i="33" s="1"/>
  <c r="D619" i="33" s="1"/>
  <c r="D646" i="33" s="1"/>
  <c r="D673" i="33" s="1"/>
  <c r="D700" i="33" s="1"/>
  <c r="D727" i="33" s="1"/>
  <c r="D754" i="33" s="1"/>
  <c r="D781" i="33" s="1"/>
  <c r="D808" i="33" s="1"/>
  <c r="D835" i="33" s="1"/>
  <c r="D862" i="33" s="1"/>
  <c r="D78" i="33"/>
  <c r="D105" i="33" s="1"/>
  <c r="D132" i="33" s="1"/>
  <c r="D159" i="33" s="1"/>
  <c r="D186" i="33" s="1"/>
  <c r="D213" i="33" s="1"/>
  <c r="D240" i="33" s="1"/>
  <c r="D267" i="33" s="1"/>
  <c r="D294" i="33" s="1"/>
  <c r="D321" i="33" s="1"/>
  <c r="D348" i="33" s="1"/>
  <c r="D375" i="33" s="1"/>
  <c r="D402" i="33" s="1"/>
  <c r="D429" i="33" s="1"/>
  <c r="D456" i="33" s="1"/>
  <c r="D483" i="33" s="1"/>
  <c r="D510" i="33" s="1"/>
  <c r="D537" i="33" s="1"/>
  <c r="D564" i="33" s="1"/>
  <c r="D591" i="33" s="1"/>
  <c r="D618" i="33" s="1"/>
  <c r="D645" i="33" s="1"/>
  <c r="D672" i="33" s="1"/>
  <c r="D699" i="33" s="1"/>
  <c r="D726" i="33" s="1"/>
  <c r="D753" i="33" s="1"/>
  <c r="D780" i="33" s="1"/>
  <c r="D807" i="33" s="1"/>
  <c r="D834" i="33" s="1"/>
  <c r="D861" i="33" s="1"/>
  <c r="D76" i="33"/>
  <c r="D103" i="33" s="1"/>
  <c r="D130" i="33" s="1"/>
  <c r="D157" i="33" s="1"/>
  <c r="D184" i="33" s="1"/>
  <c r="D211" i="33" s="1"/>
  <c r="D238" i="33" s="1"/>
  <c r="D265" i="33" s="1"/>
  <c r="D292" i="33" s="1"/>
  <c r="D319" i="33" s="1"/>
  <c r="D346" i="33" s="1"/>
  <c r="D373" i="33" s="1"/>
  <c r="D400" i="33" s="1"/>
  <c r="D427" i="33" s="1"/>
  <c r="D454" i="33" s="1"/>
  <c r="D481" i="33" s="1"/>
  <c r="D508" i="33" s="1"/>
  <c r="D535" i="33" s="1"/>
  <c r="D562" i="33" s="1"/>
  <c r="D589" i="33" s="1"/>
  <c r="D616" i="33" s="1"/>
  <c r="D643" i="33" s="1"/>
  <c r="D670" i="33" s="1"/>
  <c r="D697" i="33" s="1"/>
  <c r="D724" i="33" s="1"/>
  <c r="D751" i="33" s="1"/>
  <c r="D778" i="33" s="1"/>
  <c r="D805" i="33" s="1"/>
  <c r="D832" i="33" s="1"/>
  <c r="D859" i="33" s="1"/>
  <c r="D62" i="33"/>
  <c r="D89" i="33" s="1"/>
  <c r="D116" i="33" s="1"/>
  <c r="D143" i="33" s="1"/>
  <c r="D170" i="33" s="1"/>
  <c r="D197" i="33" s="1"/>
  <c r="D224" i="33" s="1"/>
  <c r="D251" i="33" s="1"/>
  <c r="D278" i="33" s="1"/>
  <c r="D305" i="33" s="1"/>
  <c r="D332" i="33" s="1"/>
  <c r="D359" i="33" s="1"/>
  <c r="D386" i="33" s="1"/>
  <c r="D413" i="33" s="1"/>
  <c r="D440" i="33" s="1"/>
  <c r="D467" i="33" s="1"/>
  <c r="D494" i="33" s="1"/>
  <c r="D521" i="33" s="1"/>
  <c r="D548" i="33" s="1"/>
  <c r="D575" i="33" s="1"/>
  <c r="D602" i="33" s="1"/>
  <c r="D629" i="33" s="1"/>
  <c r="D656" i="33" s="1"/>
  <c r="D683" i="33" s="1"/>
  <c r="D710" i="33" s="1"/>
  <c r="D737" i="33" s="1"/>
  <c r="D764" i="33" s="1"/>
  <c r="D791" i="33" s="1"/>
  <c r="D818" i="33" s="1"/>
  <c r="D845" i="33" s="1"/>
  <c r="D63" i="33"/>
  <c r="D90" i="33" s="1"/>
  <c r="D117" i="33" s="1"/>
  <c r="D144" i="33" s="1"/>
  <c r="D171" i="33" s="1"/>
  <c r="D198" i="33" s="1"/>
  <c r="D225" i="33" s="1"/>
  <c r="D252" i="33" s="1"/>
  <c r="D279" i="33" s="1"/>
  <c r="D306" i="33" s="1"/>
  <c r="D333" i="33" s="1"/>
  <c r="D360" i="33" s="1"/>
  <c r="D387" i="33" s="1"/>
  <c r="D414" i="33" s="1"/>
  <c r="D441" i="33" s="1"/>
  <c r="D468" i="33" s="1"/>
  <c r="D495" i="33" s="1"/>
  <c r="D522" i="33" s="1"/>
  <c r="D549" i="33" s="1"/>
  <c r="D576" i="33" s="1"/>
  <c r="D603" i="33" s="1"/>
  <c r="D630" i="33" s="1"/>
  <c r="D657" i="33" s="1"/>
  <c r="D684" i="33" s="1"/>
  <c r="D711" i="33" s="1"/>
  <c r="D738" i="33" s="1"/>
  <c r="D765" i="33" s="1"/>
  <c r="D792" i="33" s="1"/>
  <c r="D819" i="33" s="1"/>
  <c r="D846" i="33" s="1"/>
  <c r="D64" i="33"/>
  <c r="D91" i="33" s="1"/>
  <c r="D118" i="33" s="1"/>
  <c r="D145" i="33" s="1"/>
  <c r="D172" i="33" s="1"/>
  <c r="D199" i="33" s="1"/>
  <c r="D226" i="33" s="1"/>
  <c r="D253" i="33" s="1"/>
  <c r="D280" i="33" s="1"/>
  <c r="D307" i="33" s="1"/>
  <c r="D334" i="33" s="1"/>
  <c r="D361" i="33" s="1"/>
  <c r="D388" i="33" s="1"/>
  <c r="D415" i="33" s="1"/>
  <c r="D442" i="33" s="1"/>
  <c r="D469" i="33" s="1"/>
  <c r="D496" i="33" s="1"/>
  <c r="D523" i="33" s="1"/>
  <c r="D550" i="33" s="1"/>
  <c r="D577" i="33" s="1"/>
  <c r="D604" i="33" s="1"/>
  <c r="D631" i="33" s="1"/>
  <c r="D658" i="33" s="1"/>
  <c r="D685" i="33" s="1"/>
  <c r="D712" i="33" s="1"/>
  <c r="D739" i="33" s="1"/>
  <c r="D766" i="33" s="1"/>
  <c r="D793" i="33" s="1"/>
  <c r="D820" i="33" s="1"/>
  <c r="D847" i="33" s="1"/>
  <c r="D65" i="33"/>
  <c r="D92" i="33" s="1"/>
  <c r="D119" i="33" s="1"/>
  <c r="D146" i="33" s="1"/>
  <c r="D173" i="33" s="1"/>
  <c r="D200" i="33" s="1"/>
  <c r="D227" i="33" s="1"/>
  <c r="D254" i="33" s="1"/>
  <c r="D281" i="33" s="1"/>
  <c r="D308" i="33" s="1"/>
  <c r="D335" i="33" s="1"/>
  <c r="D362" i="33" s="1"/>
  <c r="D389" i="33" s="1"/>
  <c r="D416" i="33" s="1"/>
  <c r="D443" i="33" s="1"/>
  <c r="D470" i="33" s="1"/>
  <c r="D497" i="33" s="1"/>
  <c r="D524" i="33" s="1"/>
  <c r="D551" i="33" s="1"/>
  <c r="D578" i="33" s="1"/>
  <c r="D605" i="33" s="1"/>
  <c r="D632" i="33" s="1"/>
  <c r="D659" i="33" s="1"/>
  <c r="D686" i="33" s="1"/>
  <c r="D713" i="33" s="1"/>
  <c r="D740" i="33" s="1"/>
  <c r="D767" i="33" s="1"/>
  <c r="D794" i="33" s="1"/>
  <c r="D821" i="33" s="1"/>
  <c r="D848" i="33" s="1"/>
  <c r="D66" i="33"/>
  <c r="D93" i="33" s="1"/>
  <c r="D120" i="33" s="1"/>
  <c r="D147" i="33" s="1"/>
  <c r="D174" i="33" s="1"/>
  <c r="D201" i="33" s="1"/>
  <c r="D228" i="33" s="1"/>
  <c r="D255" i="33" s="1"/>
  <c r="D282" i="33" s="1"/>
  <c r="D309" i="33" s="1"/>
  <c r="D336" i="33" s="1"/>
  <c r="D363" i="33" s="1"/>
  <c r="D390" i="33" s="1"/>
  <c r="D417" i="33" s="1"/>
  <c r="D444" i="33" s="1"/>
  <c r="D471" i="33" s="1"/>
  <c r="D498" i="33" s="1"/>
  <c r="D525" i="33" s="1"/>
  <c r="D552" i="33" s="1"/>
  <c r="D579" i="33" s="1"/>
  <c r="D606" i="33" s="1"/>
  <c r="D633" i="33" s="1"/>
  <c r="D660" i="33" s="1"/>
  <c r="D687" i="33" s="1"/>
  <c r="D714" i="33" s="1"/>
  <c r="D741" i="33" s="1"/>
  <c r="D768" i="33" s="1"/>
  <c r="D795" i="33" s="1"/>
  <c r="D822" i="33" s="1"/>
  <c r="D849" i="33" s="1"/>
  <c r="D67" i="33"/>
  <c r="D94" i="33" s="1"/>
  <c r="D121" i="33" s="1"/>
  <c r="D148" i="33" s="1"/>
  <c r="D175" i="33" s="1"/>
  <c r="D202" i="33" s="1"/>
  <c r="D229" i="33" s="1"/>
  <c r="D256" i="33" s="1"/>
  <c r="D283" i="33" s="1"/>
  <c r="D310" i="33" s="1"/>
  <c r="D337" i="33" s="1"/>
  <c r="D364" i="33" s="1"/>
  <c r="D391" i="33" s="1"/>
  <c r="D418" i="33" s="1"/>
  <c r="D445" i="33" s="1"/>
  <c r="D472" i="33" s="1"/>
  <c r="D499" i="33" s="1"/>
  <c r="D526" i="33" s="1"/>
  <c r="D553" i="33" s="1"/>
  <c r="D580" i="33" s="1"/>
  <c r="D607" i="33" s="1"/>
  <c r="D634" i="33" s="1"/>
  <c r="D661" i="33" s="1"/>
  <c r="D688" i="33" s="1"/>
  <c r="D715" i="33" s="1"/>
  <c r="D742" i="33" s="1"/>
  <c r="D769" i="33" s="1"/>
  <c r="D796" i="33" s="1"/>
  <c r="D823" i="33" s="1"/>
  <c r="D850" i="33" s="1"/>
  <c r="D68" i="33"/>
  <c r="D95" i="33" s="1"/>
  <c r="D122" i="33" s="1"/>
  <c r="D149" i="33" s="1"/>
  <c r="D176" i="33" s="1"/>
  <c r="D203" i="33" s="1"/>
  <c r="D230" i="33" s="1"/>
  <c r="D257" i="33" s="1"/>
  <c r="D284" i="33" s="1"/>
  <c r="D311" i="33" s="1"/>
  <c r="D338" i="33" s="1"/>
  <c r="D365" i="33" s="1"/>
  <c r="D392" i="33" s="1"/>
  <c r="D419" i="33" s="1"/>
  <c r="D446" i="33" s="1"/>
  <c r="D473" i="33" s="1"/>
  <c r="D500" i="33" s="1"/>
  <c r="D527" i="33" s="1"/>
  <c r="D554" i="33" s="1"/>
  <c r="D581" i="33" s="1"/>
  <c r="D608" i="33" s="1"/>
  <c r="D635" i="33" s="1"/>
  <c r="D662" i="33" s="1"/>
  <c r="D689" i="33" s="1"/>
  <c r="D716" i="33" s="1"/>
  <c r="D743" i="33" s="1"/>
  <c r="D770" i="33" s="1"/>
  <c r="D797" i="33" s="1"/>
  <c r="D824" i="33" s="1"/>
  <c r="D851" i="33" s="1"/>
  <c r="D69" i="33"/>
  <c r="D96" i="33" s="1"/>
  <c r="D123" i="33" s="1"/>
  <c r="D150" i="33" s="1"/>
  <c r="D177" i="33" s="1"/>
  <c r="D204" i="33" s="1"/>
  <c r="D231" i="33" s="1"/>
  <c r="D258" i="33" s="1"/>
  <c r="D285" i="33" s="1"/>
  <c r="D312" i="33" s="1"/>
  <c r="D339" i="33" s="1"/>
  <c r="D366" i="33" s="1"/>
  <c r="D393" i="33" s="1"/>
  <c r="D420" i="33" s="1"/>
  <c r="D447" i="33" s="1"/>
  <c r="D474" i="33" s="1"/>
  <c r="D501" i="33" s="1"/>
  <c r="D528" i="33" s="1"/>
  <c r="D555" i="33" s="1"/>
  <c r="D582" i="33" s="1"/>
  <c r="D609" i="33" s="1"/>
  <c r="D636" i="33" s="1"/>
  <c r="D663" i="33" s="1"/>
  <c r="D690" i="33" s="1"/>
  <c r="D717" i="33" s="1"/>
  <c r="D744" i="33" s="1"/>
  <c r="D771" i="33" s="1"/>
  <c r="D798" i="33" s="1"/>
  <c r="D825" i="33" s="1"/>
  <c r="D852" i="33" s="1"/>
  <c r="D70" i="33"/>
  <c r="D97" i="33" s="1"/>
  <c r="D124" i="33" s="1"/>
  <c r="D151" i="33" s="1"/>
  <c r="D178" i="33" s="1"/>
  <c r="D205" i="33" s="1"/>
  <c r="D232" i="33" s="1"/>
  <c r="D259" i="33" s="1"/>
  <c r="D286" i="33" s="1"/>
  <c r="D313" i="33" s="1"/>
  <c r="D340" i="33" s="1"/>
  <c r="D367" i="33" s="1"/>
  <c r="D394" i="33" s="1"/>
  <c r="D421" i="33" s="1"/>
  <c r="D448" i="33" s="1"/>
  <c r="D475" i="33" s="1"/>
  <c r="D502" i="33" s="1"/>
  <c r="D529" i="33" s="1"/>
  <c r="D556" i="33" s="1"/>
  <c r="D583" i="33" s="1"/>
  <c r="D610" i="33" s="1"/>
  <c r="D637" i="33" s="1"/>
  <c r="D664" i="33" s="1"/>
  <c r="D691" i="33" s="1"/>
  <c r="D718" i="33" s="1"/>
  <c r="D745" i="33" s="1"/>
  <c r="D772" i="33" s="1"/>
  <c r="D799" i="33" s="1"/>
  <c r="D826" i="33" s="1"/>
  <c r="D853" i="33" s="1"/>
  <c r="D71" i="33"/>
  <c r="D98" i="33" s="1"/>
  <c r="D125" i="33" s="1"/>
  <c r="D152" i="33" s="1"/>
  <c r="D179" i="33" s="1"/>
  <c r="D206" i="33" s="1"/>
  <c r="D233" i="33" s="1"/>
  <c r="D260" i="33" s="1"/>
  <c r="D287" i="33" s="1"/>
  <c r="D314" i="33" s="1"/>
  <c r="D341" i="33" s="1"/>
  <c r="D368" i="33" s="1"/>
  <c r="D395" i="33" s="1"/>
  <c r="D422" i="33" s="1"/>
  <c r="D449" i="33" s="1"/>
  <c r="D476" i="33" s="1"/>
  <c r="D503" i="33" s="1"/>
  <c r="D530" i="33" s="1"/>
  <c r="D557" i="33" s="1"/>
  <c r="D584" i="33" s="1"/>
  <c r="D611" i="33" s="1"/>
  <c r="D638" i="33" s="1"/>
  <c r="D665" i="33" s="1"/>
  <c r="D692" i="33" s="1"/>
  <c r="D719" i="33" s="1"/>
  <c r="D746" i="33" s="1"/>
  <c r="D773" i="33" s="1"/>
  <c r="D800" i="33" s="1"/>
  <c r="D827" i="33" s="1"/>
  <c r="D854" i="33" s="1"/>
  <c r="D72" i="33"/>
  <c r="D99" i="33" s="1"/>
  <c r="D126" i="33" s="1"/>
  <c r="D153" i="33" s="1"/>
  <c r="D180" i="33" s="1"/>
  <c r="D207" i="33" s="1"/>
  <c r="D234" i="33" s="1"/>
  <c r="D261" i="33" s="1"/>
  <c r="D288" i="33" s="1"/>
  <c r="D315" i="33" s="1"/>
  <c r="D342" i="33" s="1"/>
  <c r="D369" i="33" s="1"/>
  <c r="D396" i="33" s="1"/>
  <c r="D423" i="33" s="1"/>
  <c r="D450" i="33" s="1"/>
  <c r="D477" i="33" s="1"/>
  <c r="D504" i="33" s="1"/>
  <c r="D531" i="33" s="1"/>
  <c r="D558" i="33" s="1"/>
  <c r="D585" i="33" s="1"/>
  <c r="D612" i="33" s="1"/>
  <c r="D639" i="33" s="1"/>
  <c r="D666" i="33" s="1"/>
  <c r="D693" i="33" s="1"/>
  <c r="D720" i="33" s="1"/>
  <c r="D747" i="33" s="1"/>
  <c r="D774" i="33" s="1"/>
  <c r="D801" i="33" s="1"/>
  <c r="D828" i="33" s="1"/>
  <c r="D855" i="33" s="1"/>
  <c r="D73" i="33"/>
  <c r="D100" i="33" s="1"/>
  <c r="D127" i="33" s="1"/>
  <c r="D154" i="33" s="1"/>
  <c r="D181" i="33" s="1"/>
  <c r="D208" i="33" s="1"/>
  <c r="D235" i="33" s="1"/>
  <c r="D262" i="33" s="1"/>
  <c r="D289" i="33" s="1"/>
  <c r="D316" i="33" s="1"/>
  <c r="D343" i="33" s="1"/>
  <c r="D370" i="33" s="1"/>
  <c r="D397" i="33" s="1"/>
  <c r="D424" i="33" s="1"/>
  <c r="D451" i="33" s="1"/>
  <c r="D478" i="33" s="1"/>
  <c r="D505" i="33" s="1"/>
  <c r="D532" i="33" s="1"/>
  <c r="D559" i="33" s="1"/>
  <c r="D586" i="33" s="1"/>
  <c r="D613" i="33" s="1"/>
  <c r="D640" i="33" s="1"/>
  <c r="D667" i="33" s="1"/>
  <c r="D694" i="33" s="1"/>
  <c r="D721" i="33" s="1"/>
  <c r="D748" i="33" s="1"/>
  <c r="D775" i="33" s="1"/>
  <c r="D802" i="33" s="1"/>
  <c r="D829" i="33" s="1"/>
  <c r="D856" i="33" s="1"/>
  <c r="D74" i="33"/>
  <c r="D101" i="33" s="1"/>
  <c r="D128" i="33" s="1"/>
  <c r="D155" i="33" s="1"/>
  <c r="D182" i="33" s="1"/>
  <c r="D209" i="33" s="1"/>
  <c r="D236" i="33" s="1"/>
  <c r="D263" i="33" s="1"/>
  <c r="D290" i="33" s="1"/>
  <c r="D317" i="33" s="1"/>
  <c r="D344" i="33" s="1"/>
  <c r="D371" i="33" s="1"/>
  <c r="D398" i="33" s="1"/>
  <c r="D425" i="33" s="1"/>
  <c r="D452" i="33" s="1"/>
  <c r="D479" i="33" s="1"/>
  <c r="D506" i="33" s="1"/>
  <c r="D533" i="33" s="1"/>
  <c r="D560" i="33" s="1"/>
  <c r="D587" i="33" s="1"/>
  <c r="D614" i="33" s="1"/>
  <c r="D641" i="33" s="1"/>
  <c r="D668" i="33" s="1"/>
  <c r="D695" i="33" s="1"/>
  <c r="D722" i="33" s="1"/>
  <c r="D749" i="33" s="1"/>
  <c r="D776" i="33" s="1"/>
  <c r="D803" i="33" s="1"/>
  <c r="D830" i="33" s="1"/>
  <c r="D857" i="33" s="1"/>
  <c r="D75" i="33"/>
  <c r="D102" i="33" s="1"/>
  <c r="D129" i="33" s="1"/>
  <c r="D156" i="33" s="1"/>
  <c r="D183" i="33" s="1"/>
  <c r="D210" i="33" s="1"/>
  <c r="D237" i="33" s="1"/>
  <c r="D264" i="33" s="1"/>
  <c r="D291" i="33" s="1"/>
  <c r="D318" i="33" s="1"/>
  <c r="D345" i="33" s="1"/>
  <c r="D372" i="33" s="1"/>
  <c r="D399" i="33" s="1"/>
  <c r="D426" i="33" s="1"/>
  <c r="D453" i="33" s="1"/>
  <c r="D480" i="33" s="1"/>
  <c r="D507" i="33" s="1"/>
  <c r="D534" i="33" s="1"/>
  <c r="D561" i="33" s="1"/>
  <c r="D588" i="33" s="1"/>
  <c r="D615" i="33" s="1"/>
  <c r="D642" i="33" s="1"/>
  <c r="D669" i="33" s="1"/>
  <c r="D696" i="33" s="1"/>
  <c r="D723" i="33" s="1"/>
  <c r="D750" i="33" s="1"/>
  <c r="D777" i="33" s="1"/>
  <c r="D804" i="33" s="1"/>
  <c r="D831" i="33" s="1"/>
  <c r="D858" i="33" s="1"/>
  <c r="D61" i="33"/>
  <c r="D88" i="33" s="1"/>
  <c r="D115" i="33" s="1"/>
  <c r="D142" i="33" s="1"/>
  <c r="D169" i="33" s="1"/>
  <c r="D196" i="33" s="1"/>
  <c r="D223" i="33" s="1"/>
  <c r="D250" i="33" s="1"/>
  <c r="D277" i="33" s="1"/>
  <c r="D304" i="33" s="1"/>
  <c r="D331" i="33" s="1"/>
  <c r="D358" i="33" s="1"/>
  <c r="D385" i="33" s="1"/>
  <c r="D412" i="33" s="1"/>
  <c r="D439" i="33" s="1"/>
  <c r="D466" i="33" s="1"/>
  <c r="D493" i="33" s="1"/>
  <c r="D520" i="33" s="1"/>
  <c r="D547" i="33" s="1"/>
  <c r="D574" i="33" s="1"/>
  <c r="D601" i="33" s="1"/>
  <c r="D628" i="33" s="1"/>
  <c r="D655" i="33" s="1"/>
  <c r="D682" i="33" s="1"/>
  <c r="D709" i="33" s="1"/>
  <c r="D736" i="33" s="1"/>
  <c r="D763" i="33" s="1"/>
  <c r="D790" i="33" s="1"/>
  <c r="D817" i="33" s="1"/>
  <c r="D844" i="33" s="1"/>
  <c r="D60" i="33"/>
  <c r="D87" i="33" s="1"/>
  <c r="D114" i="33" s="1"/>
  <c r="D141" i="33" s="1"/>
  <c r="D168" i="33" s="1"/>
  <c r="D195" i="33" s="1"/>
  <c r="D222" i="33" s="1"/>
  <c r="D249" i="33" s="1"/>
  <c r="D276" i="33" s="1"/>
  <c r="D303" i="33" s="1"/>
  <c r="D330" i="33" s="1"/>
  <c r="D357" i="33" s="1"/>
  <c r="D384" i="33" s="1"/>
  <c r="D411" i="33" s="1"/>
  <c r="D438" i="33" s="1"/>
  <c r="D465" i="33" s="1"/>
  <c r="D492" i="33" s="1"/>
  <c r="D519" i="33" s="1"/>
  <c r="D546" i="33" s="1"/>
  <c r="D573" i="33" s="1"/>
  <c r="D600" i="33" s="1"/>
  <c r="D627" i="33" s="1"/>
  <c r="D654" i="33" s="1"/>
  <c r="D681" i="33" s="1"/>
  <c r="D708" i="33" s="1"/>
  <c r="D735" i="33" s="1"/>
  <c r="D762" i="33" s="1"/>
  <c r="D789" i="33" s="1"/>
  <c r="D816" i="33" s="1"/>
  <c r="D843" i="33" s="1"/>
  <c r="B79" i="33"/>
  <c r="B106" i="33" s="1"/>
  <c r="B133" i="33" s="1"/>
  <c r="B160" i="33" s="1"/>
  <c r="B187" i="33" s="1"/>
  <c r="B214" i="33" s="1"/>
  <c r="B241" i="33" s="1"/>
  <c r="B268" i="33" s="1"/>
  <c r="B295" i="33" s="1"/>
  <c r="B322" i="33" s="1"/>
  <c r="B349" i="33" s="1"/>
  <c r="B376" i="33" s="1"/>
  <c r="B403" i="33" s="1"/>
  <c r="B430" i="33" s="1"/>
  <c r="B457" i="33" s="1"/>
  <c r="B484" i="33" s="1"/>
  <c r="B511" i="33" s="1"/>
  <c r="B538" i="33" s="1"/>
  <c r="B565" i="33" s="1"/>
  <c r="B592" i="33" s="1"/>
  <c r="B619" i="33" s="1"/>
  <c r="B646" i="33" s="1"/>
  <c r="B673" i="33" s="1"/>
  <c r="B700" i="33" s="1"/>
  <c r="B727" i="33" s="1"/>
  <c r="B754" i="33" s="1"/>
  <c r="B781" i="33" s="1"/>
  <c r="B808" i="33" s="1"/>
  <c r="B835" i="33" s="1"/>
  <c r="B862" i="33" s="1"/>
  <c r="B78" i="33"/>
  <c r="B105" i="33" s="1"/>
  <c r="B132" i="33" s="1"/>
  <c r="B159" i="33" s="1"/>
  <c r="B186" i="33" s="1"/>
  <c r="B213" i="33" s="1"/>
  <c r="B240" i="33" s="1"/>
  <c r="B267" i="33" s="1"/>
  <c r="B294" i="33" s="1"/>
  <c r="B321" i="33" s="1"/>
  <c r="B348" i="33" s="1"/>
  <c r="B375" i="33" s="1"/>
  <c r="B402" i="33" s="1"/>
  <c r="B429" i="33" s="1"/>
  <c r="B456" i="33" s="1"/>
  <c r="B483" i="33" s="1"/>
  <c r="B510" i="33" s="1"/>
  <c r="B537" i="33" s="1"/>
  <c r="B564" i="33" s="1"/>
  <c r="B591" i="33" s="1"/>
  <c r="B618" i="33" s="1"/>
  <c r="B645" i="33" s="1"/>
  <c r="B672" i="33" s="1"/>
  <c r="B699" i="33" s="1"/>
  <c r="B726" i="33" s="1"/>
  <c r="B753" i="33" s="1"/>
  <c r="B780" i="33" s="1"/>
  <c r="B807" i="33" s="1"/>
  <c r="B834" i="33" s="1"/>
  <c r="B861" i="33" s="1"/>
  <c r="B76" i="33"/>
  <c r="B103" i="33" s="1"/>
  <c r="B130" i="33" s="1"/>
  <c r="B157" i="33" s="1"/>
  <c r="B184" i="33" s="1"/>
  <c r="B211" i="33" s="1"/>
  <c r="B238" i="33" s="1"/>
  <c r="B265" i="33" s="1"/>
  <c r="B292" i="33" s="1"/>
  <c r="B319" i="33" s="1"/>
  <c r="B346" i="33" s="1"/>
  <c r="B373" i="33" s="1"/>
  <c r="B400" i="33" s="1"/>
  <c r="B427" i="33" s="1"/>
  <c r="B454" i="33" s="1"/>
  <c r="B481" i="33" s="1"/>
  <c r="B508" i="33" s="1"/>
  <c r="B535" i="33" s="1"/>
  <c r="B562" i="33" s="1"/>
  <c r="B589" i="33" s="1"/>
  <c r="B616" i="33" s="1"/>
  <c r="B643" i="33" s="1"/>
  <c r="B670" i="33" s="1"/>
  <c r="B697" i="33" s="1"/>
  <c r="B724" i="33" s="1"/>
  <c r="B751" i="33" s="1"/>
  <c r="B778" i="33" s="1"/>
  <c r="B805" i="33" s="1"/>
  <c r="B832" i="33" s="1"/>
  <c r="B859" i="33" s="1"/>
  <c r="B62" i="33"/>
  <c r="B89" i="33" s="1"/>
  <c r="B116" i="33" s="1"/>
  <c r="B143" i="33" s="1"/>
  <c r="B170" i="33" s="1"/>
  <c r="B197" i="33" s="1"/>
  <c r="B224" i="33" s="1"/>
  <c r="B251" i="33" s="1"/>
  <c r="B278" i="33" s="1"/>
  <c r="B305" i="33" s="1"/>
  <c r="B332" i="33" s="1"/>
  <c r="B359" i="33" s="1"/>
  <c r="B386" i="33" s="1"/>
  <c r="B413" i="33" s="1"/>
  <c r="B440" i="33" s="1"/>
  <c r="B467" i="33" s="1"/>
  <c r="B494" i="33" s="1"/>
  <c r="B521" i="33" s="1"/>
  <c r="B548" i="33" s="1"/>
  <c r="B575" i="33" s="1"/>
  <c r="B602" i="33" s="1"/>
  <c r="B629" i="33" s="1"/>
  <c r="B656" i="33" s="1"/>
  <c r="B683" i="33" s="1"/>
  <c r="B710" i="33" s="1"/>
  <c r="B737" i="33" s="1"/>
  <c r="B764" i="33" s="1"/>
  <c r="B791" i="33" s="1"/>
  <c r="B818" i="33" s="1"/>
  <c r="B845" i="33" s="1"/>
  <c r="B63" i="33"/>
  <c r="B90" i="33" s="1"/>
  <c r="B117" i="33" s="1"/>
  <c r="B144" i="33" s="1"/>
  <c r="B171" i="33" s="1"/>
  <c r="B198" i="33" s="1"/>
  <c r="B225" i="33" s="1"/>
  <c r="B252" i="33" s="1"/>
  <c r="B279" i="33" s="1"/>
  <c r="B306" i="33" s="1"/>
  <c r="B333" i="33" s="1"/>
  <c r="B360" i="33" s="1"/>
  <c r="B387" i="33" s="1"/>
  <c r="B414" i="33" s="1"/>
  <c r="B441" i="33" s="1"/>
  <c r="B468" i="33" s="1"/>
  <c r="B495" i="33" s="1"/>
  <c r="B522" i="33" s="1"/>
  <c r="B549" i="33" s="1"/>
  <c r="B576" i="33" s="1"/>
  <c r="B603" i="33" s="1"/>
  <c r="B630" i="33" s="1"/>
  <c r="B657" i="33" s="1"/>
  <c r="B684" i="33" s="1"/>
  <c r="B711" i="33" s="1"/>
  <c r="B738" i="33" s="1"/>
  <c r="B765" i="33" s="1"/>
  <c r="B792" i="33" s="1"/>
  <c r="B819" i="33" s="1"/>
  <c r="B846" i="33" s="1"/>
  <c r="B64" i="33"/>
  <c r="B91" i="33" s="1"/>
  <c r="B118" i="33" s="1"/>
  <c r="B145" i="33" s="1"/>
  <c r="B172" i="33" s="1"/>
  <c r="B199" i="33" s="1"/>
  <c r="B226" i="33" s="1"/>
  <c r="B253" i="33" s="1"/>
  <c r="B280" i="33" s="1"/>
  <c r="B307" i="33" s="1"/>
  <c r="B334" i="33" s="1"/>
  <c r="B361" i="33" s="1"/>
  <c r="B388" i="33" s="1"/>
  <c r="B415" i="33" s="1"/>
  <c r="B442" i="33" s="1"/>
  <c r="B469" i="33" s="1"/>
  <c r="B496" i="33" s="1"/>
  <c r="B523" i="33" s="1"/>
  <c r="B550" i="33" s="1"/>
  <c r="B577" i="33" s="1"/>
  <c r="B604" i="33" s="1"/>
  <c r="B631" i="33" s="1"/>
  <c r="B658" i="33" s="1"/>
  <c r="B685" i="33" s="1"/>
  <c r="B712" i="33" s="1"/>
  <c r="B739" i="33" s="1"/>
  <c r="B766" i="33" s="1"/>
  <c r="B793" i="33" s="1"/>
  <c r="B820" i="33" s="1"/>
  <c r="B847" i="33" s="1"/>
  <c r="B65" i="33"/>
  <c r="B92" i="33" s="1"/>
  <c r="B119" i="33" s="1"/>
  <c r="B146" i="33" s="1"/>
  <c r="B173" i="33" s="1"/>
  <c r="B200" i="33" s="1"/>
  <c r="B227" i="33" s="1"/>
  <c r="B254" i="33" s="1"/>
  <c r="B281" i="33" s="1"/>
  <c r="B308" i="33" s="1"/>
  <c r="B335" i="33" s="1"/>
  <c r="B362" i="33" s="1"/>
  <c r="B389" i="33" s="1"/>
  <c r="B416" i="33" s="1"/>
  <c r="B443" i="33" s="1"/>
  <c r="B470" i="33" s="1"/>
  <c r="B497" i="33" s="1"/>
  <c r="B524" i="33" s="1"/>
  <c r="B551" i="33" s="1"/>
  <c r="B578" i="33" s="1"/>
  <c r="B605" i="33" s="1"/>
  <c r="B632" i="33" s="1"/>
  <c r="B659" i="33" s="1"/>
  <c r="B686" i="33" s="1"/>
  <c r="B713" i="33" s="1"/>
  <c r="B740" i="33" s="1"/>
  <c r="B767" i="33" s="1"/>
  <c r="B794" i="33" s="1"/>
  <c r="B821" i="33" s="1"/>
  <c r="B848" i="33" s="1"/>
  <c r="B66" i="33"/>
  <c r="B93" i="33" s="1"/>
  <c r="B120" i="33" s="1"/>
  <c r="B147" i="33" s="1"/>
  <c r="B174" i="33" s="1"/>
  <c r="B201" i="33" s="1"/>
  <c r="B228" i="33" s="1"/>
  <c r="B255" i="33" s="1"/>
  <c r="B282" i="33" s="1"/>
  <c r="B309" i="33" s="1"/>
  <c r="B336" i="33" s="1"/>
  <c r="B363" i="33" s="1"/>
  <c r="B390" i="33" s="1"/>
  <c r="B417" i="33" s="1"/>
  <c r="B444" i="33" s="1"/>
  <c r="B471" i="33" s="1"/>
  <c r="B498" i="33" s="1"/>
  <c r="B525" i="33" s="1"/>
  <c r="B552" i="33" s="1"/>
  <c r="B579" i="33" s="1"/>
  <c r="B606" i="33" s="1"/>
  <c r="B633" i="33" s="1"/>
  <c r="B660" i="33" s="1"/>
  <c r="B687" i="33" s="1"/>
  <c r="B714" i="33" s="1"/>
  <c r="B741" i="33" s="1"/>
  <c r="B768" i="33" s="1"/>
  <c r="B795" i="33" s="1"/>
  <c r="B822" i="33" s="1"/>
  <c r="B849" i="33" s="1"/>
  <c r="B67" i="33"/>
  <c r="B94" i="33" s="1"/>
  <c r="B121" i="33" s="1"/>
  <c r="B148" i="33" s="1"/>
  <c r="B175" i="33" s="1"/>
  <c r="B202" i="33" s="1"/>
  <c r="B229" i="33" s="1"/>
  <c r="B256" i="33" s="1"/>
  <c r="B283" i="33" s="1"/>
  <c r="B310" i="33" s="1"/>
  <c r="B337" i="33" s="1"/>
  <c r="B364" i="33" s="1"/>
  <c r="B391" i="33" s="1"/>
  <c r="B418" i="33" s="1"/>
  <c r="B445" i="33" s="1"/>
  <c r="B472" i="33" s="1"/>
  <c r="B499" i="33" s="1"/>
  <c r="B526" i="33" s="1"/>
  <c r="B553" i="33" s="1"/>
  <c r="B580" i="33" s="1"/>
  <c r="B607" i="33" s="1"/>
  <c r="B634" i="33" s="1"/>
  <c r="B661" i="33" s="1"/>
  <c r="B688" i="33" s="1"/>
  <c r="B715" i="33" s="1"/>
  <c r="B742" i="33" s="1"/>
  <c r="B769" i="33" s="1"/>
  <c r="B796" i="33" s="1"/>
  <c r="B823" i="33" s="1"/>
  <c r="B850" i="33" s="1"/>
  <c r="B68" i="33"/>
  <c r="B95" i="33" s="1"/>
  <c r="B122" i="33" s="1"/>
  <c r="B149" i="33" s="1"/>
  <c r="B176" i="33" s="1"/>
  <c r="B203" i="33" s="1"/>
  <c r="B230" i="33" s="1"/>
  <c r="B257" i="33" s="1"/>
  <c r="B284" i="33" s="1"/>
  <c r="B311" i="33" s="1"/>
  <c r="B338" i="33" s="1"/>
  <c r="B365" i="33" s="1"/>
  <c r="B392" i="33" s="1"/>
  <c r="B419" i="33" s="1"/>
  <c r="B446" i="33" s="1"/>
  <c r="B473" i="33" s="1"/>
  <c r="B500" i="33" s="1"/>
  <c r="B527" i="33" s="1"/>
  <c r="B554" i="33" s="1"/>
  <c r="B581" i="33" s="1"/>
  <c r="B608" i="33" s="1"/>
  <c r="B635" i="33" s="1"/>
  <c r="B662" i="33" s="1"/>
  <c r="B689" i="33" s="1"/>
  <c r="B716" i="33" s="1"/>
  <c r="B743" i="33" s="1"/>
  <c r="B770" i="33" s="1"/>
  <c r="B797" i="33" s="1"/>
  <c r="B824" i="33" s="1"/>
  <c r="B851" i="33" s="1"/>
  <c r="B69" i="33"/>
  <c r="B96" i="33" s="1"/>
  <c r="B123" i="33" s="1"/>
  <c r="B150" i="33" s="1"/>
  <c r="B177" i="33" s="1"/>
  <c r="B204" i="33" s="1"/>
  <c r="B231" i="33" s="1"/>
  <c r="B258" i="33" s="1"/>
  <c r="B285" i="33" s="1"/>
  <c r="B312" i="33" s="1"/>
  <c r="B339" i="33" s="1"/>
  <c r="B366" i="33" s="1"/>
  <c r="B393" i="33" s="1"/>
  <c r="B420" i="33" s="1"/>
  <c r="B447" i="33" s="1"/>
  <c r="B474" i="33" s="1"/>
  <c r="B501" i="33" s="1"/>
  <c r="B528" i="33" s="1"/>
  <c r="B555" i="33" s="1"/>
  <c r="B582" i="33" s="1"/>
  <c r="B609" i="33" s="1"/>
  <c r="B636" i="33" s="1"/>
  <c r="B663" i="33" s="1"/>
  <c r="B690" i="33" s="1"/>
  <c r="B717" i="33" s="1"/>
  <c r="B744" i="33" s="1"/>
  <c r="B771" i="33" s="1"/>
  <c r="B798" i="33" s="1"/>
  <c r="B825" i="33" s="1"/>
  <c r="B852" i="33" s="1"/>
  <c r="B70" i="33"/>
  <c r="B97" i="33" s="1"/>
  <c r="B124" i="33" s="1"/>
  <c r="B151" i="33" s="1"/>
  <c r="B178" i="33" s="1"/>
  <c r="B205" i="33" s="1"/>
  <c r="B232" i="33" s="1"/>
  <c r="B259" i="33" s="1"/>
  <c r="B286" i="33" s="1"/>
  <c r="B313" i="33" s="1"/>
  <c r="B340" i="33" s="1"/>
  <c r="B367" i="33" s="1"/>
  <c r="B394" i="33" s="1"/>
  <c r="B421" i="33" s="1"/>
  <c r="B448" i="33" s="1"/>
  <c r="B475" i="33" s="1"/>
  <c r="B502" i="33" s="1"/>
  <c r="B529" i="33" s="1"/>
  <c r="B556" i="33" s="1"/>
  <c r="B583" i="33" s="1"/>
  <c r="B610" i="33" s="1"/>
  <c r="B637" i="33" s="1"/>
  <c r="B664" i="33" s="1"/>
  <c r="B691" i="33" s="1"/>
  <c r="B718" i="33" s="1"/>
  <c r="B745" i="33" s="1"/>
  <c r="B772" i="33" s="1"/>
  <c r="B799" i="33" s="1"/>
  <c r="B826" i="33" s="1"/>
  <c r="B853" i="33" s="1"/>
  <c r="B71" i="33"/>
  <c r="B98" i="33" s="1"/>
  <c r="B125" i="33" s="1"/>
  <c r="B152" i="33" s="1"/>
  <c r="B179" i="33" s="1"/>
  <c r="B206" i="33" s="1"/>
  <c r="B233" i="33" s="1"/>
  <c r="B260" i="33" s="1"/>
  <c r="B287" i="33" s="1"/>
  <c r="B314" i="33" s="1"/>
  <c r="B341" i="33" s="1"/>
  <c r="B368" i="33" s="1"/>
  <c r="B395" i="33" s="1"/>
  <c r="B422" i="33" s="1"/>
  <c r="B449" i="33" s="1"/>
  <c r="B476" i="33" s="1"/>
  <c r="B503" i="33" s="1"/>
  <c r="B530" i="33" s="1"/>
  <c r="B557" i="33" s="1"/>
  <c r="B584" i="33" s="1"/>
  <c r="B611" i="33" s="1"/>
  <c r="B638" i="33" s="1"/>
  <c r="B665" i="33" s="1"/>
  <c r="B692" i="33" s="1"/>
  <c r="B719" i="33" s="1"/>
  <c r="B746" i="33" s="1"/>
  <c r="B773" i="33" s="1"/>
  <c r="B800" i="33" s="1"/>
  <c r="B827" i="33" s="1"/>
  <c r="B854" i="33" s="1"/>
  <c r="B72" i="33"/>
  <c r="B99" i="33" s="1"/>
  <c r="B126" i="33" s="1"/>
  <c r="B153" i="33" s="1"/>
  <c r="B180" i="33" s="1"/>
  <c r="B207" i="33" s="1"/>
  <c r="B234" i="33" s="1"/>
  <c r="B261" i="33" s="1"/>
  <c r="B288" i="33" s="1"/>
  <c r="B315" i="33" s="1"/>
  <c r="B342" i="33" s="1"/>
  <c r="B369" i="33" s="1"/>
  <c r="B396" i="33" s="1"/>
  <c r="B423" i="33" s="1"/>
  <c r="B450" i="33" s="1"/>
  <c r="B477" i="33" s="1"/>
  <c r="B504" i="33" s="1"/>
  <c r="B531" i="33" s="1"/>
  <c r="B558" i="33" s="1"/>
  <c r="B585" i="33" s="1"/>
  <c r="B612" i="33" s="1"/>
  <c r="B639" i="33" s="1"/>
  <c r="B666" i="33" s="1"/>
  <c r="B693" i="33" s="1"/>
  <c r="B720" i="33" s="1"/>
  <c r="B747" i="33" s="1"/>
  <c r="B774" i="33" s="1"/>
  <c r="B801" i="33" s="1"/>
  <c r="B828" i="33" s="1"/>
  <c r="B855" i="33" s="1"/>
  <c r="B73" i="33"/>
  <c r="B100" i="33" s="1"/>
  <c r="B127" i="33" s="1"/>
  <c r="B154" i="33" s="1"/>
  <c r="B181" i="33" s="1"/>
  <c r="B208" i="33" s="1"/>
  <c r="B235" i="33" s="1"/>
  <c r="B262" i="33" s="1"/>
  <c r="B289" i="33" s="1"/>
  <c r="B316" i="33" s="1"/>
  <c r="B343" i="33" s="1"/>
  <c r="B370" i="33" s="1"/>
  <c r="B397" i="33" s="1"/>
  <c r="B424" i="33" s="1"/>
  <c r="B451" i="33" s="1"/>
  <c r="B478" i="33" s="1"/>
  <c r="B505" i="33" s="1"/>
  <c r="B532" i="33" s="1"/>
  <c r="B559" i="33" s="1"/>
  <c r="B586" i="33" s="1"/>
  <c r="B613" i="33" s="1"/>
  <c r="B640" i="33" s="1"/>
  <c r="B667" i="33" s="1"/>
  <c r="B694" i="33" s="1"/>
  <c r="B721" i="33" s="1"/>
  <c r="B748" i="33" s="1"/>
  <c r="B775" i="33" s="1"/>
  <c r="B802" i="33" s="1"/>
  <c r="B829" i="33" s="1"/>
  <c r="B856" i="33" s="1"/>
  <c r="B74" i="33"/>
  <c r="B101" i="33" s="1"/>
  <c r="B128" i="33" s="1"/>
  <c r="B155" i="33" s="1"/>
  <c r="B182" i="33" s="1"/>
  <c r="B209" i="33" s="1"/>
  <c r="B236" i="33" s="1"/>
  <c r="B263" i="33" s="1"/>
  <c r="B290" i="33" s="1"/>
  <c r="B317" i="33" s="1"/>
  <c r="B344" i="33" s="1"/>
  <c r="B371" i="33" s="1"/>
  <c r="B398" i="33" s="1"/>
  <c r="B425" i="33" s="1"/>
  <c r="B452" i="33" s="1"/>
  <c r="B479" i="33" s="1"/>
  <c r="B506" i="33" s="1"/>
  <c r="B533" i="33" s="1"/>
  <c r="B560" i="33" s="1"/>
  <c r="B587" i="33" s="1"/>
  <c r="B614" i="33" s="1"/>
  <c r="B641" i="33" s="1"/>
  <c r="B668" i="33" s="1"/>
  <c r="B695" i="33" s="1"/>
  <c r="B722" i="33" s="1"/>
  <c r="B749" i="33" s="1"/>
  <c r="B776" i="33" s="1"/>
  <c r="B803" i="33" s="1"/>
  <c r="B830" i="33" s="1"/>
  <c r="B857" i="33" s="1"/>
  <c r="B75" i="33"/>
  <c r="B102" i="33" s="1"/>
  <c r="B129" i="33" s="1"/>
  <c r="B156" i="33" s="1"/>
  <c r="B183" i="33" s="1"/>
  <c r="B210" i="33" s="1"/>
  <c r="B237" i="33" s="1"/>
  <c r="B264" i="33" s="1"/>
  <c r="B291" i="33" s="1"/>
  <c r="B318" i="33" s="1"/>
  <c r="B345" i="33" s="1"/>
  <c r="B372" i="33" s="1"/>
  <c r="B399" i="33" s="1"/>
  <c r="B426" i="33" s="1"/>
  <c r="B453" i="33" s="1"/>
  <c r="B480" i="33" s="1"/>
  <c r="B507" i="33" s="1"/>
  <c r="B534" i="33" s="1"/>
  <c r="B561" i="33" s="1"/>
  <c r="B588" i="33" s="1"/>
  <c r="B615" i="33" s="1"/>
  <c r="B642" i="33" s="1"/>
  <c r="B669" i="33" s="1"/>
  <c r="B696" i="33" s="1"/>
  <c r="B723" i="33" s="1"/>
  <c r="B750" i="33" s="1"/>
  <c r="B777" i="33" s="1"/>
  <c r="B804" i="33" s="1"/>
  <c r="B831" i="33" s="1"/>
  <c r="B858" i="33" s="1"/>
  <c r="B61" i="33"/>
  <c r="B88" i="33" s="1"/>
  <c r="B115" i="33" s="1"/>
  <c r="B142" i="33" s="1"/>
  <c r="B169" i="33" s="1"/>
  <c r="B196" i="33" s="1"/>
  <c r="B223" i="33" s="1"/>
  <c r="B250" i="33" s="1"/>
  <c r="B277" i="33" s="1"/>
  <c r="B304" i="33" s="1"/>
  <c r="B331" i="33" s="1"/>
  <c r="B358" i="33" s="1"/>
  <c r="B385" i="33" s="1"/>
  <c r="B412" i="33" s="1"/>
  <c r="B439" i="33" s="1"/>
  <c r="B466" i="33" s="1"/>
  <c r="B493" i="33" s="1"/>
  <c r="B520" i="33" s="1"/>
  <c r="B547" i="33" s="1"/>
  <c r="B574" i="33" s="1"/>
  <c r="B601" i="33" s="1"/>
  <c r="B628" i="33" s="1"/>
  <c r="B655" i="33" s="1"/>
  <c r="B682" i="33" s="1"/>
  <c r="B709" i="33" s="1"/>
  <c r="B736" i="33" s="1"/>
  <c r="B763" i="33" s="1"/>
  <c r="B790" i="33" s="1"/>
  <c r="B817" i="33" s="1"/>
  <c r="B844" i="33" s="1"/>
  <c r="B60" i="33"/>
  <c r="B87" i="33" s="1"/>
  <c r="B114" i="33" s="1"/>
  <c r="B141" i="33" s="1"/>
  <c r="B168" i="33" s="1"/>
  <c r="B195" i="33" s="1"/>
  <c r="B222" i="33" s="1"/>
  <c r="B249" i="33" s="1"/>
  <c r="B276" i="33" s="1"/>
  <c r="B303" i="33" s="1"/>
  <c r="B330" i="33" s="1"/>
  <c r="B357" i="33" s="1"/>
  <c r="B384" i="33" s="1"/>
  <c r="B411" i="33" s="1"/>
  <c r="B438" i="33" s="1"/>
  <c r="B465" i="33" s="1"/>
  <c r="B492" i="33" s="1"/>
  <c r="B519" i="33" s="1"/>
  <c r="B546" i="33" s="1"/>
  <c r="B573" i="33" s="1"/>
  <c r="B600" i="33" s="1"/>
  <c r="B627" i="33" s="1"/>
  <c r="B654" i="33" s="1"/>
  <c r="B681" i="33" s="1"/>
  <c r="B708" i="33" s="1"/>
  <c r="B735" i="33" s="1"/>
  <c r="B762" i="33" s="1"/>
  <c r="B789" i="33" s="1"/>
  <c r="B816" i="33" s="1"/>
  <c r="B843" i="33" s="1"/>
  <c r="AB17" i="32"/>
  <c r="AA17" i="32"/>
  <c r="Z17" i="32"/>
  <c r="T17" i="32"/>
  <c r="S17" i="32"/>
  <c r="R17" i="32"/>
  <c r="Q17" i="32"/>
  <c r="P17" i="32"/>
  <c r="O17" i="32"/>
  <c r="N17" i="32"/>
  <c r="M17" i="32"/>
  <c r="L17" i="32"/>
  <c r="K17" i="32"/>
  <c r="J17" i="32"/>
  <c r="I17" i="32"/>
  <c r="H17" i="32"/>
  <c r="G17" i="32"/>
  <c r="F17" i="32"/>
  <c r="AB16" i="32"/>
  <c r="AA16" i="32"/>
  <c r="Z16" i="32"/>
  <c r="T16" i="32"/>
  <c r="S16" i="32"/>
  <c r="R16" i="32"/>
  <c r="Q16" i="32"/>
  <c r="P16" i="32"/>
  <c r="O16" i="32"/>
  <c r="N16" i="32"/>
  <c r="M16" i="32"/>
  <c r="L16" i="32"/>
  <c r="K16" i="32"/>
  <c r="J16" i="32"/>
  <c r="I16" i="32"/>
  <c r="H16" i="32"/>
  <c r="G16" i="32"/>
  <c r="F16" i="32"/>
  <c r="AB15" i="32"/>
  <c r="AA15" i="32"/>
  <c r="Z15" i="32"/>
  <c r="T15" i="32"/>
  <c r="S15" i="32"/>
  <c r="R15" i="32"/>
  <c r="Q15" i="32"/>
  <c r="P15" i="32"/>
  <c r="O15" i="32"/>
  <c r="N15" i="32"/>
  <c r="M15" i="32"/>
  <c r="L15" i="32"/>
  <c r="K15" i="32"/>
  <c r="J15" i="32"/>
  <c r="I15" i="32"/>
  <c r="H15" i="32"/>
  <c r="G15" i="32"/>
  <c r="F15" i="32"/>
  <c r="AB14" i="32"/>
  <c r="AA14" i="32"/>
  <c r="Z14" i="32"/>
  <c r="T14" i="32"/>
  <c r="S14" i="32"/>
  <c r="R14" i="32"/>
  <c r="Q14" i="32"/>
  <c r="P14" i="32"/>
  <c r="O14" i="32"/>
  <c r="N14" i="32"/>
  <c r="M14" i="32"/>
  <c r="L14" i="32"/>
  <c r="K14" i="32"/>
  <c r="J14" i="32"/>
  <c r="I14" i="32"/>
  <c r="H14" i="32"/>
  <c r="G14" i="32"/>
  <c r="F14" i="32"/>
  <c r="AB13" i="32"/>
  <c r="AA13" i="32"/>
  <c r="Z13" i="32"/>
  <c r="T13" i="32"/>
  <c r="S13" i="32"/>
  <c r="R13" i="32"/>
  <c r="Q13" i="32"/>
  <c r="P13" i="32"/>
  <c r="O13" i="32"/>
  <c r="N13" i="32"/>
  <c r="M13" i="32"/>
  <c r="L13" i="32"/>
  <c r="K13" i="32"/>
  <c r="J13" i="32"/>
  <c r="I13" i="32"/>
  <c r="H13" i="32"/>
  <c r="G13" i="32"/>
  <c r="F13" i="32"/>
  <c r="Z12" i="32"/>
  <c r="T12" i="32"/>
  <c r="S12" i="32"/>
  <c r="R12" i="32"/>
  <c r="Q12" i="32"/>
  <c r="P12" i="32"/>
  <c r="O12" i="32"/>
  <c r="N12" i="32"/>
  <c r="M12" i="32"/>
  <c r="L12" i="32"/>
  <c r="K12" i="32"/>
  <c r="J12" i="32"/>
  <c r="I12" i="32"/>
  <c r="H12" i="32"/>
  <c r="G12" i="32"/>
  <c r="F12" i="32"/>
  <c r="Z11" i="32"/>
  <c r="T11" i="32"/>
  <c r="S11" i="32"/>
  <c r="R11" i="32"/>
  <c r="Q11" i="32"/>
  <c r="P11" i="32"/>
  <c r="O11" i="32"/>
  <c r="N11" i="32"/>
  <c r="M11" i="32"/>
  <c r="L11" i="32"/>
  <c r="K11" i="32"/>
  <c r="J11" i="32"/>
  <c r="I11" i="32"/>
  <c r="H11" i="32"/>
  <c r="G11" i="32"/>
  <c r="F11" i="32"/>
  <c r="D43" i="25"/>
  <c r="E43" i="25"/>
  <c r="F43" i="25"/>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C43" i="25"/>
  <c r="B117" i="35" l="1"/>
  <c r="B138" i="35"/>
  <c r="A138" i="35"/>
  <c r="G2" i="30"/>
  <c r="H2" i="30"/>
  <c r="I2" i="30"/>
  <c r="J2" i="30"/>
  <c r="K2" i="30"/>
  <c r="L2" i="30"/>
  <c r="M2" i="30"/>
  <c r="N2" i="30"/>
  <c r="O2" i="30"/>
  <c r="P2" i="30"/>
  <c r="Q2" i="30"/>
  <c r="R2" i="30"/>
  <c r="S2" i="30"/>
  <c r="T2" i="30"/>
  <c r="U2" i="30"/>
  <c r="V2" i="30"/>
  <c r="W2" i="30"/>
  <c r="X2" i="30"/>
  <c r="Y2" i="30"/>
  <c r="Z2" i="30"/>
  <c r="AA2" i="30"/>
  <c r="AB2" i="30"/>
  <c r="AC2" i="30"/>
  <c r="AD2" i="30"/>
  <c r="AE2" i="30"/>
  <c r="AF2" i="30"/>
  <c r="AG2" i="30"/>
  <c r="AH2" i="30"/>
  <c r="AI2" i="30"/>
  <c r="AJ2" i="30"/>
  <c r="AK2" i="30"/>
  <c r="AL2" i="30"/>
  <c r="AM2" i="30"/>
  <c r="AN2" i="30"/>
  <c r="AO2" i="30"/>
  <c r="AP2" i="30"/>
  <c r="AQ2" i="30"/>
  <c r="AR2" i="30"/>
  <c r="AS2" i="30"/>
  <c r="AT2" i="30"/>
  <c r="AU2" i="30"/>
  <c r="AV2" i="30"/>
  <c r="AW2" i="30"/>
  <c r="AX2" i="30"/>
  <c r="AY2" i="30"/>
  <c r="AZ2" i="30"/>
  <c r="BA2" i="30"/>
  <c r="BB2" i="30"/>
  <c r="BC2" i="30"/>
  <c r="BD2" i="30"/>
  <c r="BE2" i="30"/>
  <c r="BF2" i="30"/>
  <c r="BG2" i="30"/>
  <c r="BH2" i="30"/>
  <c r="BI2" i="30"/>
  <c r="BJ2" i="30"/>
  <c r="BK2" i="30"/>
  <c r="BL2" i="30"/>
  <c r="BM2" i="30"/>
  <c r="BN2" i="30"/>
  <c r="BO2" i="30"/>
  <c r="BP2" i="30"/>
  <c r="BQ2" i="30"/>
  <c r="BR2" i="30"/>
  <c r="BS2" i="30"/>
  <c r="BT2" i="30"/>
  <c r="BU2" i="30"/>
  <c r="BV2" i="30"/>
  <c r="BW2" i="30"/>
  <c r="BX2" i="30"/>
  <c r="BY2" i="30"/>
  <c r="BZ2" i="30"/>
  <c r="CA2" i="30"/>
  <c r="CB2" i="30"/>
  <c r="CC2" i="30"/>
  <c r="CD2" i="30"/>
  <c r="CE2" i="30"/>
  <c r="CF2" i="30"/>
  <c r="CG2" i="30"/>
  <c r="CH2" i="30"/>
  <c r="CI2" i="30"/>
  <c r="CJ2" i="30"/>
  <c r="CK2" i="30"/>
  <c r="CL2" i="30"/>
  <c r="CM2" i="30"/>
  <c r="CN2" i="30"/>
  <c r="CO2" i="30"/>
  <c r="CP2" i="30"/>
  <c r="CQ2" i="30"/>
  <c r="CR2" i="30"/>
  <c r="CS2" i="30"/>
  <c r="CT2" i="30"/>
  <c r="CU2" i="30"/>
  <c r="CV2" i="30"/>
  <c r="CW2" i="30"/>
  <c r="CX2" i="30"/>
  <c r="CY2" i="30"/>
  <c r="CZ2" i="30"/>
  <c r="DA2" i="30"/>
  <c r="DB2" i="30"/>
  <c r="DC2" i="30"/>
  <c r="DD2" i="30"/>
  <c r="DE2" i="30"/>
  <c r="DF2" i="30"/>
  <c r="DG2" i="30"/>
  <c r="DH2" i="30"/>
  <c r="DI2" i="30"/>
  <c r="DJ2" i="30"/>
  <c r="DK2" i="30"/>
  <c r="DL2" i="30"/>
  <c r="DM2" i="30"/>
  <c r="DN2" i="30"/>
  <c r="DO2" i="30"/>
  <c r="DP2" i="30"/>
  <c r="DQ2" i="30"/>
  <c r="DR2" i="30"/>
  <c r="DS2" i="30"/>
  <c r="DT2" i="30"/>
  <c r="DU2" i="30"/>
  <c r="DV2" i="30"/>
  <c r="DW2" i="30"/>
  <c r="DX2" i="30"/>
  <c r="DY2" i="30"/>
  <c r="DZ2" i="30"/>
  <c r="EA2" i="30"/>
  <c r="EB2" i="30"/>
  <c r="EC2" i="30"/>
  <c r="ED2" i="30"/>
  <c r="EE2" i="30"/>
  <c r="EF2" i="30"/>
  <c r="EG2" i="30"/>
  <c r="EH2" i="30"/>
  <c r="EI2" i="30"/>
  <c r="EJ2" i="30"/>
  <c r="EK2" i="30"/>
  <c r="EL2" i="30"/>
  <c r="EM2" i="30"/>
  <c r="EN2" i="30"/>
  <c r="EO2" i="30"/>
  <c r="EP2" i="30"/>
  <c r="EQ2" i="30"/>
  <c r="ER2" i="30"/>
  <c r="ES2" i="30"/>
  <c r="ET2" i="30"/>
  <c r="EU2" i="30"/>
  <c r="EV2" i="30"/>
  <c r="EW2" i="30"/>
  <c r="EX2" i="30"/>
  <c r="EY2" i="30"/>
  <c r="EZ2" i="30"/>
  <c r="FA2" i="30"/>
  <c r="FB2" i="30"/>
  <c r="FC2" i="30"/>
  <c r="FD2" i="30"/>
  <c r="FE2" i="30"/>
  <c r="FF2" i="30"/>
  <c r="FG2" i="30"/>
  <c r="FH2" i="30"/>
  <c r="FI2" i="30"/>
  <c r="FJ2" i="30"/>
  <c r="FK2" i="30"/>
  <c r="FL2" i="30"/>
  <c r="FM2" i="30"/>
  <c r="FN2" i="30"/>
  <c r="FO2" i="30"/>
  <c r="FP2" i="30"/>
  <c r="FQ2" i="30"/>
  <c r="FR2" i="30"/>
  <c r="FS2" i="30"/>
  <c r="FT2" i="30"/>
  <c r="FU2" i="30"/>
  <c r="FV2" i="30"/>
  <c r="FW2" i="30"/>
  <c r="FX2" i="30"/>
  <c r="FY2" i="30"/>
  <c r="FZ2" i="30"/>
  <c r="GA2" i="30"/>
  <c r="GB2" i="30"/>
  <c r="GC2" i="30"/>
  <c r="GD2" i="30"/>
  <c r="GE2" i="30"/>
  <c r="GF2" i="30"/>
  <c r="GG2" i="30"/>
  <c r="GH2" i="30"/>
  <c r="GI2" i="30"/>
  <c r="GJ2" i="30"/>
  <c r="GK2" i="30"/>
  <c r="GL2" i="30"/>
  <c r="GM2" i="30"/>
  <c r="GN2" i="30"/>
  <c r="GO2" i="30"/>
  <c r="GP2" i="30"/>
  <c r="GQ2" i="30"/>
  <c r="GR2" i="30"/>
  <c r="GS2" i="30"/>
  <c r="GT2" i="30"/>
  <c r="GU2" i="30"/>
  <c r="G3" i="30"/>
  <c r="H3" i="30"/>
  <c r="I3" i="30"/>
  <c r="J3" i="30"/>
  <c r="K3" i="30"/>
  <c r="L3" i="30"/>
  <c r="M3" i="30"/>
  <c r="N3" i="30"/>
  <c r="O3" i="30"/>
  <c r="P3" i="30"/>
  <c r="Q3" i="30"/>
  <c r="R3" i="30"/>
  <c r="S3" i="30"/>
  <c r="T3" i="30"/>
  <c r="U3" i="30"/>
  <c r="V3" i="30"/>
  <c r="W3" i="30"/>
  <c r="X3" i="30"/>
  <c r="Y3" i="30"/>
  <c r="Z3" i="30"/>
  <c r="AA3" i="30"/>
  <c r="AB3" i="30"/>
  <c r="AC3" i="30"/>
  <c r="AD3" i="30"/>
  <c r="AE3" i="30"/>
  <c r="AF3" i="30"/>
  <c r="AG3" i="30"/>
  <c r="AH3" i="30"/>
  <c r="AI3" i="30"/>
  <c r="AJ3" i="30"/>
  <c r="AK3" i="30"/>
  <c r="AL3" i="30"/>
  <c r="AM3" i="30"/>
  <c r="AN3" i="30"/>
  <c r="AO3" i="30"/>
  <c r="AP3" i="30"/>
  <c r="AQ3" i="30"/>
  <c r="AR3" i="30"/>
  <c r="AS3" i="30"/>
  <c r="AT3" i="30"/>
  <c r="AU3" i="30"/>
  <c r="AV3" i="30"/>
  <c r="AW3" i="30"/>
  <c r="AX3" i="30"/>
  <c r="AY3" i="30"/>
  <c r="AZ3" i="30"/>
  <c r="BA3" i="30"/>
  <c r="BB3" i="30"/>
  <c r="BC3" i="30"/>
  <c r="BD3" i="30"/>
  <c r="BE3" i="30"/>
  <c r="BF3" i="30"/>
  <c r="BG3" i="30"/>
  <c r="BH3" i="30"/>
  <c r="BI3" i="30"/>
  <c r="BJ3" i="30"/>
  <c r="BK3" i="30"/>
  <c r="BL3" i="30"/>
  <c r="BM3" i="30"/>
  <c r="BN3" i="30"/>
  <c r="BO3" i="30"/>
  <c r="BP3" i="30"/>
  <c r="BQ3" i="30"/>
  <c r="BR3" i="30"/>
  <c r="BS3" i="30"/>
  <c r="BT3" i="30"/>
  <c r="BU3" i="30"/>
  <c r="BV3" i="30"/>
  <c r="BW3" i="30"/>
  <c r="BX3" i="30"/>
  <c r="BY3" i="30"/>
  <c r="BZ3" i="30"/>
  <c r="CA3" i="30"/>
  <c r="CB3" i="30"/>
  <c r="CC3" i="30"/>
  <c r="CD3" i="30"/>
  <c r="CE3" i="30"/>
  <c r="CF3" i="30"/>
  <c r="CG3" i="30"/>
  <c r="CH3" i="30"/>
  <c r="CI3" i="30"/>
  <c r="CJ3" i="30"/>
  <c r="CK3" i="30"/>
  <c r="CL3" i="30"/>
  <c r="CM3" i="30"/>
  <c r="CN3" i="30"/>
  <c r="CO3" i="30"/>
  <c r="CP3" i="30"/>
  <c r="CQ3" i="30"/>
  <c r="CR3" i="30"/>
  <c r="CS3" i="30"/>
  <c r="CT3" i="30"/>
  <c r="CU3" i="30"/>
  <c r="CV3" i="30"/>
  <c r="CW3" i="30"/>
  <c r="CX3" i="30"/>
  <c r="CY3" i="30"/>
  <c r="CZ3" i="30"/>
  <c r="DA3" i="30"/>
  <c r="DB3" i="30"/>
  <c r="DC3" i="30"/>
  <c r="DD3" i="30"/>
  <c r="DE3" i="30"/>
  <c r="DF3" i="30"/>
  <c r="DG3" i="30"/>
  <c r="DH3" i="30"/>
  <c r="DI3" i="30"/>
  <c r="DJ3" i="30"/>
  <c r="DK3" i="30"/>
  <c r="DL3" i="30"/>
  <c r="DM3" i="30"/>
  <c r="DN3" i="30"/>
  <c r="DO3" i="30"/>
  <c r="DP3" i="30"/>
  <c r="DQ3" i="30"/>
  <c r="DR3" i="30"/>
  <c r="DS3" i="30"/>
  <c r="DT3" i="30"/>
  <c r="DU3" i="30"/>
  <c r="DV3" i="30"/>
  <c r="DW3" i="30"/>
  <c r="DX3" i="30"/>
  <c r="DY3" i="30"/>
  <c r="DZ3" i="30"/>
  <c r="EA3" i="30"/>
  <c r="EB3" i="30"/>
  <c r="EC3" i="30"/>
  <c r="ED3" i="30"/>
  <c r="EE3" i="30"/>
  <c r="EF3" i="30"/>
  <c r="EG3" i="30"/>
  <c r="EH3" i="30"/>
  <c r="EI3" i="30"/>
  <c r="EJ3" i="30"/>
  <c r="EK3" i="30"/>
  <c r="EL3" i="30"/>
  <c r="EM3" i="30"/>
  <c r="EN3" i="30"/>
  <c r="EO3" i="30"/>
  <c r="EP3" i="30"/>
  <c r="EQ3" i="30"/>
  <c r="ER3" i="30"/>
  <c r="ES3" i="30"/>
  <c r="ET3" i="30"/>
  <c r="EU3" i="30"/>
  <c r="EV3" i="30"/>
  <c r="EW3" i="30"/>
  <c r="EX3" i="30"/>
  <c r="EY3" i="30"/>
  <c r="EZ3" i="30"/>
  <c r="FA3" i="30"/>
  <c r="FB3" i="30"/>
  <c r="FC3" i="30"/>
  <c r="FD3" i="30"/>
  <c r="FE3" i="30"/>
  <c r="FF3" i="30"/>
  <c r="FG3" i="30"/>
  <c r="FH3" i="30"/>
  <c r="FI3" i="30"/>
  <c r="FJ3" i="30"/>
  <c r="FK3" i="30"/>
  <c r="FL3" i="30"/>
  <c r="FM3" i="30"/>
  <c r="FN3" i="30"/>
  <c r="FO3" i="30"/>
  <c r="FP3" i="30"/>
  <c r="FQ3" i="30"/>
  <c r="FR3" i="30"/>
  <c r="FS3" i="30"/>
  <c r="FT3" i="30"/>
  <c r="FU3" i="30"/>
  <c r="FV3" i="30"/>
  <c r="FW3" i="30"/>
  <c r="FX3" i="30"/>
  <c r="FY3" i="30"/>
  <c r="FZ3" i="30"/>
  <c r="GA3" i="30"/>
  <c r="GB3" i="30"/>
  <c r="GC3" i="30"/>
  <c r="GD3" i="30"/>
  <c r="GE3" i="30"/>
  <c r="GF3" i="30"/>
  <c r="GG3" i="30"/>
  <c r="GH3" i="30"/>
  <c r="GI3" i="30"/>
  <c r="GJ3" i="30"/>
  <c r="GK3" i="30"/>
  <c r="GL3" i="30"/>
  <c r="GM3" i="30"/>
  <c r="GN3" i="30"/>
  <c r="GO3" i="30"/>
  <c r="GP3" i="30"/>
  <c r="GQ3" i="30"/>
  <c r="GR3" i="30"/>
  <c r="GS3" i="30"/>
  <c r="GT3" i="30"/>
  <c r="GU3"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T4" i="30"/>
  <c r="CU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FF4" i="30"/>
  <c r="FG4" i="30"/>
  <c r="FH4" i="30"/>
  <c r="FI4" i="30"/>
  <c r="FJ4" i="30"/>
  <c r="FK4" i="30"/>
  <c r="FL4" i="30"/>
  <c r="FM4" i="30"/>
  <c r="FN4" i="30"/>
  <c r="FO4" i="30"/>
  <c r="FP4" i="30"/>
  <c r="FQ4" i="30"/>
  <c r="FR4" i="30"/>
  <c r="FS4" i="30"/>
  <c r="FT4" i="30"/>
  <c r="FU4" i="30"/>
  <c r="FV4" i="30"/>
  <c r="FW4" i="30"/>
  <c r="FX4" i="30"/>
  <c r="FY4" i="30"/>
  <c r="FZ4" i="30"/>
  <c r="GA4" i="30"/>
  <c r="GB4" i="30"/>
  <c r="GC4" i="30"/>
  <c r="GD4" i="30"/>
  <c r="GE4" i="30"/>
  <c r="GF4" i="30"/>
  <c r="GG4" i="30"/>
  <c r="GH4" i="30"/>
  <c r="GI4" i="30"/>
  <c r="GJ4" i="30"/>
  <c r="GK4" i="30"/>
  <c r="GL4" i="30"/>
  <c r="GM4" i="30"/>
  <c r="GN4" i="30"/>
  <c r="GO4" i="30"/>
  <c r="GP4" i="30"/>
  <c r="GQ4" i="30"/>
  <c r="GR4" i="30"/>
  <c r="GS4" i="30"/>
  <c r="GT4" i="30"/>
  <c r="GU4"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FF5" i="30"/>
  <c r="FG5" i="30"/>
  <c r="FH5" i="30"/>
  <c r="FI5" i="30"/>
  <c r="FJ5" i="30"/>
  <c r="FK5" i="30"/>
  <c r="FL5" i="30"/>
  <c r="FM5" i="30"/>
  <c r="FN5" i="30"/>
  <c r="FO5" i="30"/>
  <c r="FP5" i="30"/>
  <c r="FQ5" i="30"/>
  <c r="FR5" i="30"/>
  <c r="FS5" i="30"/>
  <c r="FT5" i="30"/>
  <c r="FU5" i="30"/>
  <c r="FV5" i="30"/>
  <c r="FW5" i="30"/>
  <c r="FX5" i="30"/>
  <c r="FY5" i="30"/>
  <c r="FZ5" i="30"/>
  <c r="GA5" i="30"/>
  <c r="GB5" i="30"/>
  <c r="GC5" i="30"/>
  <c r="GD5" i="30"/>
  <c r="GE5" i="30"/>
  <c r="GF5" i="30"/>
  <c r="GG5" i="30"/>
  <c r="GH5" i="30"/>
  <c r="GI5" i="30"/>
  <c r="GJ5" i="30"/>
  <c r="GK5" i="30"/>
  <c r="GL5" i="30"/>
  <c r="GM5" i="30"/>
  <c r="GN5" i="30"/>
  <c r="GO5" i="30"/>
  <c r="GP5" i="30"/>
  <c r="GQ5" i="30"/>
  <c r="GR5" i="30"/>
  <c r="GS5" i="30"/>
  <c r="GT5" i="30"/>
  <c r="GU5" i="30"/>
  <c r="G6" i="30"/>
  <c r="H6" i="30"/>
  <c r="I6" i="30"/>
  <c r="J6" i="30"/>
  <c r="K6" i="30"/>
  <c r="L6" i="30"/>
  <c r="M6" i="30"/>
  <c r="N6" i="30"/>
  <c r="O6" i="30"/>
  <c r="P6" i="30"/>
  <c r="Q6" i="30"/>
  <c r="R6" i="30"/>
  <c r="S6" i="30"/>
  <c r="T6" i="30"/>
  <c r="U6" i="30"/>
  <c r="V6" i="30"/>
  <c r="W6" i="30"/>
  <c r="X6" i="30"/>
  <c r="Y6" i="30"/>
  <c r="Z6" i="30"/>
  <c r="AA6" i="30"/>
  <c r="AB6" i="30"/>
  <c r="AC6" i="30"/>
  <c r="AD6" i="30"/>
  <c r="AE6" i="30"/>
  <c r="AF6" i="30"/>
  <c r="AG6" i="30"/>
  <c r="AH6" i="30"/>
  <c r="AI6" i="30"/>
  <c r="AJ6" i="30"/>
  <c r="AK6" i="30"/>
  <c r="AL6" i="30"/>
  <c r="AM6" i="30"/>
  <c r="AN6" i="30"/>
  <c r="AO6" i="30"/>
  <c r="AP6" i="30"/>
  <c r="AQ6" i="30"/>
  <c r="AR6" i="30"/>
  <c r="AS6" i="30"/>
  <c r="AT6" i="30"/>
  <c r="AU6" i="30"/>
  <c r="AV6" i="30"/>
  <c r="AW6" i="30"/>
  <c r="AX6" i="30"/>
  <c r="AY6" i="30"/>
  <c r="AZ6" i="30"/>
  <c r="BA6" i="30"/>
  <c r="BB6" i="30"/>
  <c r="BC6" i="30"/>
  <c r="BD6" i="30"/>
  <c r="BE6" i="30"/>
  <c r="BF6" i="30"/>
  <c r="BG6" i="30"/>
  <c r="BH6" i="30"/>
  <c r="BI6" i="30"/>
  <c r="BJ6" i="30"/>
  <c r="BK6" i="30"/>
  <c r="BL6" i="30"/>
  <c r="BM6" i="30"/>
  <c r="BN6" i="30"/>
  <c r="BO6" i="30"/>
  <c r="BP6" i="30"/>
  <c r="BQ6" i="30"/>
  <c r="BR6" i="30"/>
  <c r="BS6" i="30"/>
  <c r="BT6" i="30"/>
  <c r="BU6" i="30"/>
  <c r="BV6" i="30"/>
  <c r="BW6" i="30"/>
  <c r="BX6" i="30"/>
  <c r="BY6" i="30"/>
  <c r="BZ6" i="30"/>
  <c r="CA6" i="30"/>
  <c r="CB6" i="30"/>
  <c r="CC6" i="30"/>
  <c r="CD6" i="30"/>
  <c r="CE6" i="30"/>
  <c r="CF6" i="30"/>
  <c r="CG6" i="30"/>
  <c r="CH6" i="30"/>
  <c r="CI6" i="30"/>
  <c r="CJ6" i="30"/>
  <c r="CK6" i="30"/>
  <c r="CL6" i="30"/>
  <c r="CM6" i="30"/>
  <c r="CN6" i="30"/>
  <c r="CO6" i="30"/>
  <c r="CP6" i="30"/>
  <c r="CQ6" i="30"/>
  <c r="CR6" i="30"/>
  <c r="CS6" i="30"/>
  <c r="CT6" i="30"/>
  <c r="CU6" i="30"/>
  <c r="CV6" i="30"/>
  <c r="CW6" i="30"/>
  <c r="CX6" i="30"/>
  <c r="CY6" i="30"/>
  <c r="CZ6" i="30"/>
  <c r="DA6" i="30"/>
  <c r="DB6" i="30"/>
  <c r="DC6" i="30"/>
  <c r="DD6" i="30"/>
  <c r="DE6" i="30"/>
  <c r="DF6" i="30"/>
  <c r="DG6" i="30"/>
  <c r="DH6" i="30"/>
  <c r="DI6" i="30"/>
  <c r="DJ6" i="30"/>
  <c r="DK6" i="30"/>
  <c r="DL6" i="30"/>
  <c r="DM6" i="30"/>
  <c r="DN6" i="30"/>
  <c r="DO6" i="30"/>
  <c r="DP6" i="30"/>
  <c r="DQ6" i="30"/>
  <c r="DR6" i="30"/>
  <c r="DS6" i="30"/>
  <c r="DT6" i="30"/>
  <c r="DU6" i="30"/>
  <c r="DV6" i="30"/>
  <c r="DW6" i="30"/>
  <c r="DX6" i="30"/>
  <c r="DY6" i="30"/>
  <c r="DZ6" i="30"/>
  <c r="EA6" i="30"/>
  <c r="EB6" i="30"/>
  <c r="EC6" i="30"/>
  <c r="ED6" i="30"/>
  <c r="EE6" i="30"/>
  <c r="EF6" i="30"/>
  <c r="EG6" i="30"/>
  <c r="EH6" i="30"/>
  <c r="EI6" i="30"/>
  <c r="EJ6" i="30"/>
  <c r="EK6" i="30"/>
  <c r="EL6" i="30"/>
  <c r="EM6" i="30"/>
  <c r="EN6" i="30"/>
  <c r="EO6" i="30"/>
  <c r="EP6" i="30"/>
  <c r="EQ6" i="30"/>
  <c r="ER6" i="30"/>
  <c r="ES6" i="30"/>
  <c r="ET6" i="30"/>
  <c r="EU6" i="30"/>
  <c r="EV6" i="30"/>
  <c r="EW6" i="30"/>
  <c r="EX6" i="30"/>
  <c r="EY6" i="30"/>
  <c r="EZ6" i="30"/>
  <c r="FA6" i="30"/>
  <c r="FB6" i="30"/>
  <c r="FC6" i="30"/>
  <c r="FD6" i="30"/>
  <c r="FE6" i="30"/>
  <c r="FF6" i="30"/>
  <c r="FG6" i="30"/>
  <c r="FH6" i="30"/>
  <c r="FI6" i="30"/>
  <c r="FJ6" i="30"/>
  <c r="FK6" i="30"/>
  <c r="FL6" i="30"/>
  <c r="FM6" i="30"/>
  <c r="FN6" i="30"/>
  <c r="FO6" i="30"/>
  <c r="FP6" i="30"/>
  <c r="FQ6" i="30"/>
  <c r="FR6" i="30"/>
  <c r="FS6" i="30"/>
  <c r="FT6" i="30"/>
  <c r="FU6" i="30"/>
  <c r="FV6" i="30"/>
  <c r="FW6" i="30"/>
  <c r="FX6" i="30"/>
  <c r="FY6" i="30"/>
  <c r="FZ6" i="30"/>
  <c r="GA6" i="30"/>
  <c r="GB6" i="30"/>
  <c r="GC6" i="30"/>
  <c r="GD6" i="30"/>
  <c r="GE6" i="30"/>
  <c r="GF6" i="30"/>
  <c r="GG6" i="30"/>
  <c r="GH6" i="30"/>
  <c r="GI6" i="30"/>
  <c r="GJ6" i="30"/>
  <c r="GK6" i="30"/>
  <c r="GL6" i="30"/>
  <c r="GM6" i="30"/>
  <c r="GN6" i="30"/>
  <c r="GO6" i="30"/>
  <c r="GP6" i="30"/>
  <c r="GQ6" i="30"/>
  <c r="GR6" i="30"/>
  <c r="GS6" i="30"/>
  <c r="GT6" i="30"/>
  <c r="GU6" i="30"/>
  <c r="G7" i="30"/>
  <c r="H7" i="30"/>
  <c r="I7" i="30"/>
  <c r="J7" i="30"/>
  <c r="K7" i="30"/>
  <c r="L7" i="30"/>
  <c r="M7" i="30"/>
  <c r="N7" i="30"/>
  <c r="O7" i="30"/>
  <c r="P7" i="30"/>
  <c r="Q7" i="30"/>
  <c r="R7" i="30"/>
  <c r="S7" i="30"/>
  <c r="T7" i="30"/>
  <c r="U7" i="30"/>
  <c r="V7" i="30"/>
  <c r="W7" i="30"/>
  <c r="X7" i="30"/>
  <c r="Y7" i="30"/>
  <c r="Z7" i="30"/>
  <c r="AA7" i="30"/>
  <c r="AB7" i="30"/>
  <c r="AC7" i="30"/>
  <c r="AD7" i="30"/>
  <c r="AE7" i="30"/>
  <c r="AF7" i="30"/>
  <c r="AG7" i="30"/>
  <c r="AH7" i="30"/>
  <c r="AI7" i="30"/>
  <c r="AJ7" i="30"/>
  <c r="AK7" i="30"/>
  <c r="AL7" i="30"/>
  <c r="AM7" i="30"/>
  <c r="AN7" i="30"/>
  <c r="AO7" i="30"/>
  <c r="AP7" i="30"/>
  <c r="AQ7" i="30"/>
  <c r="AR7" i="30"/>
  <c r="AS7" i="30"/>
  <c r="AT7" i="30"/>
  <c r="AU7" i="30"/>
  <c r="AV7" i="30"/>
  <c r="AW7" i="30"/>
  <c r="AX7" i="30"/>
  <c r="AY7" i="30"/>
  <c r="AZ7" i="30"/>
  <c r="BA7" i="30"/>
  <c r="BB7" i="30"/>
  <c r="BC7" i="30"/>
  <c r="BD7" i="30"/>
  <c r="BE7" i="30"/>
  <c r="BF7" i="30"/>
  <c r="BG7" i="30"/>
  <c r="BH7" i="30"/>
  <c r="BI7" i="30"/>
  <c r="BJ7" i="30"/>
  <c r="BK7" i="30"/>
  <c r="BL7" i="30"/>
  <c r="BM7" i="30"/>
  <c r="BN7" i="30"/>
  <c r="BO7" i="30"/>
  <c r="BP7" i="30"/>
  <c r="BQ7" i="30"/>
  <c r="BR7" i="30"/>
  <c r="BS7" i="30"/>
  <c r="BT7" i="30"/>
  <c r="BU7" i="30"/>
  <c r="BV7" i="30"/>
  <c r="BW7" i="30"/>
  <c r="BX7" i="30"/>
  <c r="BY7" i="30"/>
  <c r="BZ7" i="30"/>
  <c r="CA7" i="30"/>
  <c r="CB7" i="30"/>
  <c r="CC7" i="30"/>
  <c r="CD7" i="30"/>
  <c r="CE7" i="30"/>
  <c r="CF7" i="30"/>
  <c r="CG7" i="30"/>
  <c r="CH7" i="30"/>
  <c r="CI7" i="30"/>
  <c r="CJ7" i="30"/>
  <c r="CK7" i="30"/>
  <c r="CL7" i="30"/>
  <c r="CM7" i="30"/>
  <c r="CN7" i="30"/>
  <c r="CO7" i="30"/>
  <c r="CP7" i="30"/>
  <c r="CQ7" i="30"/>
  <c r="CR7" i="30"/>
  <c r="CS7" i="30"/>
  <c r="CT7" i="30"/>
  <c r="CU7" i="30"/>
  <c r="CV7" i="30"/>
  <c r="CW7" i="30"/>
  <c r="CX7" i="30"/>
  <c r="CY7" i="30"/>
  <c r="CZ7" i="30"/>
  <c r="DA7" i="30"/>
  <c r="DB7" i="30"/>
  <c r="DC7" i="30"/>
  <c r="DD7" i="30"/>
  <c r="DE7" i="30"/>
  <c r="DF7" i="30"/>
  <c r="DG7" i="30"/>
  <c r="DH7" i="30"/>
  <c r="DI7" i="30"/>
  <c r="DJ7" i="30"/>
  <c r="DK7" i="30"/>
  <c r="DL7" i="30"/>
  <c r="DM7" i="30"/>
  <c r="DN7" i="30"/>
  <c r="DO7" i="30"/>
  <c r="DP7" i="30"/>
  <c r="DQ7" i="30"/>
  <c r="DR7" i="30"/>
  <c r="DS7" i="30"/>
  <c r="DT7" i="30"/>
  <c r="DU7" i="30"/>
  <c r="DV7" i="30"/>
  <c r="DW7" i="30"/>
  <c r="DX7" i="30"/>
  <c r="DY7" i="30"/>
  <c r="DZ7" i="30"/>
  <c r="EA7" i="30"/>
  <c r="EB7" i="30"/>
  <c r="EC7" i="30"/>
  <c r="ED7" i="30"/>
  <c r="EE7" i="30"/>
  <c r="EF7" i="30"/>
  <c r="EG7" i="30"/>
  <c r="EH7" i="30"/>
  <c r="EI7" i="30"/>
  <c r="EJ7" i="30"/>
  <c r="EK7" i="30"/>
  <c r="EL7" i="30"/>
  <c r="EM7" i="30"/>
  <c r="EN7" i="30"/>
  <c r="EO7" i="30"/>
  <c r="EP7" i="30"/>
  <c r="EQ7" i="30"/>
  <c r="ER7" i="30"/>
  <c r="ES7" i="30"/>
  <c r="ET7" i="30"/>
  <c r="EU7" i="30"/>
  <c r="EV7" i="30"/>
  <c r="EW7" i="30"/>
  <c r="EX7" i="30"/>
  <c r="EY7" i="30"/>
  <c r="EZ7" i="30"/>
  <c r="FA7" i="30"/>
  <c r="FB7" i="30"/>
  <c r="FC7" i="30"/>
  <c r="FD7" i="30"/>
  <c r="FE7" i="30"/>
  <c r="FF7" i="30"/>
  <c r="FG7" i="30"/>
  <c r="FH7" i="30"/>
  <c r="FI7" i="30"/>
  <c r="FJ7" i="30"/>
  <c r="FK7" i="30"/>
  <c r="FL7" i="30"/>
  <c r="FM7" i="30"/>
  <c r="FN7" i="30"/>
  <c r="FO7" i="30"/>
  <c r="FP7" i="30"/>
  <c r="FQ7" i="30"/>
  <c r="FR7" i="30"/>
  <c r="FS7" i="30"/>
  <c r="FT7" i="30"/>
  <c r="FU7" i="30"/>
  <c r="FV7" i="30"/>
  <c r="FW7" i="30"/>
  <c r="FX7" i="30"/>
  <c r="FY7" i="30"/>
  <c r="FZ7" i="30"/>
  <c r="GA7" i="30"/>
  <c r="GB7" i="30"/>
  <c r="GC7" i="30"/>
  <c r="GD7" i="30"/>
  <c r="GE7" i="30"/>
  <c r="GF7" i="30"/>
  <c r="GG7" i="30"/>
  <c r="GH7" i="30"/>
  <c r="GI7" i="30"/>
  <c r="GJ7" i="30"/>
  <c r="GK7" i="30"/>
  <c r="GL7" i="30"/>
  <c r="GM7" i="30"/>
  <c r="GN7" i="30"/>
  <c r="GO7" i="30"/>
  <c r="GP7" i="30"/>
  <c r="GQ7" i="30"/>
  <c r="GR7" i="30"/>
  <c r="GS7" i="30"/>
  <c r="GT7" i="30"/>
  <c r="GU7" i="30"/>
  <c r="G8" i="30"/>
  <c r="H8" i="30"/>
  <c r="I8" i="30"/>
  <c r="J8" i="30"/>
  <c r="K8" i="30"/>
  <c r="L8" i="30"/>
  <c r="M8" i="30"/>
  <c r="N8" i="30"/>
  <c r="O8" i="30"/>
  <c r="P8" i="30"/>
  <c r="Q8" i="30"/>
  <c r="R8" i="30"/>
  <c r="S8" i="30"/>
  <c r="T8" i="30"/>
  <c r="U8" i="30"/>
  <c r="V8" i="30"/>
  <c r="W8" i="30"/>
  <c r="X8" i="30"/>
  <c r="Y8" i="30"/>
  <c r="Z8" i="30"/>
  <c r="AA8" i="30"/>
  <c r="AB8" i="30"/>
  <c r="AC8" i="30"/>
  <c r="AD8" i="30"/>
  <c r="AE8" i="30"/>
  <c r="AF8" i="30"/>
  <c r="AG8" i="30"/>
  <c r="AH8" i="30"/>
  <c r="AI8" i="30"/>
  <c r="AJ8" i="30"/>
  <c r="AK8" i="30"/>
  <c r="AL8" i="30"/>
  <c r="AM8" i="30"/>
  <c r="AN8" i="30"/>
  <c r="AO8" i="30"/>
  <c r="AP8" i="30"/>
  <c r="AQ8" i="30"/>
  <c r="AR8" i="30"/>
  <c r="AS8" i="30"/>
  <c r="AT8" i="30"/>
  <c r="AU8" i="30"/>
  <c r="AV8" i="30"/>
  <c r="AW8" i="30"/>
  <c r="AX8" i="30"/>
  <c r="AY8" i="30"/>
  <c r="AZ8" i="30"/>
  <c r="BA8" i="30"/>
  <c r="BB8" i="30"/>
  <c r="BC8" i="30"/>
  <c r="BD8" i="30"/>
  <c r="BE8" i="30"/>
  <c r="BF8" i="30"/>
  <c r="BG8" i="30"/>
  <c r="BH8" i="30"/>
  <c r="BI8" i="30"/>
  <c r="BJ8" i="30"/>
  <c r="BK8" i="30"/>
  <c r="BL8" i="30"/>
  <c r="BM8" i="30"/>
  <c r="BN8" i="30"/>
  <c r="BO8" i="30"/>
  <c r="BP8" i="30"/>
  <c r="BQ8" i="30"/>
  <c r="BR8" i="30"/>
  <c r="BS8" i="30"/>
  <c r="BT8" i="30"/>
  <c r="BU8" i="30"/>
  <c r="BV8" i="30"/>
  <c r="BW8" i="30"/>
  <c r="BX8" i="30"/>
  <c r="BY8" i="30"/>
  <c r="BZ8" i="30"/>
  <c r="CA8" i="30"/>
  <c r="CB8" i="30"/>
  <c r="CC8" i="30"/>
  <c r="CD8" i="30"/>
  <c r="CE8" i="30"/>
  <c r="CF8" i="30"/>
  <c r="CG8" i="30"/>
  <c r="CH8" i="30"/>
  <c r="CI8" i="30"/>
  <c r="CJ8" i="30"/>
  <c r="CK8" i="30"/>
  <c r="CL8" i="30"/>
  <c r="CM8" i="30"/>
  <c r="CN8" i="30"/>
  <c r="CO8" i="30"/>
  <c r="CP8" i="30"/>
  <c r="CQ8" i="30"/>
  <c r="CR8" i="30"/>
  <c r="CS8" i="30"/>
  <c r="CT8" i="30"/>
  <c r="CU8" i="30"/>
  <c r="CV8" i="30"/>
  <c r="CW8" i="30"/>
  <c r="CX8" i="30"/>
  <c r="CY8" i="30"/>
  <c r="CZ8" i="30"/>
  <c r="DA8" i="30"/>
  <c r="DB8" i="30"/>
  <c r="DC8" i="30"/>
  <c r="DD8" i="30"/>
  <c r="DE8" i="30"/>
  <c r="DF8" i="30"/>
  <c r="DG8" i="30"/>
  <c r="DH8" i="30"/>
  <c r="DI8" i="30"/>
  <c r="DJ8" i="30"/>
  <c r="DK8" i="30"/>
  <c r="DL8" i="30"/>
  <c r="DM8" i="30"/>
  <c r="DN8" i="30"/>
  <c r="DO8" i="30"/>
  <c r="DP8" i="30"/>
  <c r="DQ8" i="30"/>
  <c r="DR8" i="30"/>
  <c r="DS8" i="30"/>
  <c r="DT8" i="30"/>
  <c r="DU8" i="30"/>
  <c r="DV8" i="30"/>
  <c r="DW8" i="30"/>
  <c r="DX8" i="30"/>
  <c r="DY8" i="30"/>
  <c r="DZ8" i="30"/>
  <c r="EA8" i="30"/>
  <c r="EB8" i="30"/>
  <c r="EC8" i="30"/>
  <c r="ED8" i="30"/>
  <c r="EE8" i="30"/>
  <c r="EF8" i="30"/>
  <c r="EG8" i="30"/>
  <c r="EH8" i="30"/>
  <c r="EI8" i="30"/>
  <c r="EJ8" i="30"/>
  <c r="EK8" i="30"/>
  <c r="EL8" i="30"/>
  <c r="EM8" i="30"/>
  <c r="EN8" i="30"/>
  <c r="EO8" i="30"/>
  <c r="EP8" i="30"/>
  <c r="EQ8" i="30"/>
  <c r="ER8" i="30"/>
  <c r="ES8" i="30"/>
  <c r="ET8" i="30"/>
  <c r="EU8" i="30"/>
  <c r="EV8" i="30"/>
  <c r="EW8" i="30"/>
  <c r="EX8" i="30"/>
  <c r="EY8" i="30"/>
  <c r="EZ8" i="30"/>
  <c r="FA8" i="30"/>
  <c r="FB8" i="30"/>
  <c r="FC8" i="30"/>
  <c r="FD8" i="30"/>
  <c r="FE8" i="30"/>
  <c r="FF8" i="30"/>
  <c r="FG8" i="30"/>
  <c r="FH8" i="30"/>
  <c r="FI8" i="30"/>
  <c r="FJ8" i="30"/>
  <c r="FK8" i="30"/>
  <c r="FL8" i="30"/>
  <c r="FM8" i="30"/>
  <c r="FN8" i="30"/>
  <c r="FO8" i="30"/>
  <c r="FP8" i="30"/>
  <c r="FQ8" i="30"/>
  <c r="FR8" i="30"/>
  <c r="FS8" i="30"/>
  <c r="FT8" i="30"/>
  <c r="FU8" i="30"/>
  <c r="FV8" i="30"/>
  <c r="FW8" i="30"/>
  <c r="FX8" i="30"/>
  <c r="FY8" i="30"/>
  <c r="FZ8" i="30"/>
  <c r="GA8" i="30"/>
  <c r="GB8" i="30"/>
  <c r="GC8" i="30"/>
  <c r="GD8" i="30"/>
  <c r="GE8" i="30"/>
  <c r="GF8" i="30"/>
  <c r="GG8" i="30"/>
  <c r="GH8" i="30"/>
  <c r="GI8" i="30"/>
  <c r="GJ8" i="30"/>
  <c r="GK8" i="30"/>
  <c r="GL8" i="30"/>
  <c r="GM8" i="30"/>
  <c r="GN8" i="30"/>
  <c r="GO8" i="30"/>
  <c r="GP8" i="30"/>
  <c r="GQ8" i="30"/>
  <c r="GR8" i="30"/>
  <c r="GS8" i="30"/>
  <c r="GT8" i="30"/>
  <c r="GU8" i="30"/>
  <c r="G9" i="30"/>
  <c r="H9" i="30"/>
  <c r="I9" i="30"/>
  <c r="J9" i="30"/>
  <c r="K9" i="30"/>
  <c r="L9" i="30"/>
  <c r="M9" i="30"/>
  <c r="N9" i="30"/>
  <c r="O9" i="30"/>
  <c r="P9" i="30"/>
  <c r="Q9" i="30"/>
  <c r="R9" i="30"/>
  <c r="S9" i="30"/>
  <c r="T9" i="30"/>
  <c r="U9" i="30"/>
  <c r="V9" i="30"/>
  <c r="W9" i="30"/>
  <c r="X9" i="30"/>
  <c r="Y9" i="30"/>
  <c r="Z9" i="30"/>
  <c r="AA9" i="30"/>
  <c r="AB9" i="30"/>
  <c r="AC9" i="30"/>
  <c r="AD9" i="30"/>
  <c r="AE9" i="30"/>
  <c r="AF9" i="30"/>
  <c r="AG9" i="30"/>
  <c r="AH9" i="30"/>
  <c r="AI9" i="30"/>
  <c r="AJ9" i="30"/>
  <c r="AK9" i="30"/>
  <c r="AL9" i="30"/>
  <c r="AM9" i="30"/>
  <c r="AN9" i="30"/>
  <c r="AO9" i="30"/>
  <c r="AP9" i="30"/>
  <c r="AQ9" i="30"/>
  <c r="AR9" i="30"/>
  <c r="AS9" i="30"/>
  <c r="AT9" i="30"/>
  <c r="AU9" i="30"/>
  <c r="AV9" i="30"/>
  <c r="AW9" i="30"/>
  <c r="AX9" i="30"/>
  <c r="AY9" i="30"/>
  <c r="AZ9" i="30"/>
  <c r="BA9" i="30"/>
  <c r="BB9" i="30"/>
  <c r="BC9" i="30"/>
  <c r="BD9" i="30"/>
  <c r="BE9" i="30"/>
  <c r="BF9" i="30"/>
  <c r="BG9" i="30"/>
  <c r="BH9" i="30"/>
  <c r="BI9" i="30"/>
  <c r="BJ9" i="30"/>
  <c r="BK9" i="30"/>
  <c r="BL9" i="30"/>
  <c r="BM9" i="30"/>
  <c r="BN9" i="30"/>
  <c r="BO9" i="30"/>
  <c r="BP9" i="30"/>
  <c r="BQ9" i="30"/>
  <c r="BR9" i="30"/>
  <c r="BS9" i="30"/>
  <c r="BT9" i="30"/>
  <c r="BU9" i="30"/>
  <c r="BV9" i="30"/>
  <c r="BW9" i="30"/>
  <c r="BX9" i="30"/>
  <c r="BY9" i="30"/>
  <c r="BZ9" i="30"/>
  <c r="CA9" i="30"/>
  <c r="CB9" i="30"/>
  <c r="CC9" i="30"/>
  <c r="CD9" i="30"/>
  <c r="CE9" i="30"/>
  <c r="CF9" i="30"/>
  <c r="CG9" i="30"/>
  <c r="CH9" i="30"/>
  <c r="CI9" i="30"/>
  <c r="CJ9" i="30"/>
  <c r="CK9" i="30"/>
  <c r="CL9" i="30"/>
  <c r="CM9" i="30"/>
  <c r="CN9" i="30"/>
  <c r="CO9" i="30"/>
  <c r="CP9" i="30"/>
  <c r="CQ9" i="30"/>
  <c r="CR9" i="30"/>
  <c r="CS9" i="30"/>
  <c r="CT9" i="30"/>
  <c r="CU9" i="30"/>
  <c r="CV9" i="30"/>
  <c r="CW9" i="30"/>
  <c r="CX9" i="30"/>
  <c r="CY9" i="30"/>
  <c r="CZ9" i="30"/>
  <c r="DA9" i="30"/>
  <c r="DB9" i="30"/>
  <c r="DC9" i="30"/>
  <c r="DD9" i="30"/>
  <c r="DE9" i="30"/>
  <c r="DF9" i="30"/>
  <c r="DG9" i="30"/>
  <c r="DH9" i="30"/>
  <c r="DI9" i="30"/>
  <c r="DJ9" i="30"/>
  <c r="DK9" i="30"/>
  <c r="DL9" i="30"/>
  <c r="DM9" i="30"/>
  <c r="DN9" i="30"/>
  <c r="DO9" i="30"/>
  <c r="DP9" i="30"/>
  <c r="DQ9" i="30"/>
  <c r="DR9" i="30"/>
  <c r="DS9" i="30"/>
  <c r="DT9" i="30"/>
  <c r="DU9" i="30"/>
  <c r="DV9" i="30"/>
  <c r="DW9" i="30"/>
  <c r="DX9" i="30"/>
  <c r="DY9" i="30"/>
  <c r="DZ9" i="30"/>
  <c r="EA9" i="30"/>
  <c r="EB9" i="30"/>
  <c r="EC9" i="30"/>
  <c r="ED9" i="30"/>
  <c r="EE9" i="30"/>
  <c r="EF9" i="30"/>
  <c r="EG9" i="30"/>
  <c r="EH9" i="30"/>
  <c r="EI9" i="30"/>
  <c r="EJ9" i="30"/>
  <c r="EK9" i="30"/>
  <c r="EL9" i="30"/>
  <c r="EM9" i="30"/>
  <c r="EN9" i="30"/>
  <c r="EO9" i="30"/>
  <c r="EP9" i="30"/>
  <c r="EQ9" i="30"/>
  <c r="ER9" i="30"/>
  <c r="ES9" i="30"/>
  <c r="ET9" i="30"/>
  <c r="EU9" i="30"/>
  <c r="EV9" i="30"/>
  <c r="EW9" i="30"/>
  <c r="EX9" i="30"/>
  <c r="EY9" i="30"/>
  <c r="EZ9" i="30"/>
  <c r="FA9" i="30"/>
  <c r="FB9" i="30"/>
  <c r="FC9" i="30"/>
  <c r="FD9" i="30"/>
  <c r="FE9" i="30"/>
  <c r="FF9" i="30"/>
  <c r="FG9" i="30"/>
  <c r="FH9" i="30"/>
  <c r="FI9" i="30"/>
  <c r="FJ9" i="30"/>
  <c r="FK9" i="30"/>
  <c r="FL9" i="30"/>
  <c r="FM9" i="30"/>
  <c r="FN9" i="30"/>
  <c r="FO9" i="30"/>
  <c r="FP9" i="30"/>
  <c r="FQ9" i="30"/>
  <c r="FR9" i="30"/>
  <c r="FS9" i="30"/>
  <c r="FT9" i="30"/>
  <c r="FU9" i="30"/>
  <c r="FV9" i="30"/>
  <c r="FW9" i="30"/>
  <c r="FX9" i="30"/>
  <c r="FY9" i="30"/>
  <c r="FZ9" i="30"/>
  <c r="GA9" i="30"/>
  <c r="GB9" i="30"/>
  <c r="GC9" i="30"/>
  <c r="GD9" i="30"/>
  <c r="GE9" i="30"/>
  <c r="GF9" i="30"/>
  <c r="GG9" i="30"/>
  <c r="GH9" i="30"/>
  <c r="GI9" i="30"/>
  <c r="GJ9" i="30"/>
  <c r="GK9" i="30"/>
  <c r="GL9" i="30"/>
  <c r="GM9" i="30"/>
  <c r="GN9" i="30"/>
  <c r="GO9" i="30"/>
  <c r="GP9" i="30"/>
  <c r="GQ9" i="30"/>
  <c r="GR9" i="30"/>
  <c r="GS9" i="30"/>
  <c r="GT9" i="30"/>
  <c r="GU9" i="30"/>
  <c r="G10" i="30"/>
  <c r="H10" i="30"/>
  <c r="I10" i="30"/>
  <c r="J10" i="30"/>
  <c r="K10" i="30"/>
  <c r="L10" i="30"/>
  <c r="M10" i="30"/>
  <c r="N10" i="30"/>
  <c r="O10" i="30"/>
  <c r="P10" i="30"/>
  <c r="Q10" i="30"/>
  <c r="R10" i="30"/>
  <c r="S10" i="30"/>
  <c r="T10" i="30"/>
  <c r="U10" i="30"/>
  <c r="V10" i="30"/>
  <c r="W10" i="30"/>
  <c r="X10" i="30"/>
  <c r="Y10" i="30"/>
  <c r="Z10" i="30"/>
  <c r="AA10" i="30"/>
  <c r="AB10" i="30"/>
  <c r="AC10" i="30"/>
  <c r="AD10" i="30"/>
  <c r="AE10" i="30"/>
  <c r="AF10" i="30"/>
  <c r="AG10" i="30"/>
  <c r="AH10" i="30"/>
  <c r="AI10" i="30"/>
  <c r="AJ10" i="30"/>
  <c r="AK10" i="30"/>
  <c r="AL10" i="30"/>
  <c r="AM10" i="30"/>
  <c r="AN10" i="30"/>
  <c r="AO10" i="30"/>
  <c r="AP10" i="30"/>
  <c r="AQ10" i="30"/>
  <c r="AR10" i="30"/>
  <c r="AS10" i="30"/>
  <c r="AT10" i="30"/>
  <c r="AU10" i="30"/>
  <c r="AV10" i="30"/>
  <c r="AW10" i="30"/>
  <c r="AX10" i="30"/>
  <c r="AY10" i="30"/>
  <c r="AZ10" i="30"/>
  <c r="BA10" i="30"/>
  <c r="BB10" i="30"/>
  <c r="BC10" i="30"/>
  <c r="BD10" i="30"/>
  <c r="BE10" i="30"/>
  <c r="BF10" i="30"/>
  <c r="BG10" i="30"/>
  <c r="BH10" i="30"/>
  <c r="BI10" i="30"/>
  <c r="BJ10" i="30"/>
  <c r="BK10" i="30"/>
  <c r="BL10" i="30"/>
  <c r="BM10" i="30"/>
  <c r="BN10" i="30"/>
  <c r="BO10" i="30"/>
  <c r="BP10" i="30"/>
  <c r="BQ10" i="30"/>
  <c r="BR10" i="30"/>
  <c r="BS10" i="30"/>
  <c r="BT10" i="30"/>
  <c r="BU10" i="30"/>
  <c r="BV10" i="30"/>
  <c r="BW10" i="30"/>
  <c r="BX10" i="30"/>
  <c r="BY10" i="30"/>
  <c r="BZ10" i="30"/>
  <c r="CA10" i="30"/>
  <c r="CB10" i="30"/>
  <c r="CC10" i="30"/>
  <c r="CD10" i="30"/>
  <c r="CE10" i="30"/>
  <c r="CF10" i="30"/>
  <c r="CG10" i="30"/>
  <c r="CH10" i="30"/>
  <c r="CI10" i="30"/>
  <c r="CJ10" i="30"/>
  <c r="CK10" i="30"/>
  <c r="CL10" i="30"/>
  <c r="CM10" i="30"/>
  <c r="CN10" i="30"/>
  <c r="CO10" i="30"/>
  <c r="CP10" i="30"/>
  <c r="CQ10" i="30"/>
  <c r="CR10" i="30"/>
  <c r="CS10" i="30"/>
  <c r="CT10" i="30"/>
  <c r="CU10" i="30"/>
  <c r="CV10" i="30"/>
  <c r="CW10" i="30"/>
  <c r="CX10" i="30"/>
  <c r="CY10" i="30"/>
  <c r="CZ10" i="30"/>
  <c r="DA10" i="30"/>
  <c r="DB10" i="30"/>
  <c r="DC10" i="30"/>
  <c r="DD10" i="30"/>
  <c r="DE10" i="30"/>
  <c r="DF10" i="30"/>
  <c r="DG10" i="30"/>
  <c r="DH10" i="30"/>
  <c r="DI10" i="30"/>
  <c r="DJ10" i="30"/>
  <c r="DK10" i="30"/>
  <c r="DL10" i="30"/>
  <c r="DM10" i="30"/>
  <c r="DN10" i="30"/>
  <c r="DO10" i="30"/>
  <c r="DP10" i="30"/>
  <c r="DQ10" i="30"/>
  <c r="DR10" i="30"/>
  <c r="DS10" i="30"/>
  <c r="DT10" i="30"/>
  <c r="DU10" i="30"/>
  <c r="DV10" i="30"/>
  <c r="DW10" i="30"/>
  <c r="DX10" i="30"/>
  <c r="DY10" i="30"/>
  <c r="DZ10" i="30"/>
  <c r="EA10" i="30"/>
  <c r="EB10" i="30"/>
  <c r="EC10" i="30"/>
  <c r="ED10" i="30"/>
  <c r="EE10" i="30"/>
  <c r="EF10" i="30"/>
  <c r="EG10" i="30"/>
  <c r="EH10" i="30"/>
  <c r="EI10" i="30"/>
  <c r="EJ10" i="30"/>
  <c r="EK10" i="30"/>
  <c r="EL10" i="30"/>
  <c r="EM10" i="30"/>
  <c r="EN10" i="30"/>
  <c r="EO10" i="30"/>
  <c r="EP10" i="30"/>
  <c r="EQ10" i="30"/>
  <c r="ER10" i="30"/>
  <c r="ES10" i="30"/>
  <c r="ET10" i="30"/>
  <c r="EU10" i="30"/>
  <c r="EV10" i="30"/>
  <c r="EW10" i="30"/>
  <c r="EX10" i="30"/>
  <c r="EY10" i="30"/>
  <c r="EZ10" i="30"/>
  <c r="FA10" i="30"/>
  <c r="FB10" i="30"/>
  <c r="FC10" i="30"/>
  <c r="FD10" i="30"/>
  <c r="FE10" i="30"/>
  <c r="FF10" i="30"/>
  <c r="FG10" i="30"/>
  <c r="FH10" i="30"/>
  <c r="FI10" i="30"/>
  <c r="FJ10" i="30"/>
  <c r="FK10" i="30"/>
  <c r="FL10" i="30"/>
  <c r="FM10" i="30"/>
  <c r="FN10" i="30"/>
  <c r="FO10" i="30"/>
  <c r="FP10" i="30"/>
  <c r="FQ10" i="30"/>
  <c r="FR10" i="30"/>
  <c r="FS10" i="30"/>
  <c r="FT10" i="30"/>
  <c r="FU10" i="30"/>
  <c r="FV10" i="30"/>
  <c r="FW10" i="30"/>
  <c r="FX10" i="30"/>
  <c r="FY10" i="30"/>
  <c r="FZ10" i="30"/>
  <c r="GA10" i="30"/>
  <c r="GB10" i="30"/>
  <c r="GC10" i="30"/>
  <c r="GD10" i="30"/>
  <c r="GE10" i="30"/>
  <c r="GF10" i="30"/>
  <c r="GG10" i="30"/>
  <c r="GH10" i="30"/>
  <c r="GI10" i="30"/>
  <c r="GJ10" i="30"/>
  <c r="GK10" i="30"/>
  <c r="GL10" i="30"/>
  <c r="GM10" i="30"/>
  <c r="GN10" i="30"/>
  <c r="GO10" i="30"/>
  <c r="GP10" i="30"/>
  <c r="GQ10" i="30"/>
  <c r="GR10" i="30"/>
  <c r="GS10" i="30"/>
  <c r="GT10" i="30"/>
  <c r="GU10" i="30"/>
  <c r="G11" i="30"/>
  <c r="H11" i="30"/>
  <c r="I11" i="30"/>
  <c r="J11" i="30"/>
  <c r="K11" i="30"/>
  <c r="L11" i="30"/>
  <c r="M11" i="30"/>
  <c r="N11" i="30"/>
  <c r="O11" i="30"/>
  <c r="P11" i="30"/>
  <c r="Q11" i="30"/>
  <c r="R11" i="30"/>
  <c r="S11" i="30"/>
  <c r="T11" i="30"/>
  <c r="U11" i="30"/>
  <c r="V11" i="30"/>
  <c r="W11" i="30"/>
  <c r="X11" i="30"/>
  <c r="Y11" i="30"/>
  <c r="Z11" i="30"/>
  <c r="AA11" i="30"/>
  <c r="AB11" i="30"/>
  <c r="AC11" i="30"/>
  <c r="AD11" i="30"/>
  <c r="AE11" i="30"/>
  <c r="AF11" i="30"/>
  <c r="AG11" i="30"/>
  <c r="AH11" i="30"/>
  <c r="AI11" i="30"/>
  <c r="AJ11" i="30"/>
  <c r="AK11" i="30"/>
  <c r="AL11" i="30"/>
  <c r="AM11" i="30"/>
  <c r="AN11" i="30"/>
  <c r="AO11" i="30"/>
  <c r="AP11" i="30"/>
  <c r="AQ11" i="30"/>
  <c r="AR11" i="30"/>
  <c r="AS11" i="30"/>
  <c r="AT11" i="30"/>
  <c r="AU11" i="30"/>
  <c r="AV11" i="30"/>
  <c r="AW11" i="30"/>
  <c r="AX11" i="30"/>
  <c r="AY11" i="30"/>
  <c r="AZ11" i="30"/>
  <c r="BA11" i="30"/>
  <c r="BB11" i="30"/>
  <c r="BC11" i="30"/>
  <c r="BD11" i="30"/>
  <c r="BE11" i="30"/>
  <c r="BF11" i="30"/>
  <c r="BG11" i="30"/>
  <c r="BH11" i="30"/>
  <c r="BI11" i="30"/>
  <c r="BJ11" i="30"/>
  <c r="BK11" i="30"/>
  <c r="BL11" i="30"/>
  <c r="BM11" i="30"/>
  <c r="BN11" i="30"/>
  <c r="BO11" i="30"/>
  <c r="BP11" i="30"/>
  <c r="BQ11" i="30"/>
  <c r="BR11" i="30"/>
  <c r="BS11" i="30"/>
  <c r="BT11" i="30"/>
  <c r="BU11" i="30"/>
  <c r="BV11" i="30"/>
  <c r="BW11" i="30"/>
  <c r="BX11" i="30"/>
  <c r="BY11" i="30"/>
  <c r="BZ11" i="30"/>
  <c r="CA11" i="30"/>
  <c r="CB11" i="30"/>
  <c r="CC11" i="30"/>
  <c r="CD11" i="30"/>
  <c r="CE11" i="30"/>
  <c r="CF11" i="30"/>
  <c r="CG11" i="30"/>
  <c r="CH11" i="30"/>
  <c r="CI11" i="30"/>
  <c r="CJ11" i="30"/>
  <c r="CK11" i="30"/>
  <c r="CL11" i="30"/>
  <c r="CM11" i="30"/>
  <c r="CN11" i="30"/>
  <c r="CO11" i="30"/>
  <c r="CP11" i="30"/>
  <c r="CQ11" i="30"/>
  <c r="CR11" i="30"/>
  <c r="CS11" i="30"/>
  <c r="CT11" i="30"/>
  <c r="CU11" i="30"/>
  <c r="CV11" i="30"/>
  <c r="CW11" i="30"/>
  <c r="CX11" i="30"/>
  <c r="CY11" i="30"/>
  <c r="CZ11" i="30"/>
  <c r="DA11" i="30"/>
  <c r="DB11" i="30"/>
  <c r="DC11" i="30"/>
  <c r="DD11" i="30"/>
  <c r="DE11" i="30"/>
  <c r="DF11" i="30"/>
  <c r="DG11" i="30"/>
  <c r="DH11" i="30"/>
  <c r="DI11" i="30"/>
  <c r="DJ11" i="30"/>
  <c r="DK11" i="30"/>
  <c r="DL11" i="30"/>
  <c r="DM11" i="30"/>
  <c r="DN11" i="30"/>
  <c r="DO11" i="30"/>
  <c r="DP11" i="30"/>
  <c r="DQ11" i="30"/>
  <c r="DR11" i="30"/>
  <c r="DS11" i="30"/>
  <c r="DT11" i="30"/>
  <c r="DU11" i="30"/>
  <c r="DV11" i="30"/>
  <c r="DW11" i="30"/>
  <c r="DX11" i="30"/>
  <c r="DY11" i="30"/>
  <c r="DZ11" i="30"/>
  <c r="EA11" i="30"/>
  <c r="EB11" i="30"/>
  <c r="EC11" i="30"/>
  <c r="ED11" i="30"/>
  <c r="EE11" i="30"/>
  <c r="EF11" i="30"/>
  <c r="EG11" i="30"/>
  <c r="EH11" i="30"/>
  <c r="EI11" i="30"/>
  <c r="EJ11" i="30"/>
  <c r="EK11" i="30"/>
  <c r="EL11" i="30"/>
  <c r="EM11" i="30"/>
  <c r="EN11" i="30"/>
  <c r="EO11" i="30"/>
  <c r="EP11" i="30"/>
  <c r="EQ11" i="30"/>
  <c r="ER11" i="30"/>
  <c r="ES11" i="30"/>
  <c r="ET11" i="30"/>
  <c r="EU11" i="30"/>
  <c r="EV11" i="30"/>
  <c r="EW11" i="30"/>
  <c r="EX11" i="30"/>
  <c r="EY11" i="30"/>
  <c r="EZ11" i="30"/>
  <c r="FA11" i="30"/>
  <c r="FB11" i="30"/>
  <c r="FC11" i="30"/>
  <c r="FD11" i="30"/>
  <c r="FE11" i="30"/>
  <c r="FF11" i="30"/>
  <c r="FG11" i="30"/>
  <c r="FH11" i="30"/>
  <c r="FI11" i="30"/>
  <c r="FJ11" i="30"/>
  <c r="FK11" i="30"/>
  <c r="FL11" i="30"/>
  <c r="FM11" i="30"/>
  <c r="FN11" i="30"/>
  <c r="FO11" i="30"/>
  <c r="FP11" i="30"/>
  <c r="FQ11" i="30"/>
  <c r="FR11" i="30"/>
  <c r="FS11" i="30"/>
  <c r="FT11" i="30"/>
  <c r="FU11" i="30"/>
  <c r="FV11" i="30"/>
  <c r="FW11" i="30"/>
  <c r="FX11" i="30"/>
  <c r="FY11" i="30"/>
  <c r="FZ11" i="30"/>
  <c r="GA11" i="30"/>
  <c r="GB11" i="30"/>
  <c r="GC11" i="30"/>
  <c r="GD11" i="30"/>
  <c r="GE11" i="30"/>
  <c r="GF11" i="30"/>
  <c r="GG11" i="30"/>
  <c r="GH11" i="30"/>
  <c r="GI11" i="30"/>
  <c r="GJ11" i="30"/>
  <c r="GK11" i="30"/>
  <c r="GL11" i="30"/>
  <c r="GM11" i="30"/>
  <c r="GN11" i="30"/>
  <c r="GO11" i="30"/>
  <c r="GP11" i="30"/>
  <c r="GQ11" i="30"/>
  <c r="GR11" i="30"/>
  <c r="GS11" i="30"/>
  <c r="GT11" i="30"/>
  <c r="GU11" i="30"/>
  <c r="G12" i="30"/>
  <c r="H12" i="30"/>
  <c r="I12" i="30"/>
  <c r="J12" i="30"/>
  <c r="K12" i="30"/>
  <c r="L12" i="30"/>
  <c r="M12" i="30"/>
  <c r="N12" i="30"/>
  <c r="O12" i="30"/>
  <c r="P12" i="30"/>
  <c r="Q12" i="30"/>
  <c r="R12" i="30"/>
  <c r="S12" i="30"/>
  <c r="T12" i="30"/>
  <c r="U12" i="30"/>
  <c r="V12" i="30"/>
  <c r="W12" i="30"/>
  <c r="X12" i="30"/>
  <c r="Y12" i="30"/>
  <c r="Z12" i="30"/>
  <c r="AA12" i="30"/>
  <c r="AB12" i="30"/>
  <c r="AC12" i="30"/>
  <c r="AD12" i="30"/>
  <c r="AE12" i="30"/>
  <c r="AF12" i="30"/>
  <c r="AG12" i="30"/>
  <c r="AH12" i="30"/>
  <c r="AI12" i="30"/>
  <c r="AJ12" i="30"/>
  <c r="AK12" i="30"/>
  <c r="AL12" i="30"/>
  <c r="AM12" i="30"/>
  <c r="AN12" i="30"/>
  <c r="AO12" i="30"/>
  <c r="AP12" i="30"/>
  <c r="AQ12" i="30"/>
  <c r="AR12" i="30"/>
  <c r="AS12" i="30"/>
  <c r="AT12" i="30"/>
  <c r="AU12" i="30"/>
  <c r="AV12" i="30"/>
  <c r="AW12" i="30"/>
  <c r="AX12" i="30"/>
  <c r="AY12" i="30"/>
  <c r="AZ12" i="30"/>
  <c r="BA12" i="30"/>
  <c r="BB12" i="30"/>
  <c r="BC12" i="30"/>
  <c r="BD12" i="30"/>
  <c r="BE12" i="30"/>
  <c r="BF12" i="30"/>
  <c r="BG12" i="30"/>
  <c r="BH12" i="30"/>
  <c r="BI12" i="30"/>
  <c r="BJ12" i="30"/>
  <c r="BK12" i="30"/>
  <c r="BL12" i="30"/>
  <c r="BM12" i="30"/>
  <c r="BN12" i="30"/>
  <c r="BO12" i="30"/>
  <c r="BP12" i="30"/>
  <c r="BQ12" i="30"/>
  <c r="BR12" i="30"/>
  <c r="BS12" i="30"/>
  <c r="BT12" i="30"/>
  <c r="BU12" i="30"/>
  <c r="BV12" i="30"/>
  <c r="BW12" i="30"/>
  <c r="BX12" i="30"/>
  <c r="BY12" i="30"/>
  <c r="BZ12" i="30"/>
  <c r="CA12" i="30"/>
  <c r="CB12" i="30"/>
  <c r="CC12" i="30"/>
  <c r="CD12" i="30"/>
  <c r="CE12" i="30"/>
  <c r="CF12" i="30"/>
  <c r="CG12" i="30"/>
  <c r="CH12" i="30"/>
  <c r="CI12" i="30"/>
  <c r="CJ12" i="30"/>
  <c r="CK12" i="30"/>
  <c r="CL12" i="30"/>
  <c r="CM12" i="30"/>
  <c r="CN12" i="30"/>
  <c r="CO12" i="30"/>
  <c r="CP12" i="30"/>
  <c r="CQ12" i="30"/>
  <c r="CR12" i="30"/>
  <c r="CS12" i="30"/>
  <c r="CT12" i="30"/>
  <c r="CU12" i="30"/>
  <c r="CV12" i="30"/>
  <c r="CW12" i="30"/>
  <c r="CX12" i="30"/>
  <c r="CY12" i="30"/>
  <c r="CZ12" i="30"/>
  <c r="DA12" i="30"/>
  <c r="DB12" i="30"/>
  <c r="DC12" i="30"/>
  <c r="DD12" i="30"/>
  <c r="DE12" i="30"/>
  <c r="DF12" i="30"/>
  <c r="DG12" i="30"/>
  <c r="DH12" i="30"/>
  <c r="DI12" i="30"/>
  <c r="DJ12" i="30"/>
  <c r="DK12" i="30"/>
  <c r="DL12" i="30"/>
  <c r="DM12" i="30"/>
  <c r="DN12" i="30"/>
  <c r="DO12" i="30"/>
  <c r="DP12" i="30"/>
  <c r="DQ12" i="30"/>
  <c r="DR12" i="30"/>
  <c r="DS12" i="30"/>
  <c r="DT12" i="30"/>
  <c r="DU12" i="30"/>
  <c r="DV12" i="30"/>
  <c r="DW12" i="30"/>
  <c r="DX12" i="30"/>
  <c r="DY12" i="30"/>
  <c r="DZ12" i="30"/>
  <c r="EA12" i="30"/>
  <c r="EB12" i="30"/>
  <c r="EC12" i="30"/>
  <c r="ED12" i="30"/>
  <c r="EE12" i="30"/>
  <c r="EF12" i="30"/>
  <c r="EG12" i="30"/>
  <c r="EH12" i="30"/>
  <c r="EI12" i="30"/>
  <c r="EJ12" i="30"/>
  <c r="EK12" i="30"/>
  <c r="EL12" i="30"/>
  <c r="EM12" i="30"/>
  <c r="EN12" i="30"/>
  <c r="EO12" i="30"/>
  <c r="EP12" i="30"/>
  <c r="EQ12" i="30"/>
  <c r="ER12" i="30"/>
  <c r="ES12" i="30"/>
  <c r="ET12" i="30"/>
  <c r="EU12" i="30"/>
  <c r="EV12" i="30"/>
  <c r="EW12" i="30"/>
  <c r="EX12" i="30"/>
  <c r="EY12" i="30"/>
  <c r="EZ12" i="30"/>
  <c r="FA12" i="30"/>
  <c r="FB12" i="30"/>
  <c r="FC12" i="30"/>
  <c r="FD12" i="30"/>
  <c r="FE12" i="30"/>
  <c r="FF12" i="30"/>
  <c r="FG12" i="30"/>
  <c r="FH12" i="30"/>
  <c r="FI12" i="30"/>
  <c r="FJ12" i="30"/>
  <c r="FK12" i="30"/>
  <c r="FL12" i="30"/>
  <c r="FM12" i="30"/>
  <c r="FN12" i="30"/>
  <c r="FO12" i="30"/>
  <c r="FP12" i="30"/>
  <c r="FQ12" i="30"/>
  <c r="FR12" i="30"/>
  <c r="FS12" i="30"/>
  <c r="FT12" i="30"/>
  <c r="FU12" i="30"/>
  <c r="FV12" i="30"/>
  <c r="FW12" i="30"/>
  <c r="FX12" i="30"/>
  <c r="FY12" i="30"/>
  <c r="FZ12" i="30"/>
  <c r="GA12" i="30"/>
  <c r="GB12" i="30"/>
  <c r="GC12" i="30"/>
  <c r="GD12" i="30"/>
  <c r="GE12" i="30"/>
  <c r="GF12" i="30"/>
  <c r="GG12" i="30"/>
  <c r="GH12" i="30"/>
  <c r="GI12" i="30"/>
  <c r="GJ12" i="30"/>
  <c r="GK12" i="30"/>
  <c r="GL12" i="30"/>
  <c r="GM12" i="30"/>
  <c r="GN12" i="30"/>
  <c r="GO12" i="30"/>
  <c r="GP12" i="30"/>
  <c r="GQ12" i="30"/>
  <c r="GR12" i="30"/>
  <c r="GS12" i="30"/>
  <c r="GT12" i="30"/>
  <c r="GU12" i="30"/>
  <c r="G13" i="30"/>
  <c r="H13" i="30"/>
  <c r="I13" i="30"/>
  <c r="J13" i="30"/>
  <c r="K13" i="30"/>
  <c r="L13" i="30"/>
  <c r="M13" i="30"/>
  <c r="N13" i="30"/>
  <c r="O13" i="30"/>
  <c r="P13" i="30"/>
  <c r="Q13" i="30"/>
  <c r="R13" i="30"/>
  <c r="S13" i="30"/>
  <c r="T13" i="30"/>
  <c r="U13" i="30"/>
  <c r="V13" i="30"/>
  <c r="W13" i="30"/>
  <c r="X13" i="30"/>
  <c r="Y13" i="30"/>
  <c r="Z13" i="30"/>
  <c r="AA13" i="30"/>
  <c r="AB13" i="30"/>
  <c r="AC13" i="30"/>
  <c r="AD13" i="30"/>
  <c r="AE13" i="30"/>
  <c r="AF13" i="30"/>
  <c r="AG13" i="30"/>
  <c r="AH13" i="30"/>
  <c r="AI13" i="30"/>
  <c r="AJ13" i="30"/>
  <c r="AK13" i="30"/>
  <c r="AL13" i="30"/>
  <c r="AM13" i="30"/>
  <c r="AN13" i="30"/>
  <c r="AO13" i="30"/>
  <c r="AP13" i="30"/>
  <c r="AQ13" i="30"/>
  <c r="AR13" i="30"/>
  <c r="AS13" i="30"/>
  <c r="AT13" i="30"/>
  <c r="AU13" i="30"/>
  <c r="AV13" i="30"/>
  <c r="AW13" i="30"/>
  <c r="AX13" i="30"/>
  <c r="AY13" i="30"/>
  <c r="AZ13" i="30"/>
  <c r="BA13" i="30"/>
  <c r="BB13" i="30"/>
  <c r="BC13" i="30"/>
  <c r="BD13" i="30"/>
  <c r="BE13" i="30"/>
  <c r="BF13" i="30"/>
  <c r="BG13" i="30"/>
  <c r="BH13" i="30"/>
  <c r="BI13" i="30"/>
  <c r="BJ13" i="30"/>
  <c r="BK13" i="30"/>
  <c r="BL13" i="30"/>
  <c r="BM13" i="30"/>
  <c r="BN13" i="30"/>
  <c r="BO13" i="30"/>
  <c r="BP13" i="30"/>
  <c r="BQ13" i="30"/>
  <c r="BR13" i="30"/>
  <c r="BS13" i="30"/>
  <c r="BT13" i="30"/>
  <c r="BU13" i="30"/>
  <c r="BV13" i="30"/>
  <c r="BW13" i="30"/>
  <c r="BX13" i="30"/>
  <c r="BY13" i="30"/>
  <c r="BZ13" i="30"/>
  <c r="CA13" i="30"/>
  <c r="CB13" i="30"/>
  <c r="CC13" i="30"/>
  <c r="CD13" i="30"/>
  <c r="CE13" i="30"/>
  <c r="CF13" i="30"/>
  <c r="CG13" i="30"/>
  <c r="CH13" i="30"/>
  <c r="CI13" i="30"/>
  <c r="CJ13" i="30"/>
  <c r="CK13" i="30"/>
  <c r="CL13" i="30"/>
  <c r="CM13" i="30"/>
  <c r="CN13" i="30"/>
  <c r="CO13" i="30"/>
  <c r="CP13" i="30"/>
  <c r="CQ13" i="30"/>
  <c r="CR13" i="30"/>
  <c r="CS13" i="30"/>
  <c r="CT13" i="30"/>
  <c r="CU13" i="30"/>
  <c r="CV13" i="30"/>
  <c r="CW13" i="30"/>
  <c r="CX13" i="30"/>
  <c r="CY13" i="30"/>
  <c r="CZ13" i="30"/>
  <c r="DA13" i="30"/>
  <c r="DB13" i="30"/>
  <c r="DC13" i="30"/>
  <c r="DD13" i="30"/>
  <c r="DE13" i="30"/>
  <c r="DF13" i="30"/>
  <c r="DG13" i="30"/>
  <c r="DH13" i="30"/>
  <c r="DI13" i="30"/>
  <c r="DJ13" i="30"/>
  <c r="DK13" i="30"/>
  <c r="DL13" i="30"/>
  <c r="DM13" i="30"/>
  <c r="DN13" i="30"/>
  <c r="DO13" i="30"/>
  <c r="DP13" i="30"/>
  <c r="DQ13" i="30"/>
  <c r="DR13" i="30"/>
  <c r="DS13" i="30"/>
  <c r="DT13" i="30"/>
  <c r="DU13" i="30"/>
  <c r="DV13" i="30"/>
  <c r="DW13" i="30"/>
  <c r="DX13" i="30"/>
  <c r="DY13" i="30"/>
  <c r="DZ13" i="30"/>
  <c r="EA13" i="30"/>
  <c r="EB13" i="30"/>
  <c r="EC13" i="30"/>
  <c r="ED13" i="30"/>
  <c r="EE13" i="30"/>
  <c r="EF13" i="30"/>
  <c r="EG13" i="30"/>
  <c r="EH13" i="30"/>
  <c r="EI13" i="30"/>
  <c r="EJ13" i="30"/>
  <c r="EK13" i="30"/>
  <c r="EL13" i="30"/>
  <c r="EM13" i="30"/>
  <c r="EN13" i="30"/>
  <c r="EO13" i="30"/>
  <c r="EP13" i="30"/>
  <c r="EQ13" i="30"/>
  <c r="ER13" i="30"/>
  <c r="ES13" i="30"/>
  <c r="ET13" i="30"/>
  <c r="EU13" i="30"/>
  <c r="EV13" i="30"/>
  <c r="EW13" i="30"/>
  <c r="EX13" i="30"/>
  <c r="EY13" i="30"/>
  <c r="EZ13" i="30"/>
  <c r="FA13" i="30"/>
  <c r="FB13" i="30"/>
  <c r="FC13" i="30"/>
  <c r="FD13" i="30"/>
  <c r="FE13" i="30"/>
  <c r="FF13" i="30"/>
  <c r="FG13" i="30"/>
  <c r="FH13" i="30"/>
  <c r="FI13" i="30"/>
  <c r="FJ13" i="30"/>
  <c r="FK13" i="30"/>
  <c r="FL13" i="30"/>
  <c r="FM13" i="30"/>
  <c r="FN13" i="30"/>
  <c r="FO13" i="30"/>
  <c r="FP13" i="30"/>
  <c r="FQ13" i="30"/>
  <c r="FR13" i="30"/>
  <c r="FS13" i="30"/>
  <c r="FT13" i="30"/>
  <c r="FU13" i="30"/>
  <c r="FV13" i="30"/>
  <c r="FW13" i="30"/>
  <c r="FX13" i="30"/>
  <c r="FY13" i="30"/>
  <c r="FZ13" i="30"/>
  <c r="GA13" i="30"/>
  <c r="GB13" i="30"/>
  <c r="GC13" i="30"/>
  <c r="GD13" i="30"/>
  <c r="GE13" i="30"/>
  <c r="GF13" i="30"/>
  <c r="GG13" i="30"/>
  <c r="GH13" i="30"/>
  <c r="GI13" i="30"/>
  <c r="GJ13" i="30"/>
  <c r="GK13" i="30"/>
  <c r="GL13" i="30"/>
  <c r="GM13" i="30"/>
  <c r="GN13" i="30"/>
  <c r="GO13" i="30"/>
  <c r="GP13" i="30"/>
  <c r="GQ13" i="30"/>
  <c r="GR13" i="30"/>
  <c r="GS13" i="30"/>
  <c r="GT13" i="30"/>
  <c r="GU13" i="30"/>
  <c r="G14" i="30"/>
  <c r="H14" i="30"/>
  <c r="I14" i="30"/>
  <c r="J14" i="30"/>
  <c r="K14" i="30"/>
  <c r="L14" i="30"/>
  <c r="M14" i="30"/>
  <c r="N14" i="30"/>
  <c r="O14" i="30"/>
  <c r="P14" i="30"/>
  <c r="Q14" i="30"/>
  <c r="R14" i="30"/>
  <c r="S14" i="30"/>
  <c r="T14" i="30"/>
  <c r="U14" i="30"/>
  <c r="V14" i="30"/>
  <c r="W14" i="30"/>
  <c r="X14" i="30"/>
  <c r="Y14" i="30"/>
  <c r="Z14" i="30"/>
  <c r="AA14" i="30"/>
  <c r="AB14" i="30"/>
  <c r="AC14" i="30"/>
  <c r="AD14" i="30"/>
  <c r="AE14" i="30"/>
  <c r="AF14" i="30"/>
  <c r="AG14" i="30"/>
  <c r="AH14" i="30"/>
  <c r="AI14" i="30"/>
  <c r="AJ14" i="30"/>
  <c r="AK14" i="30"/>
  <c r="AL14" i="30"/>
  <c r="AM14" i="30"/>
  <c r="AN14" i="30"/>
  <c r="AO14" i="30"/>
  <c r="AP14" i="30"/>
  <c r="AQ14" i="30"/>
  <c r="AR14" i="30"/>
  <c r="AS14" i="30"/>
  <c r="AT14" i="30"/>
  <c r="AU14" i="30"/>
  <c r="AV14" i="30"/>
  <c r="AW14" i="30"/>
  <c r="AX14" i="30"/>
  <c r="AY14" i="30"/>
  <c r="AZ14" i="30"/>
  <c r="BA14" i="30"/>
  <c r="BB14" i="30"/>
  <c r="BC14" i="30"/>
  <c r="BD14" i="30"/>
  <c r="BE14" i="30"/>
  <c r="BF14" i="30"/>
  <c r="BG14" i="30"/>
  <c r="BH14" i="30"/>
  <c r="BI14" i="30"/>
  <c r="BJ14" i="30"/>
  <c r="BK14" i="30"/>
  <c r="BL14" i="30"/>
  <c r="BM14" i="30"/>
  <c r="BN14" i="30"/>
  <c r="BO14" i="30"/>
  <c r="BP14" i="30"/>
  <c r="BQ14" i="30"/>
  <c r="BR14" i="30"/>
  <c r="BS14" i="30"/>
  <c r="BT14" i="30"/>
  <c r="BU14" i="30"/>
  <c r="BV14" i="30"/>
  <c r="BW14" i="30"/>
  <c r="BX14" i="30"/>
  <c r="BY14" i="30"/>
  <c r="BZ14" i="30"/>
  <c r="CA14" i="30"/>
  <c r="CB14" i="30"/>
  <c r="CC14" i="30"/>
  <c r="CD14" i="30"/>
  <c r="CE14" i="30"/>
  <c r="CF14" i="30"/>
  <c r="CG14" i="30"/>
  <c r="CH14" i="30"/>
  <c r="CI14" i="30"/>
  <c r="CJ14" i="30"/>
  <c r="CK14" i="30"/>
  <c r="CL14" i="30"/>
  <c r="CM14" i="30"/>
  <c r="CN14" i="30"/>
  <c r="CO14" i="30"/>
  <c r="CP14" i="30"/>
  <c r="CQ14" i="30"/>
  <c r="CR14" i="30"/>
  <c r="CS14" i="30"/>
  <c r="CT14" i="30"/>
  <c r="CU14" i="30"/>
  <c r="CV14" i="30"/>
  <c r="CW14" i="30"/>
  <c r="CX14" i="30"/>
  <c r="CY14" i="30"/>
  <c r="CZ14" i="30"/>
  <c r="DA14" i="30"/>
  <c r="DB14" i="30"/>
  <c r="DC14" i="30"/>
  <c r="DD14" i="30"/>
  <c r="DE14" i="30"/>
  <c r="DF14" i="30"/>
  <c r="DG14" i="30"/>
  <c r="DH14" i="30"/>
  <c r="DI14" i="30"/>
  <c r="DJ14" i="30"/>
  <c r="DK14" i="30"/>
  <c r="DL14" i="30"/>
  <c r="DM14" i="30"/>
  <c r="DN14" i="30"/>
  <c r="DO14" i="30"/>
  <c r="DP14" i="30"/>
  <c r="DQ14" i="30"/>
  <c r="DR14" i="30"/>
  <c r="DS14" i="30"/>
  <c r="DT14" i="30"/>
  <c r="DU14" i="30"/>
  <c r="DV14" i="30"/>
  <c r="DW14" i="30"/>
  <c r="DX14" i="30"/>
  <c r="DY14" i="30"/>
  <c r="DZ14" i="30"/>
  <c r="EA14" i="30"/>
  <c r="EB14" i="30"/>
  <c r="EC14" i="30"/>
  <c r="ED14" i="30"/>
  <c r="EE14" i="30"/>
  <c r="EF14" i="30"/>
  <c r="EG14" i="30"/>
  <c r="EH14" i="30"/>
  <c r="EI14" i="30"/>
  <c r="EJ14" i="30"/>
  <c r="EK14" i="30"/>
  <c r="EL14" i="30"/>
  <c r="EM14" i="30"/>
  <c r="EN14" i="30"/>
  <c r="EO14" i="30"/>
  <c r="EP14" i="30"/>
  <c r="EQ14" i="30"/>
  <c r="ER14" i="30"/>
  <c r="ES14" i="30"/>
  <c r="ET14" i="30"/>
  <c r="EU14" i="30"/>
  <c r="EV14" i="30"/>
  <c r="EW14" i="30"/>
  <c r="EX14" i="30"/>
  <c r="EY14" i="30"/>
  <c r="EZ14" i="30"/>
  <c r="FA14" i="30"/>
  <c r="FB14" i="30"/>
  <c r="FC14" i="30"/>
  <c r="FD14" i="30"/>
  <c r="FE14" i="30"/>
  <c r="FF14" i="30"/>
  <c r="FG14" i="30"/>
  <c r="FH14" i="30"/>
  <c r="FI14" i="30"/>
  <c r="FJ14" i="30"/>
  <c r="FK14" i="30"/>
  <c r="FL14" i="30"/>
  <c r="FM14" i="30"/>
  <c r="FN14" i="30"/>
  <c r="FO14" i="30"/>
  <c r="FP14" i="30"/>
  <c r="FQ14" i="30"/>
  <c r="FR14" i="30"/>
  <c r="FS14" i="30"/>
  <c r="FT14" i="30"/>
  <c r="FU14" i="30"/>
  <c r="FV14" i="30"/>
  <c r="FW14" i="30"/>
  <c r="FX14" i="30"/>
  <c r="FY14" i="30"/>
  <c r="FZ14" i="30"/>
  <c r="GA14" i="30"/>
  <c r="GB14" i="30"/>
  <c r="GC14" i="30"/>
  <c r="GD14" i="30"/>
  <c r="GE14" i="30"/>
  <c r="GF14" i="30"/>
  <c r="GG14" i="30"/>
  <c r="GH14" i="30"/>
  <c r="GI14" i="30"/>
  <c r="GJ14" i="30"/>
  <c r="GK14" i="30"/>
  <c r="GL14" i="30"/>
  <c r="GM14" i="30"/>
  <c r="GN14" i="30"/>
  <c r="GO14" i="30"/>
  <c r="GP14" i="30"/>
  <c r="GQ14" i="30"/>
  <c r="GR14" i="30"/>
  <c r="GS14" i="30"/>
  <c r="GT14" i="30"/>
  <c r="GU14" i="30"/>
  <c r="G15" i="30"/>
  <c r="H15" i="30"/>
  <c r="I15" i="30"/>
  <c r="J15" i="30"/>
  <c r="K15" i="30"/>
  <c r="L15" i="30"/>
  <c r="M15" i="30"/>
  <c r="N15" i="30"/>
  <c r="O15" i="30"/>
  <c r="P15" i="30"/>
  <c r="Q15" i="30"/>
  <c r="R15" i="30"/>
  <c r="S15" i="30"/>
  <c r="T15" i="30"/>
  <c r="U15" i="30"/>
  <c r="V15" i="30"/>
  <c r="W15" i="30"/>
  <c r="X15" i="30"/>
  <c r="Y15" i="30"/>
  <c r="Z15" i="30"/>
  <c r="AA15" i="30"/>
  <c r="AB15" i="30"/>
  <c r="AC15" i="30"/>
  <c r="AD15" i="30"/>
  <c r="AE15" i="30"/>
  <c r="AF15" i="30"/>
  <c r="AG15" i="30"/>
  <c r="AH15" i="30"/>
  <c r="AI15" i="30"/>
  <c r="AJ15" i="30"/>
  <c r="AK15" i="30"/>
  <c r="AL15" i="30"/>
  <c r="AM15" i="30"/>
  <c r="AN15" i="30"/>
  <c r="AO15" i="30"/>
  <c r="AP15" i="30"/>
  <c r="AQ15" i="30"/>
  <c r="AR15" i="30"/>
  <c r="AS15" i="30"/>
  <c r="AT15" i="30"/>
  <c r="AU15" i="30"/>
  <c r="AV15" i="30"/>
  <c r="AW15" i="30"/>
  <c r="AX15" i="30"/>
  <c r="AY15" i="30"/>
  <c r="AZ15" i="30"/>
  <c r="BA15" i="30"/>
  <c r="BB15" i="30"/>
  <c r="BC15" i="30"/>
  <c r="BD15" i="30"/>
  <c r="BE15" i="30"/>
  <c r="BF15" i="30"/>
  <c r="BG15" i="30"/>
  <c r="BH15" i="30"/>
  <c r="BI15" i="30"/>
  <c r="BJ15" i="30"/>
  <c r="BK15" i="30"/>
  <c r="BL15" i="30"/>
  <c r="BM15" i="30"/>
  <c r="BN15" i="30"/>
  <c r="BO15" i="30"/>
  <c r="BP15" i="30"/>
  <c r="BQ15" i="30"/>
  <c r="BR15" i="30"/>
  <c r="BS15" i="30"/>
  <c r="BT15" i="30"/>
  <c r="BU15" i="30"/>
  <c r="BV15" i="30"/>
  <c r="BW15" i="30"/>
  <c r="BX15" i="30"/>
  <c r="BY15" i="30"/>
  <c r="BZ15" i="30"/>
  <c r="CA15" i="30"/>
  <c r="CB15" i="30"/>
  <c r="CC15" i="30"/>
  <c r="CD15" i="30"/>
  <c r="CE15" i="30"/>
  <c r="CF15" i="30"/>
  <c r="CG15" i="30"/>
  <c r="CH15" i="30"/>
  <c r="CI15" i="30"/>
  <c r="CJ15" i="30"/>
  <c r="CK15" i="30"/>
  <c r="CL15" i="30"/>
  <c r="CM15" i="30"/>
  <c r="CN15" i="30"/>
  <c r="CO15" i="30"/>
  <c r="CP15" i="30"/>
  <c r="CQ15" i="30"/>
  <c r="CR15" i="30"/>
  <c r="CS15" i="30"/>
  <c r="CT15" i="30"/>
  <c r="CU15" i="30"/>
  <c r="CV15" i="30"/>
  <c r="CW15" i="30"/>
  <c r="CX15" i="30"/>
  <c r="CY15" i="30"/>
  <c r="CZ15" i="30"/>
  <c r="DA15" i="30"/>
  <c r="DB15" i="30"/>
  <c r="DC15" i="30"/>
  <c r="DD15" i="30"/>
  <c r="DE15" i="30"/>
  <c r="DF15" i="30"/>
  <c r="DG15" i="30"/>
  <c r="DH15" i="30"/>
  <c r="DI15" i="30"/>
  <c r="DJ15" i="30"/>
  <c r="DK15" i="30"/>
  <c r="DL15" i="30"/>
  <c r="DM15" i="30"/>
  <c r="DN15" i="30"/>
  <c r="DO15" i="30"/>
  <c r="DP15" i="30"/>
  <c r="DQ15" i="30"/>
  <c r="DR15" i="30"/>
  <c r="DS15" i="30"/>
  <c r="DT15" i="30"/>
  <c r="DU15" i="30"/>
  <c r="DV15" i="30"/>
  <c r="DW15" i="30"/>
  <c r="DX15" i="30"/>
  <c r="DY15" i="30"/>
  <c r="DZ15" i="30"/>
  <c r="EA15" i="30"/>
  <c r="EB15" i="30"/>
  <c r="EC15" i="30"/>
  <c r="ED15" i="30"/>
  <c r="EE15" i="30"/>
  <c r="EF15" i="30"/>
  <c r="EG15" i="30"/>
  <c r="EH15" i="30"/>
  <c r="EI15" i="30"/>
  <c r="EJ15" i="30"/>
  <c r="EK15" i="30"/>
  <c r="EL15" i="30"/>
  <c r="EM15" i="30"/>
  <c r="EN15" i="30"/>
  <c r="EO15" i="30"/>
  <c r="EP15" i="30"/>
  <c r="EQ15" i="30"/>
  <c r="ER15" i="30"/>
  <c r="ES15" i="30"/>
  <c r="ET15" i="30"/>
  <c r="EU15" i="30"/>
  <c r="EV15" i="30"/>
  <c r="EW15" i="30"/>
  <c r="EX15" i="30"/>
  <c r="EY15" i="30"/>
  <c r="EZ15" i="30"/>
  <c r="FA15" i="30"/>
  <c r="FB15" i="30"/>
  <c r="FC15" i="30"/>
  <c r="FD15" i="30"/>
  <c r="FE15" i="30"/>
  <c r="FF15" i="30"/>
  <c r="FG15" i="30"/>
  <c r="FH15" i="30"/>
  <c r="FI15" i="30"/>
  <c r="FJ15" i="30"/>
  <c r="FK15" i="30"/>
  <c r="FL15" i="30"/>
  <c r="FM15" i="30"/>
  <c r="FN15" i="30"/>
  <c r="FO15" i="30"/>
  <c r="FP15" i="30"/>
  <c r="FQ15" i="30"/>
  <c r="FR15" i="30"/>
  <c r="FS15" i="30"/>
  <c r="FT15" i="30"/>
  <c r="FU15" i="30"/>
  <c r="FV15" i="30"/>
  <c r="FW15" i="30"/>
  <c r="FX15" i="30"/>
  <c r="FY15" i="30"/>
  <c r="FZ15" i="30"/>
  <c r="GA15" i="30"/>
  <c r="GB15" i="30"/>
  <c r="GC15" i="30"/>
  <c r="GD15" i="30"/>
  <c r="GE15" i="30"/>
  <c r="GF15" i="30"/>
  <c r="GG15" i="30"/>
  <c r="GH15" i="30"/>
  <c r="GI15" i="30"/>
  <c r="GJ15" i="30"/>
  <c r="GK15" i="30"/>
  <c r="GL15" i="30"/>
  <c r="GM15" i="30"/>
  <c r="GN15" i="30"/>
  <c r="GO15" i="30"/>
  <c r="GP15" i="30"/>
  <c r="GQ15" i="30"/>
  <c r="GR15" i="30"/>
  <c r="GS15" i="30"/>
  <c r="GT15" i="30"/>
  <c r="GU15" i="30"/>
  <c r="G16" i="30"/>
  <c r="H16" i="30"/>
  <c r="I16" i="30"/>
  <c r="J16" i="30"/>
  <c r="K16" i="30"/>
  <c r="L16" i="30"/>
  <c r="M16" i="30"/>
  <c r="N16" i="30"/>
  <c r="O16" i="30"/>
  <c r="P16" i="30"/>
  <c r="Q16" i="30"/>
  <c r="R16" i="30"/>
  <c r="S16" i="30"/>
  <c r="T16" i="30"/>
  <c r="U16" i="30"/>
  <c r="V16" i="30"/>
  <c r="W16" i="30"/>
  <c r="X16" i="30"/>
  <c r="Y16" i="30"/>
  <c r="Z16" i="30"/>
  <c r="AA16" i="30"/>
  <c r="AB16" i="30"/>
  <c r="AC16" i="30"/>
  <c r="AD16" i="30"/>
  <c r="AE16" i="30"/>
  <c r="AF16" i="30"/>
  <c r="AG16" i="30"/>
  <c r="AH16" i="30"/>
  <c r="AI16" i="30"/>
  <c r="AJ16" i="30"/>
  <c r="AK16" i="30"/>
  <c r="AL16" i="30"/>
  <c r="AM16" i="30"/>
  <c r="AN16" i="30"/>
  <c r="AO16" i="30"/>
  <c r="AP16" i="30"/>
  <c r="AQ16" i="30"/>
  <c r="AR16" i="30"/>
  <c r="AS16" i="30"/>
  <c r="AT16" i="30"/>
  <c r="AU16" i="30"/>
  <c r="AV16" i="30"/>
  <c r="AW16" i="30"/>
  <c r="AX16" i="30"/>
  <c r="AY16" i="30"/>
  <c r="AZ16" i="30"/>
  <c r="BA16" i="30"/>
  <c r="BB16" i="30"/>
  <c r="BC16" i="30"/>
  <c r="BD16" i="30"/>
  <c r="BE16" i="30"/>
  <c r="BF16" i="30"/>
  <c r="BG16" i="30"/>
  <c r="BH16" i="30"/>
  <c r="BI16" i="30"/>
  <c r="BJ16" i="30"/>
  <c r="BK16" i="30"/>
  <c r="BL16" i="30"/>
  <c r="BM16" i="30"/>
  <c r="BN16" i="30"/>
  <c r="BO16" i="30"/>
  <c r="BP16" i="30"/>
  <c r="BQ16" i="30"/>
  <c r="BR16" i="30"/>
  <c r="BS16" i="30"/>
  <c r="BT16" i="30"/>
  <c r="BU16" i="30"/>
  <c r="BV16" i="30"/>
  <c r="BW16" i="30"/>
  <c r="BX16" i="30"/>
  <c r="BY16" i="30"/>
  <c r="BZ16" i="30"/>
  <c r="CA16" i="30"/>
  <c r="CB16" i="30"/>
  <c r="CC16" i="30"/>
  <c r="CD16" i="30"/>
  <c r="CE16" i="30"/>
  <c r="CF16" i="30"/>
  <c r="CG16" i="30"/>
  <c r="CH16" i="30"/>
  <c r="CI16" i="30"/>
  <c r="CJ16" i="30"/>
  <c r="CK16" i="30"/>
  <c r="CL16" i="30"/>
  <c r="CM16" i="30"/>
  <c r="CN16" i="30"/>
  <c r="CO16" i="30"/>
  <c r="CP16" i="30"/>
  <c r="CQ16" i="30"/>
  <c r="CR16" i="30"/>
  <c r="CS16" i="30"/>
  <c r="CT16" i="30"/>
  <c r="CU16" i="30"/>
  <c r="CV16" i="30"/>
  <c r="CW16" i="30"/>
  <c r="CX16" i="30"/>
  <c r="CY16" i="30"/>
  <c r="CZ16" i="30"/>
  <c r="DA16" i="30"/>
  <c r="DB16" i="30"/>
  <c r="DC16" i="30"/>
  <c r="DD16" i="30"/>
  <c r="DE16" i="30"/>
  <c r="DF16" i="30"/>
  <c r="DG16" i="30"/>
  <c r="DH16" i="30"/>
  <c r="DI16" i="30"/>
  <c r="DJ16" i="30"/>
  <c r="DK16" i="30"/>
  <c r="DL16" i="30"/>
  <c r="DM16" i="30"/>
  <c r="DN16" i="30"/>
  <c r="DO16" i="30"/>
  <c r="DP16" i="30"/>
  <c r="DQ16" i="30"/>
  <c r="DR16" i="30"/>
  <c r="DS16" i="30"/>
  <c r="DT16" i="30"/>
  <c r="DU16" i="30"/>
  <c r="DV16" i="30"/>
  <c r="DW16" i="30"/>
  <c r="DX16" i="30"/>
  <c r="DY16" i="30"/>
  <c r="DZ16" i="30"/>
  <c r="EA16" i="30"/>
  <c r="EB16" i="30"/>
  <c r="EC16" i="30"/>
  <c r="ED16" i="30"/>
  <c r="EE16" i="30"/>
  <c r="EF16" i="30"/>
  <c r="EG16" i="30"/>
  <c r="EH16" i="30"/>
  <c r="EI16" i="30"/>
  <c r="EJ16" i="30"/>
  <c r="EK16" i="30"/>
  <c r="EL16" i="30"/>
  <c r="EM16" i="30"/>
  <c r="EN16" i="30"/>
  <c r="EO16" i="30"/>
  <c r="EP16" i="30"/>
  <c r="EQ16" i="30"/>
  <c r="ER16" i="30"/>
  <c r="ES16" i="30"/>
  <c r="ET16" i="30"/>
  <c r="EU16" i="30"/>
  <c r="EV16" i="30"/>
  <c r="EW16" i="30"/>
  <c r="EX16" i="30"/>
  <c r="EY16" i="30"/>
  <c r="EZ16" i="30"/>
  <c r="FA16" i="30"/>
  <c r="FB16" i="30"/>
  <c r="FC16" i="30"/>
  <c r="FD16" i="30"/>
  <c r="FE16" i="30"/>
  <c r="FF16" i="30"/>
  <c r="FG16" i="30"/>
  <c r="FH16" i="30"/>
  <c r="FI16" i="30"/>
  <c r="FJ16" i="30"/>
  <c r="FK16" i="30"/>
  <c r="FL16" i="30"/>
  <c r="FM16" i="30"/>
  <c r="FN16" i="30"/>
  <c r="FO16" i="30"/>
  <c r="FP16" i="30"/>
  <c r="FQ16" i="30"/>
  <c r="FR16" i="30"/>
  <c r="FS16" i="30"/>
  <c r="FT16" i="30"/>
  <c r="FU16" i="30"/>
  <c r="FV16" i="30"/>
  <c r="FW16" i="30"/>
  <c r="FX16" i="30"/>
  <c r="FY16" i="30"/>
  <c r="FZ16" i="30"/>
  <c r="GA16" i="30"/>
  <c r="GB16" i="30"/>
  <c r="GC16" i="30"/>
  <c r="GD16" i="30"/>
  <c r="GE16" i="30"/>
  <c r="GF16" i="30"/>
  <c r="GG16" i="30"/>
  <c r="GH16" i="30"/>
  <c r="GI16" i="30"/>
  <c r="GJ16" i="30"/>
  <c r="GK16" i="30"/>
  <c r="GL16" i="30"/>
  <c r="GM16" i="30"/>
  <c r="GN16" i="30"/>
  <c r="GO16" i="30"/>
  <c r="GP16" i="30"/>
  <c r="GQ16" i="30"/>
  <c r="GR16" i="30"/>
  <c r="GS16" i="30"/>
  <c r="GT16" i="30"/>
  <c r="GU16" i="30"/>
  <c r="G17" i="30"/>
  <c r="H17" i="30"/>
  <c r="I17" i="30"/>
  <c r="J17" i="30"/>
  <c r="K17" i="30"/>
  <c r="L17" i="30"/>
  <c r="M17" i="30"/>
  <c r="N17" i="30"/>
  <c r="O17" i="30"/>
  <c r="P17" i="30"/>
  <c r="Q17" i="30"/>
  <c r="R17" i="30"/>
  <c r="S17" i="30"/>
  <c r="T17" i="30"/>
  <c r="U17" i="30"/>
  <c r="V17" i="30"/>
  <c r="W17" i="30"/>
  <c r="X17" i="30"/>
  <c r="Y17" i="30"/>
  <c r="Z17" i="30"/>
  <c r="AA17" i="30"/>
  <c r="AB17" i="30"/>
  <c r="AC17" i="30"/>
  <c r="AD17" i="30"/>
  <c r="AE17" i="30"/>
  <c r="AF17" i="30"/>
  <c r="AG17" i="30"/>
  <c r="AH17" i="30"/>
  <c r="AI17" i="30"/>
  <c r="AJ17" i="30"/>
  <c r="AK17" i="30"/>
  <c r="AL17" i="30"/>
  <c r="AM17" i="30"/>
  <c r="AN17" i="30"/>
  <c r="AO17" i="30"/>
  <c r="AP17" i="30"/>
  <c r="AQ17" i="30"/>
  <c r="AR17" i="30"/>
  <c r="AS17" i="30"/>
  <c r="AT17" i="30"/>
  <c r="AU17" i="30"/>
  <c r="AV17" i="30"/>
  <c r="AW17" i="30"/>
  <c r="AX17" i="30"/>
  <c r="AY17" i="30"/>
  <c r="AZ17" i="30"/>
  <c r="BA17" i="30"/>
  <c r="BB17" i="30"/>
  <c r="BC17" i="30"/>
  <c r="BD17" i="30"/>
  <c r="BE17" i="30"/>
  <c r="BF17" i="30"/>
  <c r="BG17" i="30"/>
  <c r="BH17" i="30"/>
  <c r="BI17" i="30"/>
  <c r="BJ17" i="30"/>
  <c r="BK17" i="30"/>
  <c r="BL17" i="30"/>
  <c r="BM17" i="30"/>
  <c r="BN17" i="30"/>
  <c r="BO17" i="30"/>
  <c r="BP17" i="30"/>
  <c r="BQ17" i="30"/>
  <c r="BR17" i="30"/>
  <c r="BS17" i="30"/>
  <c r="BT17" i="30"/>
  <c r="BU17" i="30"/>
  <c r="BV17" i="30"/>
  <c r="BW17" i="30"/>
  <c r="BX17" i="30"/>
  <c r="BY17" i="30"/>
  <c r="BZ17" i="30"/>
  <c r="CA17" i="30"/>
  <c r="CB17" i="30"/>
  <c r="CC17" i="30"/>
  <c r="CD17" i="30"/>
  <c r="CE17" i="30"/>
  <c r="CF17" i="30"/>
  <c r="CG17" i="30"/>
  <c r="CH17" i="30"/>
  <c r="CI17" i="30"/>
  <c r="CJ17" i="30"/>
  <c r="CK17" i="30"/>
  <c r="CL17" i="30"/>
  <c r="CM17" i="30"/>
  <c r="CN17" i="30"/>
  <c r="CO17" i="30"/>
  <c r="CP17" i="30"/>
  <c r="CQ17" i="30"/>
  <c r="CR17" i="30"/>
  <c r="CS17" i="30"/>
  <c r="CT17" i="30"/>
  <c r="CU17" i="30"/>
  <c r="CV17" i="30"/>
  <c r="CW17" i="30"/>
  <c r="CX17" i="30"/>
  <c r="CY17" i="30"/>
  <c r="CZ17" i="30"/>
  <c r="DA17" i="30"/>
  <c r="DB17" i="30"/>
  <c r="DC17" i="30"/>
  <c r="DD17" i="30"/>
  <c r="DE17" i="30"/>
  <c r="DF17" i="30"/>
  <c r="DG17" i="30"/>
  <c r="DH17" i="30"/>
  <c r="DI17" i="30"/>
  <c r="DJ17" i="30"/>
  <c r="DK17" i="30"/>
  <c r="DL17" i="30"/>
  <c r="DM17" i="30"/>
  <c r="DN17" i="30"/>
  <c r="DO17" i="30"/>
  <c r="DP17" i="30"/>
  <c r="DQ17" i="30"/>
  <c r="DR17" i="30"/>
  <c r="DS17" i="30"/>
  <c r="DT17" i="30"/>
  <c r="DU17" i="30"/>
  <c r="DV17" i="30"/>
  <c r="DW17" i="30"/>
  <c r="DX17" i="30"/>
  <c r="DY17" i="30"/>
  <c r="DZ17" i="30"/>
  <c r="EA17" i="30"/>
  <c r="EB17" i="30"/>
  <c r="EC17" i="30"/>
  <c r="ED17" i="30"/>
  <c r="EE17" i="30"/>
  <c r="EF17" i="30"/>
  <c r="EG17" i="30"/>
  <c r="EH17" i="30"/>
  <c r="EI17" i="30"/>
  <c r="EJ17" i="30"/>
  <c r="EK17" i="30"/>
  <c r="EL17" i="30"/>
  <c r="EM17" i="30"/>
  <c r="EN17" i="30"/>
  <c r="EO17" i="30"/>
  <c r="EP17" i="30"/>
  <c r="EQ17" i="30"/>
  <c r="ER17" i="30"/>
  <c r="ES17" i="30"/>
  <c r="ET17" i="30"/>
  <c r="EU17" i="30"/>
  <c r="EV17" i="30"/>
  <c r="EW17" i="30"/>
  <c r="EX17" i="30"/>
  <c r="EY17" i="30"/>
  <c r="EZ17" i="30"/>
  <c r="FA17" i="30"/>
  <c r="FB17" i="30"/>
  <c r="FC17" i="30"/>
  <c r="FD17" i="30"/>
  <c r="FE17" i="30"/>
  <c r="FF17" i="30"/>
  <c r="FG17" i="30"/>
  <c r="FH17" i="30"/>
  <c r="FI17" i="30"/>
  <c r="FJ17" i="30"/>
  <c r="FK17" i="30"/>
  <c r="FL17" i="30"/>
  <c r="FM17" i="30"/>
  <c r="FN17" i="30"/>
  <c r="FO17" i="30"/>
  <c r="FP17" i="30"/>
  <c r="FQ17" i="30"/>
  <c r="FR17" i="30"/>
  <c r="FS17" i="30"/>
  <c r="FT17" i="30"/>
  <c r="FU17" i="30"/>
  <c r="FV17" i="30"/>
  <c r="FW17" i="30"/>
  <c r="FX17" i="30"/>
  <c r="FY17" i="30"/>
  <c r="FZ17" i="30"/>
  <c r="GA17" i="30"/>
  <c r="GB17" i="30"/>
  <c r="GC17" i="30"/>
  <c r="GD17" i="30"/>
  <c r="GE17" i="30"/>
  <c r="GF17" i="30"/>
  <c r="GG17" i="30"/>
  <c r="GH17" i="30"/>
  <c r="GI17" i="30"/>
  <c r="GJ17" i="30"/>
  <c r="GK17" i="30"/>
  <c r="GL17" i="30"/>
  <c r="GM17" i="30"/>
  <c r="GN17" i="30"/>
  <c r="GO17" i="30"/>
  <c r="GP17" i="30"/>
  <c r="GQ17" i="30"/>
  <c r="GR17" i="30"/>
  <c r="GS17" i="30"/>
  <c r="GT17" i="30"/>
  <c r="GU17" i="30"/>
  <c r="G18" i="30"/>
  <c r="H18" i="30"/>
  <c r="I18" i="30"/>
  <c r="J18" i="30"/>
  <c r="K18" i="30"/>
  <c r="L18" i="30"/>
  <c r="M18" i="30"/>
  <c r="N18" i="30"/>
  <c r="O18" i="30"/>
  <c r="P18" i="30"/>
  <c r="Q18" i="30"/>
  <c r="R18" i="30"/>
  <c r="S18" i="30"/>
  <c r="T18" i="30"/>
  <c r="U18" i="30"/>
  <c r="V18" i="30"/>
  <c r="W18" i="30"/>
  <c r="X18" i="30"/>
  <c r="Y18" i="30"/>
  <c r="Z18" i="30"/>
  <c r="AA18" i="30"/>
  <c r="AB18" i="30"/>
  <c r="AC18" i="30"/>
  <c r="AD18" i="30"/>
  <c r="AE18" i="30"/>
  <c r="AF18" i="30"/>
  <c r="AG18" i="30"/>
  <c r="AH18" i="30"/>
  <c r="AI18" i="30"/>
  <c r="AJ18" i="30"/>
  <c r="AK18" i="30"/>
  <c r="AL18" i="30"/>
  <c r="AM18" i="30"/>
  <c r="AN18" i="30"/>
  <c r="AO18" i="30"/>
  <c r="AP18" i="30"/>
  <c r="AQ18" i="30"/>
  <c r="AR18" i="30"/>
  <c r="AS18" i="30"/>
  <c r="AT18" i="30"/>
  <c r="AU18" i="30"/>
  <c r="AV18" i="30"/>
  <c r="AW18" i="30"/>
  <c r="AX18" i="30"/>
  <c r="AY18" i="30"/>
  <c r="AZ18" i="30"/>
  <c r="BA18" i="30"/>
  <c r="BB18" i="30"/>
  <c r="BC18" i="30"/>
  <c r="BD18" i="30"/>
  <c r="BE18" i="30"/>
  <c r="BF18" i="30"/>
  <c r="BG18" i="30"/>
  <c r="BH18" i="30"/>
  <c r="BI18" i="30"/>
  <c r="BJ18" i="30"/>
  <c r="BK18" i="30"/>
  <c r="BL18" i="30"/>
  <c r="BM18" i="30"/>
  <c r="BN18" i="30"/>
  <c r="BO18" i="30"/>
  <c r="BP18" i="30"/>
  <c r="BQ18" i="30"/>
  <c r="BR18" i="30"/>
  <c r="BS18" i="30"/>
  <c r="BT18" i="30"/>
  <c r="BU18" i="30"/>
  <c r="BV18" i="30"/>
  <c r="BW18" i="30"/>
  <c r="BX18" i="30"/>
  <c r="BY18" i="30"/>
  <c r="BZ18" i="30"/>
  <c r="CA18" i="30"/>
  <c r="CB18" i="30"/>
  <c r="CC18" i="30"/>
  <c r="CD18" i="30"/>
  <c r="CE18" i="30"/>
  <c r="CF18" i="30"/>
  <c r="CG18" i="30"/>
  <c r="CH18" i="30"/>
  <c r="CI18" i="30"/>
  <c r="CJ18" i="30"/>
  <c r="CK18" i="30"/>
  <c r="CL18" i="30"/>
  <c r="CM18" i="30"/>
  <c r="CN18" i="30"/>
  <c r="CO18" i="30"/>
  <c r="CP18" i="30"/>
  <c r="CQ18" i="30"/>
  <c r="CR18" i="30"/>
  <c r="CS18" i="30"/>
  <c r="CT18" i="30"/>
  <c r="CU18" i="30"/>
  <c r="CV18" i="30"/>
  <c r="CW18" i="30"/>
  <c r="CX18" i="30"/>
  <c r="CY18" i="30"/>
  <c r="CZ18" i="30"/>
  <c r="DA18" i="30"/>
  <c r="DB18" i="30"/>
  <c r="DC18" i="30"/>
  <c r="DD18" i="30"/>
  <c r="DE18" i="30"/>
  <c r="DF18" i="30"/>
  <c r="DG18" i="30"/>
  <c r="DH18" i="30"/>
  <c r="DI18" i="30"/>
  <c r="DJ18" i="30"/>
  <c r="DK18" i="30"/>
  <c r="DL18" i="30"/>
  <c r="DM18" i="30"/>
  <c r="DN18" i="30"/>
  <c r="DO18" i="30"/>
  <c r="DP18" i="30"/>
  <c r="DQ18" i="30"/>
  <c r="DR18" i="30"/>
  <c r="DS18" i="30"/>
  <c r="DT18" i="30"/>
  <c r="DU18" i="30"/>
  <c r="DV18" i="30"/>
  <c r="DW18" i="30"/>
  <c r="DX18" i="30"/>
  <c r="DY18" i="30"/>
  <c r="DZ18" i="30"/>
  <c r="EA18" i="30"/>
  <c r="EB18" i="30"/>
  <c r="EC18" i="30"/>
  <c r="ED18" i="30"/>
  <c r="EE18" i="30"/>
  <c r="EF18" i="30"/>
  <c r="EG18" i="30"/>
  <c r="EH18" i="30"/>
  <c r="EI18" i="30"/>
  <c r="EJ18" i="30"/>
  <c r="EK18" i="30"/>
  <c r="EL18" i="30"/>
  <c r="EM18" i="30"/>
  <c r="EN18" i="30"/>
  <c r="EO18" i="30"/>
  <c r="EP18" i="30"/>
  <c r="EQ18" i="30"/>
  <c r="ER18" i="30"/>
  <c r="ES18" i="30"/>
  <c r="ET18" i="30"/>
  <c r="EU18" i="30"/>
  <c r="EV18" i="30"/>
  <c r="EW18" i="30"/>
  <c r="EX18" i="30"/>
  <c r="EY18" i="30"/>
  <c r="EZ18" i="30"/>
  <c r="FA18" i="30"/>
  <c r="FB18" i="30"/>
  <c r="FC18" i="30"/>
  <c r="FD18" i="30"/>
  <c r="FE18" i="30"/>
  <c r="FF18" i="30"/>
  <c r="FG18" i="30"/>
  <c r="FH18" i="30"/>
  <c r="FI18" i="30"/>
  <c r="FJ18" i="30"/>
  <c r="FK18" i="30"/>
  <c r="FL18" i="30"/>
  <c r="FM18" i="30"/>
  <c r="FN18" i="30"/>
  <c r="FO18" i="30"/>
  <c r="FP18" i="30"/>
  <c r="FQ18" i="30"/>
  <c r="FR18" i="30"/>
  <c r="FS18" i="30"/>
  <c r="FT18" i="30"/>
  <c r="FU18" i="30"/>
  <c r="FV18" i="30"/>
  <c r="FW18" i="30"/>
  <c r="FX18" i="30"/>
  <c r="FY18" i="30"/>
  <c r="FZ18" i="30"/>
  <c r="GA18" i="30"/>
  <c r="GB18" i="30"/>
  <c r="GC18" i="30"/>
  <c r="GD18" i="30"/>
  <c r="GE18" i="30"/>
  <c r="GF18" i="30"/>
  <c r="GG18" i="30"/>
  <c r="GH18" i="30"/>
  <c r="GI18" i="30"/>
  <c r="GJ18" i="30"/>
  <c r="GK18" i="30"/>
  <c r="GL18" i="30"/>
  <c r="GM18" i="30"/>
  <c r="GN18" i="30"/>
  <c r="GO18" i="30"/>
  <c r="GP18" i="30"/>
  <c r="GQ18" i="30"/>
  <c r="GR18" i="30"/>
  <c r="GS18" i="30"/>
  <c r="GT18" i="30"/>
  <c r="GU18" i="30"/>
  <c r="F2" i="30"/>
  <c r="F3" i="30"/>
  <c r="F4" i="30"/>
  <c r="F5" i="30"/>
  <c r="F6" i="30"/>
  <c r="F7" i="30"/>
  <c r="F8" i="30"/>
  <c r="F9" i="30"/>
  <c r="F10" i="30"/>
  <c r="F11" i="30"/>
  <c r="F12" i="30"/>
  <c r="F13" i="30"/>
  <c r="F14" i="30"/>
  <c r="F15" i="30"/>
  <c r="F16" i="30"/>
  <c r="F17" i="30"/>
  <c r="F18" i="30"/>
  <c r="E2" i="30"/>
  <c r="E3" i="30"/>
  <c r="E4" i="30"/>
  <c r="E5" i="30"/>
  <c r="E6" i="30"/>
  <c r="E7" i="30"/>
  <c r="E8" i="30"/>
  <c r="E9" i="30"/>
  <c r="E10" i="30"/>
  <c r="E11" i="30"/>
  <c r="E12" i="30"/>
  <c r="E13" i="30"/>
  <c r="E14" i="30"/>
  <c r="E15" i="30"/>
  <c r="E16" i="30"/>
  <c r="E17" i="30"/>
  <c r="E18" i="30"/>
  <c r="D3" i="30"/>
  <c r="D4" i="30"/>
  <c r="D5" i="30"/>
  <c r="D6" i="30"/>
  <c r="D7" i="30"/>
  <c r="D8" i="30"/>
  <c r="D9" i="30"/>
  <c r="D10" i="30"/>
  <c r="D11" i="30"/>
  <c r="D12" i="30"/>
  <c r="D13" i="30"/>
  <c r="D14" i="30"/>
  <c r="D15" i="30"/>
  <c r="D16" i="30"/>
  <c r="D17" i="30"/>
  <c r="D18" i="30"/>
  <c r="D2" i="30"/>
  <c r="G30" i="32"/>
  <c r="G7" i="32" s="1"/>
  <c r="H30" i="32"/>
  <c r="H7" i="32" s="1"/>
  <c r="I30" i="32"/>
  <c r="I7" i="32" s="1"/>
  <c r="J30" i="32"/>
  <c r="J7" i="32" s="1"/>
  <c r="K30" i="32"/>
  <c r="K7" i="32" s="1"/>
  <c r="L30" i="32"/>
  <c r="L7" i="32" s="1"/>
  <c r="M30" i="32"/>
  <c r="M7" i="32" s="1"/>
  <c r="N30" i="32"/>
  <c r="N7" i="32" s="1"/>
  <c r="O30" i="32"/>
  <c r="O7" i="32" s="1"/>
  <c r="P30" i="32"/>
  <c r="P7" i="32" s="1"/>
  <c r="Q30" i="32"/>
  <c r="Q7" i="32" s="1"/>
  <c r="R30" i="32"/>
  <c r="R7" i="32" s="1"/>
  <c r="S30" i="32"/>
  <c r="S7" i="32" s="1"/>
  <c r="T30" i="32"/>
  <c r="T7" i="32" s="1"/>
  <c r="U30" i="32"/>
  <c r="U7" i="32" s="1"/>
  <c r="V30" i="32"/>
  <c r="V7" i="32" s="1"/>
  <c r="W30" i="32"/>
  <c r="W7" i="32" s="1"/>
  <c r="X30" i="32"/>
  <c r="X7" i="32" s="1"/>
  <c r="Y30" i="32"/>
  <c r="Y7" i="32" s="1"/>
  <c r="G31" i="32"/>
  <c r="G8" i="32" s="1"/>
  <c r="H31" i="32"/>
  <c r="H8" i="32" s="1"/>
  <c r="I31" i="32"/>
  <c r="I8" i="32" s="1"/>
  <c r="J31" i="32"/>
  <c r="J8" i="32" s="1"/>
  <c r="K31" i="32"/>
  <c r="K8" i="32" s="1"/>
  <c r="L31" i="32"/>
  <c r="L8" i="32" s="1"/>
  <c r="M31" i="32"/>
  <c r="M8" i="32" s="1"/>
  <c r="N31" i="32"/>
  <c r="N8" i="32" s="1"/>
  <c r="O31" i="32"/>
  <c r="O8" i="32" s="1"/>
  <c r="P31" i="32"/>
  <c r="P8" i="32" s="1"/>
  <c r="Q31" i="32"/>
  <c r="Q8" i="32" s="1"/>
  <c r="R31" i="32"/>
  <c r="R8" i="32" s="1"/>
  <c r="S31" i="32"/>
  <c r="S8" i="32" s="1"/>
  <c r="T31" i="32"/>
  <c r="T8" i="32" s="1"/>
  <c r="U31" i="32"/>
  <c r="U8" i="32" s="1"/>
  <c r="V31" i="32"/>
  <c r="V8" i="32" s="1"/>
  <c r="W31" i="32"/>
  <c r="W8" i="32" s="1"/>
  <c r="X31" i="32"/>
  <c r="X8" i="32" s="1"/>
  <c r="Y31" i="32"/>
  <c r="Y8" i="32" s="1"/>
  <c r="G32" i="32"/>
  <c r="G9" i="32" s="1"/>
  <c r="H32" i="32"/>
  <c r="H9" i="32" s="1"/>
  <c r="I32" i="32"/>
  <c r="I9" i="32" s="1"/>
  <c r="J32" i="32"/>
  <c r="J9" i="32" s="1"/>
  <c r="K32" i="32"/>
  <c r="K9" i="32" s="1"/>
  <c r="L32" i="32"/>
  <c r="L9" i="32" s="1"/>
  <c r="M32" i="32"/>
  <c r="M9" i="32" s="1"/>
  <c r="N32" i="32"/>
  <c r="N9" i="32" s="1"/>
  <c r="O32" i="32"/>
  <c r="O9" i="32" s="1"/>
  <c r="P32" i="32"/>
  <c r="P9" i="32" s="1"/>
  <c r="Q32" i="32"/>
  <c r="Q9" i="32" s="1"/>
  <c r="R32" i="32"/>
  <c r="R9" i="32" s="1"/>
  <c r="S32" i="32"/>
  <c r="S9" i="32" s="1"/>
  <c r="T32" i="32"/>
  <c r="T9" i="32" s="1"/>
  <c r="U32" i="32"/>
  <c r="U9" i="32" s="1"/>
  <c r="V32" i="32"/>
  <c r="V9" i="32" s="1"/>
  <c r="W32" i="32"/>
  <c r="W9" i="32" s="1"/>
  <c r="X32" i="32"/>
  <c r="X9" i="32" s="1"/>
  <c r="Y32" i="32"/>
  <c r="Y9" i="32" s="1"/>
  <c r="F32" i="32"/>
  <c r="F9" i="32" s="1"/>
  <c r="F31" i="32"/>
  <c r="F8" i="32" s="1"/>
  <c r="F30" i="32"/>
  <c r="F7" i="32" s="1"/>
  <c r="F11" i="29"/>
  <c r="G11" i="29"/>
  <c r="H11" i="29"/>
  <c r="I11" i="29"/>
  <c r="J11" i="29"/>
  <c r="K11" i="29"/>
  <c r="L11" i="29"/>
  <c r="M11" i="29"/>
  <c r="N11" i="29"/>
  <c r="O11" i="29"/>
  <c r="P11" i="29"/>
  <c r="Q11" i="29"/>
  <c r="R11" i="29"/>
  <c r="S11" i="29"/>
  <c r="T11" i="29"/>
  <c r="U11" i="29"/>
  <c r="V11" i="29"/>
  <c r="W11" i="29"/>
  <c r="X11" i="29"/>
  <c r="F12" i="29"/>
  <c r="G12" i="29"/>
  <c r="H12" i="29"/>
  <c r="I12" i="29"/>
  <c r="J12" i="29"/>
  <c r="K12" i="29"/>
  <c r="L12" i="29"/>
  <c r="M12" i="29"/>
  <c r="N12" i="29"/>
  <c r="O12" i="29"/>
  <c r="P12" i="29"/>
  <c r="Q12" i="29"/>
  <c r="R12" i="29"/>
  <c r="S12" i="29"/>
  <c r="T12" i="29"/>
  <c r="U12" i="29"/>
  <c r="V12" i="29"/>
  <c r="W12" i="29"/>
  <c r="X12" i="29"/>
  <c r="E12" i="29"/>
  <c r="E11" i="29"/>
  <c r="F10" i="29"/>
  <c r="G10" i="29"/>
  <c r="H10" i="29"/>
  <c r="I10" i="29"/>
  <c r="J10" i="29"/>
  <c r="K10" i="29"/>
  <c r="L10" i="29"/>
  <c r="M10" i="29"/>
  <c r="N10" i="29"/>
  <c r="O10" i="29"/>
  <c r="P10" i="29"/>
  <c r="Q10" i="29"/>
  <c r="R10" i="29"/>
  <c r="S10" i="29"/>
  <c r="T10" i="29"/>
  <c r="U10" i="29"/>
  <c r="V10" i="29"/>
  <c r="W10" i="29"/>
  <c r="X10" i="29"/>
  <c r="E10" i="29"/>
  <c r="C15" i="29"/>
  <c r="D15" i="29"/>
  <c r="C16" i="29"/>
  <c r="D16" i="29"/>
  <c r="C17" i="29"/>
  <c r="D17" i="29"/>
  <c r="C18" i="29"/>
  <c r="D18" i="29"/>
  <c r="C19" i="29"/>
  <c r="D19" i="29"/>
  <c r="C20" i="29"/>
  <c r="D20" i="29"/>
  <c r="C21" i="29"/>
  <c r="D21" i="29"/>
  <c r="C22" i="29"/>
  <c r="D22" i="29"/>
  <c r="C23" i="29"/>
  <c r="D23" i="29"/>
  <c r="C24" i="29"/>
  <c r="D24" i="29"/>
  <c r="C25" i="29"/>
  <c r="D25" i="29"/>
  <c r="C26" i="29"/>
  <c r="D26" i="29"/>
  <c r="C27" i="29"/>
  <c r="D27" i="29"/>
  <c r="C28" i="29"/>
  <c r="D28" i="29"/>
  <c r="C29" i="29"/>
  <c r="D29" i="29"/>
  <c r="C30" i="29"/>
  <c r="D30" i="29"/>
  <c r="C31" i="29"/>
  <c r="D31" i="29"/>
  <c r="C32" i="29"/>
  <c r="D32" i="29"/>
  <c r="C33" i="29"/>
  <c r="D33" i="29"/>
  <c r="C34" i="29"/>
  <c r="D34" i="29"/>
  <c r="C35" i="29"/>
  <c r="D35" i="29"/>
  <c r="C36" i="29"/>
  <c r="D36" i="29"/>
  <c r="C37" i="29"/>
  <c r="D37" i="29"/>
  <c r="C38" i="29"/>
  <c r="D38" i="29"/>
  <c r="C39" i="29"/>
  <c r="D39" i="29"/>
  <c r="C40" i="29"/>
  <c r="D40" i="29"/>
  <c r="C41" i="29"/>
  <c r="D41" i="29"/>
  <c r="C42" i="29"/>
  <c r="D42" i="29"/>
  <c r="C43" i="29"/>
  <c r="D43" i="29"/>
  <c r="D14" i="29"/>
  <c r="C14" i="29"/>
  <c r="F6" i="20"/>
  <c r="G6" i="20"/>
  <c r="H6" i="20"/>
  <c r="I6" i="20"/>
  <c r="J6" i="20"/>
  <c r="K6" i="20"/>
  <c r="L6" i="20"/>
  <c r="M6" i="20"/>
  <c r="N6" i="20"/>
  <c r="O6" i="20"/>
  <c r="P6" i="20"/>
  <c r="Q6" i="20"/>
  <c r="R6" i="20"/>
  <c r="S6" i="20"/>
  <c r="T6" i="20"/>
  <c r="U6" i="20"/>
  <c r="V6" i="20"/>
  <c r="W6" i="20"/>
  <c r="X6" i="20"/>
  <c r="Y6" i="20"/>
  <c r="Z6" i="20"/>
  <c r="AA6" i="20"/>
  <c r="AB6" i="20"/>
  <c r="AC6" i="20"/>
  <c r="AD6" i="20"/>
  <c r="AE6" i="20"/>
  <c r="AF6" i="20"/>
  <c r="AG6" i="20"/>
  <c r="F7" i="20"/>
  <c r="G7" i="20"/>
  <c r="H7" i="20"/>
  <c r="I7" i="20"/>
  <c r="J7" i="20"/>
  <c r="K7" i="20"/>
  <c r="L7" i="20"/>
  <c r="M7" i="20"/>
  <c r="N7" i="20"/>
  <c r="O7" i="20"/>
  <c r="P7" i="20"/>
  <c r="Q7" i="20"/>
  <c r="R7" i="20"/>
  <c r="S7" i="20"/>
  <c r="T7" i="20"/>
  <c r="U7" i="20"/>
  <c r="V7" i="20"/>
  <c r="W7" i="20"/>
  <c r="X7" i="20"/>
  <c r="Y7" i="20"/>
  <c r="Z7" i="20"/>
  <c r="AA7" i="20"/>
  <c r="AB7" i="20"/>
  <c r="AC7" i="20"/>
  <c r="AD7" i="20"/>
  <c r="AE7" i="20"/>
  <c r="AF7" i="20"/>
  <c r="AG7" i="20"/>
  <c r="F8"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F9" i="20"/>
  <c r="G9" i="20"/>
  <c r="H9" i="20"/>
  <c r="I9" i="20"/>
  <c r="J9" i="20"/>
  <c r="K9" i="20"/>
  <c r="L9" i="20"/>
  <c r="M9" i="20"/>
  <c r="N9" i="20"/>
  <c r="O9" i="20"/>
  <c r="P9" i="20"/>
  <c r="Q9" i="20"/>
  <c r="R9" i="20"/>
  <c r="S9" i="20"/>
  <c r="T9" i="20"/>
  <c r="U9" i="20"/>
  <c r="V9" i="20"/>
  <c r="W9" i="20"/>
  <c r="X9" i="20"/>
  <c r="Y9" i="20"/>
  <c r="Z9" i="20"/>
  <c r="AA9" i="20"/>
  <c r="AB9" i="20"/>
  <c r="AC9" i="20"/>
  <c r="AD9" i="20"/>
  <c r="AE9" i="20"/>
  <c r="AF9" i="20"/>
  <c r="AG9" i="20"/>
  <c r="B159" i="35" l="1"/>
  <c r="A159" i="35"/>
  <c r="AG50" i="21"/>
  <c r="AG10" i="21"/>
  <c r="AF50" i="21"/>
  <c r="AF10" i="21"/>
  <c r="AE50" i="21"/>
  <c r="AE10" i="21"/>
  <c r="AD50" i="21"/>
  <c r="AD10" i="21"/>
  <c r="AC50" i="21"/>
  <c r="AC10" i="21"/>
  <c r="AB50" i="21"/>
  <c r="AB10" i="21"/>
  <c r="AA50" i="21"/>
  <c r="AA10" i="21"/>
  <c r="Z50" i="21"/>
  <c r="Z10" i="21"/>
  <c r="Y50" i="21"/>
  <c r="Y10" i="21"/>
  <c r="X50" i="21"/>
  <c r="X10" i="21"/>
  <c r="W10" i="21"/>
  <c r="W50" i="21"/>
  <c r="V50" i="21"/>
  <c r="V10" i="21"/>
  <c r="U50" i="21"/>
  <c r="U10" i="21"/>
  <c r="T50" i="21"/>
  <c r="T10" i="21"/>
  <c r="S50" i="21"/>
  <c r="S10" i="21"/>
  <c r="R50" i="21"/>
  <c r="R10" i="21"/>
  <c r="Q10" i="21"/>
  <c r="Q50" i="21"/>
  <c r="P50" i="21"/>
  <c r="P10" i="21"/>
  <c r="O10" i="21"/>
  <c r="O50" i="21"/>
  <c r="N10" i="21"/>
  <c r="N50" i="21"/>
  <c r="M50" i="21"/>
  <c r="M10" i="21"/>
  <c r="J10" i="21"/>
  <c r="J50" i="21"/>
  <c r="L10" i="21"/>
  <c r="L50" i="21"/>
  <c r="H10" i="21"/>
  <c r="H50" i="21"/>
  <c r="I10" i="21"/>
  <c r="I50" i="21"/>
  <c r="K50" i="21"/>
  <c r="K10" i="21"/>
  <c r="G50" i="21"/>
  <c r="G10" i="21"/>
  <c r="F50" i="21"/>
  <c r="F10" i="21"/>
  <c r="D30" i="14"/>
  <c r="B48" i="13"/>
  <c r="A48" i="13"/>
  <c r="B83" i="13" s="1"/>
  <c r="B180" i="35" l="1"/>
  <c r="A180" i="35"/>
  <c r="A83" i="13"/>
  <c r="A43" i="4"/>
  <c r="A74" i="4" s="1"/>
  <c r="A105" i="4" s="1"/>
  <c r="B43" i="4"/>
  <c r="B57" i="33"/>
  <c r="A57" i="33"/>
  <c r="A84" i="33" s="1"/>
  <c r="D25" i="33"/>
  <c r="E26" i="33" s="1"/>
  <c r="B201" i="35" l="1"/>
  <c r="A201" i="35"/>
  <c r="B118" i="13"/>
  <c r="A118" i="13"/>
  <c r="B105" i="4"/>
  <c r="A136" i="4"/>
  <c r="B136" i="4"/>
  <c r="B111" i="33"/>
  <c r="A111" i="33"/>
  <c r="B84" i="33"/>
  <c r="B74" i="4"/>
  <c r="A222" i="35" l="1"/>
  <c r="B222" i="35"/>
  <c r="B153" i="13"/>
  <c r="A153" i="13"/>
  <c r="B167" i="4"/>
  <c r="A167" i="4"/>
  <c r="B138" i="33"/>
  <c r="A138" i="33"/>
  <c r="C7" i="13"/>
  <c r="D8" i="13" s="1"/>
  <c r="C7" i="4"/>
  <c r="D8" i="4" s="1"/>
  <c r="B243" i="35" l="1"/>
  <c r="A243" i="35"/>
  <c r="B188" i="13"/>
  <c r="A188" i="13"/>
  <c r="A198" i="4"/>
  <c r="B198" i="4"/>
  <c r="B165" i="33"/>
  <c r="A165" i="33"/>
  <c r="G53" i="20"/>
  <c r="G54" i="20" s="1"/>
  <c r="H53" i="20"/>
  <c r="H54" i="20" s="1"/>
  <c r="I53" i="20"/>
  <c r="I54" i="20" s="1"/>
  <c r="B264" i="35" l="1"/>
  <c r="A264" i="35"/>
  <c r="B223" i="13"/>
  <c r="A223" i="13"/>
  <c r="B229" i="4"/>
  <c r="A229" i="4"/>
  <c r="B192" i="33"/>
  <c r="A192" i="33"/>
  <c r="Y10" i="32"/>
  <c r="X10" i="32"/>
  <c r="W10" i="32"/>
  <c r="V10" i="32"/>
  <c r="U10" i="32"/>
  <c r="T10" i="32"/>
  <c r="S10" i="32"/>
  <c r="R10" i="32"/>
  <c r="Q10" i="32"/>
  <c r="P10" i="32"/>
  <c r="O10" i="32"/>
  <c r="N10" i="32"/>
  <c r="M10" i="32"/>
  <c r="L10" i="32"/>
  <c r="K10" i="32"/>
  <c r="J10" i="32"/>
  <c r="I10" i="32"/>
  <c r="H10" i="32"/>
  <c r="G10" i="32"/>
  <c r="F10" i="32"/>
  <c r="B285" i="35" l="1"/>
  <c r="A285" i="35"/>
  <c r="B258" i="13"/>
  <c r="A258" i="13"/>
  <c r="A260" i="4"/>
  <c r="B260" i="4"/>
  <c r="B219" i="33"/>
  <c r="A219" i="33"/>
  <c r="I33" i="32"/>
  <c r="O33" i="32"/>
  <c r="P33" i="32"/>
  <c r="Q33" i="32"/>
  <c r="W33" i="32"/>
  <c r="X33" i="32"/>
  <c r="G33" i="32"/>
  <c r="Y33" i="32"/>
  <c r="H33" i="32"/>
  <c r="M33" i="32"/>
  <c r="U33" i="32"/>
  <c r="F33" i="32"/>
  <c r="N33" i="32"/>
  <c r="V33" i="32"/>
  <c r="J33" i="32"/>
  <c r="R33" i="32"/>
  <c r="K33" i="32"/>
  <c r="S33" i="32"/>
  <c r="L33" i="32"/>
  <c r="T33" i="32"/>
  <c r="A306" i="35" l="1"/>
  <c r="B306" i="35"/>
  <c r="A293" i="13"/>
  <c r="B293" i="13"/>
  <c r="A291" i="4"/>
  <c r="B291" i="4"/>
  <c r="B246" i="33"/>
  <c r="A246" i="33"/>
  <c r="Y13" i="29"/>
  <c r="D45" i="14"/>
  <c r="B327" i="35" l="1"/>
  <c r="A327" i="35"/>
  <c r="A328" i="13"/>
  <c r="B328" i="13"/>
  <c r="A322" i="4"/>
  <c r="B322" i="4"/>
  <c r="B273" i="33"/>
  <c r="A273" i="33"/>
  <c r="H9" i="21"/>
  <c r="D47" i="21"/>
  <c r="B348" i="35" l="1"/>
  <c r="A348" i="35"/>
  <c r="B363" i="13"/>
  <c r="A363" i="13"/>
  <c r="A353" i="4"/>
  <c r="B353" i="4"/>
  <c r="A300" i="33"/>
  <c r="B300" i="33"/>
  <c r="F8" i="21"/>
  <c r="Y11" i="29"/>
  <c r="Y12" i="29"/>
  <c r="B369" i="35" l="1"/>
  <c r="A369" i="35"/>
  <c r="A398" i="13"/>
  <c r="B398" i="13"/>
  <c r="A384" i="4"/>
  <c r="B384" i="4"/>
  <c r="B327" i="33"/>
  <c r="A327" i="33"/>
  <c r="E13" i="29"/>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AD49" i="21"/>
  <c r="AE49" i="21"/>
  <c r="AF49" i="21"/>
  <c r="AG49" i="21"/>
  <c r="D49" i="21"/>
  <c r="E9" i="21"/>
  <c r="F9" i="21"/>
  <c r="G9" i="21"/>
  <c r="I9" i="21"/>
  <c r="J9" i="21"/>
  <c r="K9" i="21"/>
  <c r="L9" i="21"/>
  <c r="M9" i="21"/>
  <c r="N9" i="21"/>
  <c r="O9" i="21"/>
  <c r="P9" i="21"/>
  <c r="Q9" i="21"/>
  <c r="R9" i="21"/>
  <c r="S9" i="21"/>
  <c r="T9" i="21"/>
  <c r="U9" i="21"/>
  <c r="V9" i="21"/>
  <c r="W9" i="21"/>
  <c r="X9" i="21"/>
  <c r="Y9" i="21"/>
  <c r="Z9" i="21"/>
  <c r="AA9" i="21"/>
  <c r="AB9" i="21"/>
  <c r="AC9" i="21"/>
  <c r="AD9" i="21"/>
  <c r="AE9" i="21"/>
  <c r="AF9" i="21"/>
  <c r="AG9" i="21"/>
  <c r="D9" i="21"/>
  <c r="B390" i="35" l="1"/>
  <c r="A390" i="35"/>
  <c r="A433" i="13"/>
  <c r="B433" i="13"/>
  <c r="A415" i="4"/>
  <c r="B415" i="4"/>
  <c r="B354" i="33"/>
  <c r="A354" i="33"/>
  <c r="N29" i="14"/>
  <c r="N30" i="14" s="1"/>
  <c r="O29" i="14"/>
  <c r="O30" i="14" s="1"/>
  <c r="P29" i="14"/>
  <c r="P30" i="14" s="1"/>
  <c r="Q29" i="14"/>
  <c r="Q30" i="14" s="1"/>
  <c r="R29" i="14"/>
  <c r="R30" i="14" s="1"/>
  <c r="S29" i="14"/>
  <c r="S30" i="14" s="1"/>
  <c r="T29" i="14"/>
  <c r="T30" i="14" s="1"/>
  <c r="U29" i="14"/>
  <c r="U30" i="14" s="1"/>
  <c r="V29" i="14"/>
  <c r="V30" i="14" s="1"/>
  <c r="W29" i="14"/>
  <c r="W30" i="14" s="1"/>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E69" i="20"/>
  <c r="F69" i="20"/>
  <c r="G69" i="20"/>
  <c r="H69" i="20"/>
  <c r="D69" i="20"/>
  <c r="B411" i="35" l="1"/>
  <c r="A411" i="35"/>
  <c r="B468" i="13"/>
  <c r="A468" i="13"/>
  <c r="A446" i="4"/>
  <c r="B446" i="4"/>
  <c r="B381" i="33"/>
  <c r="A381" i="33"/>
  <c r="D54" i="20"/>
  <c r="B432" i="35" l="1"/>
  <c r="A432" i="35"/>
  <c r="B503" i="13"/>
  <c r="A503" i="13"/>
  <c r="A477" i="4"/>
  <c r="B477" i="4"/>
  <c r="B408" i="33"/>
  <c r="A408" i="33"/>
  <c r="E53" i="20"/>
  <c r="E54" i="20" s="1"/>
  <c r="F53" i="20"/>
  <c r="F54" i="20" s="1"/>
  <c r="J53" i="20"/>
  <c r="J54" i="20" s="1"/>
  <c r="K53" i="20"/>
  <c r="K54" i="20" s="1"/>
  <c r="L53" i="20"/>
  <c r="L54" i="20" s="1"/>
  <c r="M53" i="20"/>
  <c r="M54" i="20" s="1"/>
  <c r="N53" i="20"/>
  <c r="N54" i="20" s="1"/>
  <c r="O53" i="20"/>
  <c r="O54" i="20" s="1"/>
  <c r="P53" i="20"/>
  <c r="P54" i="20" s="1"/>
  <c r="Q53" i="20"/>
  <c r="Q54" i="20" s="1"/>
  <c r="R53" i="20"/>
  <c r="R54" i="20" s="1"/>
  <c r="S53" i="20"/>
  <c r="S54" i="20" s="1"/>
  <c r="T53" i="20"/>
  <c r="T54" i="20" s="1"/>
  <c r="U53" i="20"/>
  <c r="U54" i="20" s="1"/>
  <c r="V53" i="20"/>
  <c r="V54" i="20" s="1"/>
  <c r="W53" i="20"/>
  <c r="W54" i="20" s="1"/>
  <c r="X53" i="20"/>
  <c r="X54" i="20" s="1"/>
  <c r="Y53" i="20"/>
  <c r="Y54" i="20" s="1"/>
  <c r="Z53" i="20"/>
  <c r="Z54" i="20" s="1"/>
  <c r="AA53" i="20"/>
  <c r="AA54" i="20" s="1"/>
  <c r="AB53" i="20"/>
  <c r="AB54" i="20" s="1"/>
  <c r="AC53" i="20"/>
  <c r="AC54" i="20" s="1"/>
  <c r="AD53" i="20"/>
  <c r="AD54" i="20" s="1"/>
  <c r="AE53" i="20"/>
  <c r="AE54" i="20" s="1"/>
  <c r="AF53" i="20"/>
  <c r="AF54" i="20" s="1"/>
  <c r="AG53" i="20"/>
  <c r="AG54" i="20" s="1"/>
  <c r="B16" i="29"/>
  <c r="F13" i="29"/>
  <c r="G13" i="29"/>
  <c r="H13" i="29"/>
  <c r="I13" i="29"/>
  <c r="J13" i="29"/>
  <c r="K13" i="29"/>
  <c r="L13" i="29"/>
  <c r="M13" i="29"/>
  <c r="N13" i="29"/>
  <c r="O13" i="29"/>
  <c r="P13" i="29"/>
  <c r="Q13" i="29"/>
  <c r="R13" i="29"/>
  <c r="S13" i="29"/>
  <c r="T13" i="29"/>
  <c r="U13" i="29"/>
  <c r="V13" i="29"/>
  <c r="W13" i="29"/>
  <c r="X1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 i="29"/>
  <c r="B14" i="29"/>
  <c r="G47" i="21"/>
  <c r="H7" i="21"/>
  <c r="I7" i="21"/>
  <c r="J7" i="21"/>
  <c r="K7" i="21"/>
  <c r="L7" i="21"/>
  <c r="M47" i="21"/>
  <c r="O47" i="21"/>
  <c r="P7" i="21"/>
  <c r="Q7" i="21"/>
  <c r="R7" i="21"/>
  <c r="S7" i="21"/>
  <c r="T47" i="21"/>
  <c r="U47" i="21"/>
  <c r="W47" i="21"/>
  <c r="X7" i="21"/>
  <c r="Y7" i="21"/>
  <c r="Z7" i="21"/>
  <c r="AA7" i="21"/>
  <c r="AB7" i="21"/>
  <c r="AC47" i="21"/>
  <c r="AE47" i="21"/>
  <c r="AF7" i="21"/>
  <c r="AG7" i="21"/>
  <c r="AA6" i="21"/>
  <c r="AB6" i="21"/>
  <c r="AC46" i="21"/>
  <c r="AD46" i="21"/>
  <c r="AF46" i="21"/>
  <c r="AG6" i="21"/>
  <c r="F48" i="21"/>
  <c r="G48" i="21"/>
  <c r="I48" i="21"/>
  <c r="J8" i="21"/>
  <c r="K8" i="21"/>
  <c r="L48" i="21"/>
  <c r="M8" i="21"/>
  <c r="N8" i="21"/>
  <c r="O48" i="21"/>
  <c r="Q48" i="21"/>
  <c r="R8" i="21"/>
  <c r="S8" i="21"/>
  <c r="T48" i="21"/>
  <c r="U8" i="21"/>
  <c r="V8" i="21"/>
  <c r="W48" i="21"/>
  <c r="Y48" i="21"/>
  <c r="Z8" i="21"/>
  <c r="AA8" i="21"/>
  <c r="AB48" i="21"/>
  <c r="AC8" i="21"/>
  <c r="AD48" i="21"/>
  <c r="AE48" i="21"/>
  <c r="AG48" i="21"/>
  <c r="E48" i="21"/>
  <c r="E47" i="21"/>
  <c r="D7" i="21"/>
  <c r="E5" i="20"/>
  <c r="F5" i="20"/>
  <c r="G5" i="20"/>
  <c r="H5" i="20"/>
  <c r="I5" i="20"/>
  <c r="J5" i="20"/>
  <c r="K5" i="20"/>
  <c r="L5" i="20"/>
  <c r="M5" i="20"/>
  <c r="N5" i="20"/>
  <c r="O5" i="20"/>
  <c r="P5" i="20"/>
  <c r="Q5" i="20"/>
  <c r="R5" i="20"/>
  <c r="S5" i="20"/>
  <c r="T5" i="20"/>
  <c r="U5" i="20"/>
  <c r="V5" i="20"/>
  <c r="W5" i="20"/>
  <c r="X5" i="20"/>
  <c r="Y5" i="20"/>
  <c r="Z5" i="20"/>
  <c r="AA5" i="20"/>
  <c r="AB5" i="20"/>
  <c r="AC5" i="20"/>
  <c r="AD5" i="20"/>
  <c r="AE5" i="20"/>
  <c r="AF5" i="20"/>
  <c r="AG5" i="20"/>
  <c r="D5" i="20"/>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BJ28" i="28"/>
  <c r="BK28" i="28"/>
  <c r="BL28" i="28"/>
  <c r="BM28" i="28"/>
  <c r="BN28" i="28"/>
  <c r="BO28" i="28"/>
  <c r="BP28" i="28"/>
  <c r="BQ28" i="28"/>
  <c r="BR28" i="28"/>
  <c r="BS28" i="28"/>
  <c r="BT28" i="28"/>
  <c r="BU28" i="28"/>
  <c r="BV28" i="28"/>
  <c r="BW28" i="28"/>
  <c r="BX28" i="28"/>
  <c r="BY28" i="28"/>
  <c r="BZ28" i="28"/>
  <c r="CA28" i="28"/>
  <c r="CB28" i="28"/>
  <c r="CC28" i="28"/>
  <c r="CD28" i="28"/>
  <c r="CE28" i="28"/>
  <c r="CF28" i="28"/>
  <c r="CG28" i="28"/>
  <c r="CH28" i="28"/>
  <c r="CI28" i="28"/>
  <c r="CJ28" i="28"/>
  <c r="CK28" i="28"/>
  <c r="CL28" i="28"/>
  <c r="CM28" i="28"/>
  <c r="CN28" i="28"/>
  <c r="CO28" i="28"/>
  <c r="CP28" i="28"/>
  <c r="CQ28" i="28"/>
  <c r="CR28" i="28"/>
  <c r="CS28" i="28"/>
  <c r="CT28" i="28"/>
  <c r="CU28" i="28"/>
  <c r="CV28" i="28"/>
  <c r="CW28" i="28"/>
  <c r="CX28" i="28"/>
  <c r="CY28" i="28"/>
  <c r="CZ28" i="28"/>
  <c r="DA28" i="28"/>
  <c r="DB28" i="28"/>
  <c r="DC28" i="28"/>
  <c r="DD28" i="28"/>
  <c r="DE28" i="28"/>
  <c r="DF28" i="28"/>
  <c r="DG28" i="28"/>
  <c r="DH28" i="28"/>
  <c r="DI28" i="28"/>
  <c r="DJ28" i="28"/>
  <c r="DK28" i="28"/>
  <c r="DL28" i="28"/>
  <c r="DM28" i="28"/>
  <c r="DN28" i="28"/>
  <c r="DO28" i="28"/>
  <c r="DP28" i="28"/>
  <c r="DQ28" i="28"/>
  <c r="DR28" i="28"/>
  <c r="DS28" i="28"/>
  <c r="DT28" i="28"/>
  <c r="DU28" i="28"/>
  <c r="DV28" i="28"/>
  <c r="DW28" i="28"/>
  <c r="DX28" i="28"/>
  <c r="DY28" i="28"/>
  <c r="DZ28" i="28"/>
  <c r="EA28" i="28"/>
  <c r="EB28" i="28"/>
  <c r="EC28" i="28"/>
  <c r="ED28" i="28"/>
  <c r="EE28" i="28"/>
  <c r="EF28" i="28"/>
  <c r="EG28" i="28"/>
  <c r="EH28" i="28"/>
  <c r="EI28" i="28"/>
  <c r="EJ28" i="28"/>
  <c r="EK28" i="28"/>
  <c r="EL28" i="28"/>
  <c r="EM28" i="28"/>
  <c r="EN28" i="28"/>
  <c r="EO28" i="28"/>
  <c r="EP28" i="28"/>
  <c r="EQ28" i="28"/>
  <c r="ER28" i="28"/>
  <c r="ES28" i="28"/>
  <c r="ET28" i="28"/>
  <c r="EU28" i="28"/>
  <c r="EV28" i="28"/>
  <c r="EW28" i="28"/>
  <c r="EX28" i="28"/>
  <c r="EY28" i="28"/>
  <c r="EZ28" i="28"/>
  <c r="FA28" i="28"/>
  <c r="FB28" i="28"/>
  <c r="FC28" i="28"/>
  <c r="FD28" i="28"/>
  <c r="FE28" i="28"/>
  <c r="FF28" i="28"/>
  <c r="FG28" i="28"/>
  <c r="FH28" i="28"/>
  <c r="FI28" i="28"/>
  <c r="FJ28" i="28"/>
  <c r="FK28" i="28"/>
  <c r="FL28" i="28"/>
  <c r="FM28" i="28"/>
  <c r="FN28" i="28"/>
  <c r="FO28" i="28"/>
  <c r="FP28" i="28"/>
  <c r="FQ28" i="28"/>
  <c r="FR28" i="28"/>
  <c r="FS28" i="28"/>
  <c r="FT28" i="28"/>
  <c r="FU28" i="28"/>
  <c r="FV28" i="28"/>
  <c r="FW28" i="28"/>
  <c r="FX28" i="28"/>
  <c r="FY28" i="28"/>
  <c r="FZ28" i="28"/>
  <c r="GA28" i="28"/>
  <c r="GB28" i="28"/>
  <c r="GC28" i="28"/>
  <c r="GD28" i="28"/>
  <c r="GE28" i="28"/>
  <c r="GF28" i="28"/>
  <c r="GG28" i="28"/>
  <c r="GH28" i="28"/>
  <c r="GI28" i="28"/>
  <c r="GJ28" i="28"/>
  <c r="GK28" i="28"/>
  <c r="GL28" i="28"/>
  <c r="GM28" i="28"/>
  <c r="GN28" i="28"/>
  <c r="GO28" i="28"/>
  <c r="GP28" i="28"/>
  <c r="GQ28" i="28"/>
  <c r="GR28" i="28"/>
  <c r="GS28" i="28"/>
  <c r="GT28"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BJ29" i="28"/>
  <c r="BK29" i="28"/>
  <c r="BL29" i="28"/>
  <c r="BM29" i="28"/>
  <c r="BN29" i="28"/>
  <c r="BO29" i="28"/>
  <c r="BP29" i="28"/>
  <c r="BQ29" i="28"/>
  <c r="BR29" i="28"/>
  <c r="BS29" i="28"/>
  <c r="BT29" i="28"/>
  <c r="BU29" i="28"/>
  <c r="BV29" i="28"/>
  <c r="BW29" i="28"/>
  <c r="BX29" i="28"/>
  <c r="BY29" i="28"/>
  <c r="BZ29" i="28"/>
  <c r="CA29" i="28"/>
  <c r="CB29" i="28"/>
  <c r="CC29" i="28"/>
  <c r="CD29" i="28"/>
  <c r="CE29" i="28"/>
  <c r="CF29" i="28"/>
  <c r="CG29" i="28"/>
  <c r="CH29" i="28"/>
  <c r="CI29" i="28"/>
  <c r="CJ29" i="28"/>
  <c r="CK29" i="28"/>
  <c r="CL29" i="28"/>
  <c r="CM29" i="28"/>
  <c r="CN29" i="28"/>
  <c r="CO29" i="28"/>
  <c r="CP29" i="28"/>
  <c r="CQ29" i="28"/>
  <c r="CR29" i="28"/>
  <c r="CS29" i="28"/>
  <c r="CT29" i="28"/>
  <c r="CU29" i="28"/>
  <c r="CV29" i="28"/>
  <c r="CW29" i="28"/>
  <c r="CX29" i="28"/>
  <c r="CY29" i="28"/>
  <c r="CZ29" i="28"/>
  <c r="DA29" i="28"/>
  <c r="DB29" i="28"/>
  <c r="DC29" i="28"/>
  <c r="DD29" i="28"/>
  <c r="DE29" i="28"/>
  <c r="DF29" i="28"/>
  <c r="DG29" i="28"/>
  <c r="DH29" i="28"/>
  <c r="DI29" i="28"/>
  <c r="DJ29" i="28"/>
  <c r="DK29" i="28"/>
  <c r="DL29" i="28"/>
  <c r="DM29" i="28"/>
  <c r="DN29" i="28"/>
  <c r="DO29" i="28"/>
  <c r="DP29" i="28"/>
  <c r="DQ29" i="28"/>
  <c r="DR29" i="28"/>
  <c r="DS29" i="28"/>
  <c r="DT29" i="28"/>
  <c r="DU29" i="28"/>
  <c r="DV29" i="28"/>
  <c r="DW29" i="28"/>
  <c r="DX29" i="28"/>
  <c r="DY29" i="28"/>
  <c r="DZ29" i="28"/>
  <c r="EA29" i="28"/>
  <c r="EB29" i="28"/>
  <c r="EC29" i="28"/>
  <c r="ED29" i="28"/>
  <c r="EE29" i="28"/>
  <c r="EF29" i="28"/>
  <c r="EG29" i="28"/>
  <c r="EH29" i="28"/>
  <c r="EI29" i="28"/>
  <c r="EJ29" i="28"/>
  <c r="EK29" i="28"/>
  <c r="EL29" i="28"/>
  <c r="EM29" i="28"/>
  <c r="EN29" i="28"/>
  <c r="EO29" i="28"/>
  <c r="EP29" i="28"/>
  <c r="EQ29" i="28"/>
  <c r="ER29" i="28"/>
  <c r="ES29" i="28"/>
  <c r="ET29" i="28"/>
  <c r="EU29" i="28"/>
  <c r="EV29" i="28"/>
  <c r="EW29" i="28"/>
  <c r="EX29" i="28"/>
  <c r="EY29" i="28"/>
  <c r="EZ29" i="28"/>
  <c r="FA29" i="28"/>
  <c r="FB29" i="28"/>
  <c r="FC29" i="28"/>
  <c r="FD29" i="28"/>
  <c r="FE29" i="28"/>
  <c r="FF29" i="28"/>
  <c r="FG29" i="28"/>
  <c r="FH29" i="28"/>
  <c r="FI29" i="28"/>
  <c r="FJ29" i="28"/>
  <c r="FK29" i="28"/>
  <c r="FL29" i="28"/>
  <c r="FM29" i="28"/>
  <c r="FN29" i="28"/>
  <c r="FO29" i="28"/>
  <c r="FP29" i="28"/>
  <c r="FQ29" i="28"/>
  <c r="FR29" i="28"/>
  <c r="FS29" i="28"/>
  <c r="FT29" i="28"/>
  <c r="FU29" i="28"/>
  <c r="FV29" i="28"/>
  <c r="FW29" i="28"/>
  <c r="FX29" i="28"/>
  <c r="FY29" i="28"/>
  <c r="FZ29" i="28"/>
  <c r="GA29" i="28"/>
  <c r="GB29" i="28"/>
  <c r="GC29" i="28"/>
  <c r="GD29" i="28"/>
  <c r="GE29" i="28"/>
  <c r="GF29" i="28"/>
  <c r="GG29" i="28"/>
  <c r="GH29" i="28"/>
  <c r="GI29" i="28"/>
  <c r="GJ29" i="28"/>
  <c r="GK29" i="28"/>
  <c r="GL29" i="28"/>
  <c r="GM29" i="28"/>
  <c r="GN29" i="28"/>
  <c r="GO29" i="28"/>
  <c r="GP29" i="28"/>
  <c r="GQ29" i="28"/>
  <c r="GR29" i="28"/>
  <c r="GS29" i="28"/>
  <c r="GT29"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BQ30" i="28"/>
  <c r="BR30" i="28"/>
  <c r="BS30" i="28"/>
  <c r="BT30" i="28"/>
  <c r="BU30" i="28"/>
  <c r="BV30" i="28"/>
  <c r="BW30" i="28"/>
  <c r="BX30" i="28"/>
  <c r="BY30" i="28"/>
  <c r="BZ30" i="28"/>
  <c r="CA30" i="28"/>
  <c r="CB30" i="28"/>
  <c r="CC30" i="28"/>
  <c r="CD30" i="28"/>
  <c r="CE30" i="28"/>
  <c r="CF30" i="28"/>
  <c r="CG30" i="28"/>
  <c r="CH30" i="28"/>
  <c r="CI30" i="28"/>
  <c r="CJ30" i="28"/>
  <c r="CK30" i="28"/>
  <c r="CL30" i="28"/>
  <c r="CM30" i="28"/>
  <c r="CN30" i="28"/>
  <c r="CO30" i="28"/>
  <c r="CP30" i="28"/>
  <c r="CQ30" i="28"/>
  <c r="CR30" i="28"/>
  <c r="CS30" i="28"/>
  <c r="CT30" i="28"/>
  <c r="CU30" i="28"/>
  <c r="CV30" i="28"/>
  <c r="CW30" i="28"/>
  <c r="CX30" i="28"/>
  <c r="CY30" i="28"/>
  <c r="CZ30" i="28"/>
  <c r="DA30" i="28"/>
  <c r="DB30" i="28"/>
  <c r="DC30" i="28"/>
  <c r="DD30" i="28"/>
  <c r="DE30" i="28"/>
  <c r="DF30" i="28"/>
  <c r="DG30" i="28"/>
  <c r="DH30" i="28"/>
  <c r="DI30" i="28"/>
  <c r="DJ30" i="28"/>
  <c r="DK30" i="28"/>
  <c r="DL30" i="28"/>
  <c r="DM30" i="28"/>
  <c r="DN30" i="28"/>
  <c r="DO30" i="28"/>
  <c r="DP30" i="28"/>
  <c r="DQ30" i="28"/>
  <c r="DR30" i="28"/>
  <c r="DS30" i="28"/>
  <c r="DT30" i="28"/>
  <c r="DU30" i="28"/>
  <c r="DV30" i="28"/>
  <c r="DW30" i="28"/>
  <c r="DX30" i="28"/>
  <c r="DY30" i="28"/>
  <c r="DZ30" i="28"/>
  <c r="EA30" i="28"/>
  <c r="EB30" i="28"/>
  <c r="EC30" i="28"/>
  <c r="ED30" i="28"/>
  <c r="EE30" i="28"/>
  <c r="EF30" i="28"/>
  <c r="EG30" i="28"/>
  <c r="EH30" i="28"/>
  <c r="EI30" i="28"/>
  <c r="EJ30" i="28"/>
  <c r="EK30" i="28"/>
  <c r="EL30" i="28"/>
  <c r="EM30" i="28"/>
  <c r="EN30" i="28"/>
  <c r="EO30" i="28"/>
  <c r="EP30" i="28"/>
  <c r="EQ30" i="28"/>
  <c r="ER30" i="28"/>
  <c r="ES30" i="28"/>
  <c r="ET30" i="28"/>
  <c r="EU30" i="28"/>
  <c r="EV30" i="28"/>
  <c r="EW30" i="28"/>
  <c r="EX30" i="28"/>
  <c r="EY30" i="28"/>
  <c r="EZ30" i="28"/>
  <c r="FA30" i="28"/>
  <c r="FB30" i="28"/>
  <c r="FC30" i="28"/>
  <c r="FD30" i="28"/>
  <c r="FE30" i="28"/>
  <c r="FF30" i="28"/>
  <c r="FG30" i="28"/>
  <c r="FH30" i="28"/>
  <c r="FI30" i="28"/>
  <c r="FJ30" i="28"/>
  <c r="FK30" i="28"/>
  <c r="FL30" i="28"/>
  <c r="FM30" i="28"/>
  <c r="FN30" i="28"/>
  <c r="FO30" i="28"/>
  <c r="FP30" i="28"/>
  <c r="FQ30" i="28"/>
  <c r="FR30" i="28"/>
  <c r="FS30" i="28"/>
  <c r="FT30" i="28"/>
  <c r="FU30" i="28"/>
  <c r="FV30" i="28"/>
  <c r="FW30" i="28"/>
  <c r="FX30" i="28"/>
  <c r="FY30" i="28"/>
  <c r="FZ30" i="28"/>
  <c r="GA30" i="28"/>
  <c r="GB30" i="28"/>
  <c r="GC30" i="28"/>
  <c r="GD30" i="28"/>
  <c r="GE30" i="28"/>
  <c r="GF30" i="28"/>
  <c r="GG30" i="28"/>
  <c r="GH30" i="28"/>
  <c r="GI30" i="28"/>
  <c r="GJ30" i="28"/>
  <c r="GK30" i="28"/>
  <c r="GL30" i="28"/>
  <c r="GM30" i="28"/>
  <c r="GN30" i="28"/>
  <c r="GO30" i="28"/>
  <c r="GP30" i="28"/>
  <c r="GQ30" i="28"/>
  <c r="GR30" i="28"/>
  <c r="GS30" i="28"/>
  <c r="GT30" i="28"/>
  <c r="C28" i="28"/>
  <c r="D28" i="28"/>
  <c r="E28" i="28"/>
  <c r="F28" i="28"/>
  <c r="C29" i="28"/>
  <c r="D29" i="28"/>
  <c r="E29" i="28"/>
  <c r="F29" i="28"/>
  <c r="C30" i="28"/>
  <c r="D30" i="28"/>
  <c r="E30" i="28"/>
  <c r="F30" i="28"/>
  <c r="B29" i="28"/>
  <c r="B30" i="28"/>
  <c r="B28" i="28"/>
  <c r="Y37" i="22"/>
  <c r="B453" i="35" l="1"/>
  <c r="A453" i="35"/>
  <c r="B538" i="13"/>
  <c r="A538" i="13"/>
  <c r="A508" i="4"/>
  <c r="B508" i="4"/>
  <c r="B435" i="33"/>
  <c r="A435" i="33"/>
  <c r="D10" i="21"/>
  <c r="Q6" i="21"/>
  <c r="I6" i="21"/>
  <c r="X46" i="21"/>
  <c r="P46" i="21"/>
  <c r="Y6" i="21"/>
  <c r="J6" i="21"/>
  <c r="V46" i="21"/>
  <c r="U46" i="21"/>
  <c r="M6" i="21"/>
  <c r="R6" i="21"/>
  <c r="T6" i="21"/>
  <c r="L6" i="21"/>
  <c r="Z6" i="21"/>
  <c r="N46" i="21"/>
  <c r="S6" i="21"/>
  <c r="K6" i="21"/>
  <c r="E50" i="21"/>
  <c r="H46" i="21"/>
  <c r="E6" i="21"/>
  <c r="F46" i="21"/>
  <c r="Y47" i="21"/>
  <c r="Y46" i="21"/>
  <c r="R46" i="21"/>
  <c r="I47" i="21"/>
  <c r="D13" i="21"/>
  <c r="D12" i="21"/>
  <c r="D18" i="21"/>
  <c r="D11" i="21"/>
  <c r="D17" i="21"/>
  <c r="D16" i="21"/>
  <c r="D15" i="21"/>
  <c r="D14" i="21"/>
  <c r="K48" i="21"/>
  <c r="AA48" i="21"/>
  <c r="AG46" i="21"/>
  <c r="R48" i="21"/>
  <c r="Z48" i="21"/>
  <c r="P47" i="21"/>
  <c r="D48" i="21"/>
  <c r="D8" i="21"/>
  <c r="J48" i="21"/>
  <c r="X47" i="21"/>
  <c r="I46" i="21"/>
  <c r="AF47" i="21"/>
  <c r="Q46" i="21"/>
  <c r="T46" i="21"/>
  <c r="H47" i="21"/>
  <c r="D19" i="21"/>
  <c r="D20" i="21"/>
  <c r="M46" i="21"/>
  <c r="S47" i="21"/>
  <c r="Z47" i="21"/>
  <c r="R47" i="21"/>
  <c r="S46" i="21"/>
  <c r="J47" i="21"/>
  <c r="AB46" i="21"/>
  <c r="L46" i="21"/>
  <c r="AA47" i="21"/>
  <c r="K47" i="21"/>
  <c r="K46" i="21"/>
  <c r="AA46" i="21"/>
  <c r="Q47" i="21"/>
  <c r="AG47" i="21"/>
  <c r="M48" i="21"/>
  <c r="J46" i="21"/>
  <c r="S48" i="21"/>
  <c r="Z46" i="21"/>
  <c r="U48" i="21"/>
  <c r="AC48" i="21"/>
  <c r="AC6" i="21"/>
  <c r="L47" i="21"/>
  <c r="N48" i="21"/>
  <c r="AC7" i="21"/>
  <c r="AB47" i="21"/>
  <c r="U6" i="21"/>
  <c r="V48" i="21"/>
  <c r="U7" i="21"/>
  <c r="M7" i="21"/>
  <c r="D6" i="21"/>
  <c r="D46" i="21"/>
  <c r="AF48" i="21"/>
  <c r="AF8" i="21"/>
  <c r="X48" i="21"/>
  <c r="X8" i="21"/>
  <c r="P48" i="21"/>
  <c r="P8" i="21"/>
  <c r="H48" i="21"/>
  <c r="H8" i="21"/>
  <c r="AE46" i="21"/>
  <c r="AE6" i="21"/>
  <c r="W46" i="21"/>
  <c r="W6" i="21"/>
  <c r="O6" i="21"/>
  <c r="O46" i="21"/>
  <c r="G46" i="21"/>
  <c r="G6" i="21"/>
  <c r="AD47" i="21"/>
  <c r="AD7" i="21"/>
  <c r="V47" i="21"/>
  <c r="V7" i="21"/>
  <c r="N7" i="21"/>
  <c r="N47" i="21"/>
  <c r="F47" i="21"/>
  <c r="F7" i="21"/>
  <c r="AF6" i="21"/>
  <c r="X6" i="21"/>
  <c r="P6" i="21"/>
  <c r="H6" i="21"/>
  <c r="T7" i="21"/>
  <c r="AD6" i="21"/>
  <c r="V6" i="21"/>
  <c r="N6" i="21"/>
  <c r="F6" i="21"/>
  <c r="AG8" i="21"/>
  <c r="Y8" i="21"/>
  <c r="Q8" i="21"/>
  <c r="I8" i="21"/>
  <c r="E46" i="21"/>
  <c r="AE8" i="21"/>
  <c r="W8" i="21"/>
  <c r="O8" i="21"/>
  <c r="G8" i="21"/>
  <c r="AD8" i="21"/>
  <c r="E8" i="21"/>
  <c r="AE7" i="21"/>
  <c r="W7" i="21"/>
  <c r="O7" i="21"/>
  <c r="G7" i="21"/>
  <c r="E7" i="21"/>
  <c r="AB8" i="21"/>
  <c r="T8" i="21"/>
  <c r="L8" i="21"/>
  <c r="B474" i="35" l="1"/>
  <c r="A474" i="35"/>
  <c r="B573" i="13"/>
  <c r="A573" i="13"/>
  <c r="B539" i="4"/>
  <c r="A539" i="4"/>
  <c r="B462" i="33"/>
  <c r="A462" i="33"/>
  <c r="E20" i="21"/>
  <c r="E16" i="21"/>
  <c r="F20" i="21"/>
  <c r="E18" i="21"/>
  <c r="E11" i="21"/>
  <c r="E12" i="21"/>
  <c r="E14" i="21"/>
  <c r="E19" i="21"/>
  <c r="E15" i="21"/>
  <c r="E13" i="21"/>
  <c r="E17" i="21"/>
  <c r="B495" i="35" l="1"/>
  <c r="A495" i="35"/>
  <c r="B608" i="13"/>
  <c r="A608" i="13"/>
  <c r="A570" i="4"/>
  <c r="B570" i="4"/>
  <c r="B489" i="33"/>
  <c r="A489" i="33"/>
  <c r="G20" i="21"/>
  <c r="F14" i="21"/>
  <c r="F16" i="21"/>
  <c r="F12" i="21"/>
  <c r="F13" i="21"/>
  <c r="F11" i="21"/>
  <c r="F17" i="21"/>
  <c r="F15" i="21"/>
  <c r="F19" i="21"/>
  <c r="F18" i="21"/>
  <c r="B516" i="35" l="1"/>
  <c r="A516" i="35"/>
  <c r="A643" i="13"/>
  <c r="B643" i="13"/>
  <c r="A601" i="4"/>
  <c r="B601" i="4"/>
  <c r="B516" i="33"/>
  <c r="A516" i="33"/>
  <c r="H20" i="21"/>
  <c r="G13" i="21"/>
  <c r="G19" i="21"/>
  <c r="G15" i="21"/>
  <c r="G12" i="21"/>
  <c r="G11" i="21"/>
  <c r="G17" i="21"/>
  <c r="G16" i="21"/>
  <c r="G18" i="21"/>
  <c r="G14" i="21"/>
  <c r="B537" i="35" l="1"/>
  <c r="A537" i="35"/>
  <c r="B678" i="13"/>
  <c r="A678" i="13"/>
  <c r="A632" i="4"/>
  <c r="B632" i="4"/>
  <c r="B543" i="33"/>
  <c r="A543" i="33"/>
  <c r="I20" i="21"/>
  <c r="I16" i="21"/>
  <c r="H16" i="21"/>
  <c r="I12" i="21"/>
  <c r="H12" i="21"/>
  <c r="I14" i="21"/>
  <c r="H14" i="21"/>
  <c r="H18" i="21"/>
  <c r="I18" i="21"/>
  <c r="I15" i="21"/>
  <c r="H15" i="21"/>
  <c r="I19" i="21"/>
  <c r="H19" i="21"/>
  <c r="H17" i="21"/>
  <c r="I17" i="21"/>
  <c r="I11" i="21"/>
  <c r="H11" i="21"/>
  <c r="I13" i="21"/>
  <c r="H13" i="21"/>
  <c r="A558" i="35" l="1"/>
  <c r="B558" i="35"/>
  <c r="B713" i="13"/>
  <c r="A713" i="13"/>
  <c r="B663" i="4"/>
  <c r="A663" i="4"/>
  <c r="B570" i="33"/>
  <c r="A570" i="33"/>
  <c r="B579" i="35" l="1"/>
  <c r="A579" i="35"/>
  <c r="A748" i="13"/>
  <c r="B748" i="13"/>
  <c r="A694" i="4"/>
  <c r="B694" i="4"/>
  <c r="B597" i="33"/>
  <c r="A597" i="33"/>
  <c r="J20" i="21"/>
  <c r="J17" i="21"/>
  <c r="J19" i="21"/>
  <c r="J12" i="21"/>
  <c r="J11" i="21"/>
  <c r="J13" i="21"/>
  <c r="J16" i="21"/>
  <c r="J18" i="21"/>
  <c r="J14" i="21"/>
  <c r="J15" i="21"/>
  <c r="A600" i="35" l="1"/>
  <c r="B600" i="35"/>
  <c r="A783" i="13"/>
  <c r="B783" i="13"/>
  <c r="A725" i="4"/>
  <c r="B725" i="4"/>
  <c r="A624" i="33"/>
  <c r="B624" i="33"/>
  <c r="K20" i="21"/>
  <c r="K18" i="21"/>
  <c r="K11" i="21"/>
  <c r="K12" i="21"/>
  <c r="K19" i="21"/>
  <c r="K14" i="21"/>
  <c r="K16" i="21"/>
  <c r="L20" i="21"/>
  <c r="K15" i="21"/>
  <c r="K13" i="21"/>
  <c r="K17" i="21"/>
  <c r="B621" i="35" l="1"/>
  <c r="A621" i="35"/>
  <c r="A818" i="13"/>
  <c r="B818" i="13"/>
  <c r="A756" i="4"/>
  <c r="B756" i="4"/>
  <c r="B651" i="33"/>
  <c r="A651" i="33"/>
  <c r="L19" i="21"/>
  <c r="L13" i="21"/>
  <c r="L15" i="21"/>
  <c r="L12" i="21"/>
  <c r="M20" i="21"/>
  <c r="L17" i="21"/>
  <c r="L11" i="21"/>
  <c r="L16" i="21"/>
  <c r="L14" i="21"/>
  <c r="L18" i="21"/>
  <c r="B642" i="35" l="1"/>
  <c r="A642" i="35"/>
  <c r="B853" i="13"/>
  <c r="A853" i="13"/>
  <c r="A787" i="4"/>
  <c r="B787" i="4"/>
  <c r="B678" i="33"/>
  <c r="A678" i="33"/>
  <c r="M16" i="21"/>
  <c r="M12" i="21"/>
  <c r="M15" i="21"/>
  <c r="M14" i="21"/>
  <c r="M11" i="21"/>
  <c r="M18" i="21"/>
  <c r="M13" i="21"/>
  <c r="M17" i="21"/>
  <c r="N20" i="21"/>
  <c r="M19" i="21"/>
  <c r="B888" i="13" l="1"/>
  <c r="A888" i="13"/>
  <c r="B705" i="33"/>
  <c r="A705" i="33"/>
  <c r="B818" i="4"/>
  <c r="A818" i="4"/>
  <c r="N14" i="21"/>
  <c r="N17" i="21"/>
  <c r="N15" i="21"/>
  <c r="O20" i="21"/>
  <c r="N13" i="21"/>
  <c r="N12" i="21"/>
  <c r="N19" i="21"/>
  <c r="N18" i="21"/>
  <c r="N11" i="21"/>
  <c r="N16" i="21"/>
  <c r="B923" i="13" l="1"/>
  <c r="A923" i="13"/>
  <c r="B849" i="4"/>
  <c r="A849" i="4"/>
  <c r="B732" i="33"/>
  <c r="A732" i="33"/>
  <c r="P20" i="21"/>
  <c r="O11" i="21"/>
  <c r="O18" i="21"/>
  <c r="O15" i="21"/>
  <c r="O19" i="21"/>
  <c r="O16" i="21"/>
  <c r="O17" i="21"/>
  <c r="O13" i="21"/>
  <c r="O12" i="21"/>
  <c r="O14" i="21"/>
  <c r="A958" i="13" l="1"/>
  <c r="B958" i="13"/>
  <c r="B880" i="4"/>
  <c r="A880" i="4"/>
  <c r="A759" i="33"/>
  <c r="B759" i="33"/>
  <c r="P15" i="21"/>
  <c r="P13" i="21"/>
  <c r="P18" i="21"/>
  <c r="P17" i="21"/>
  <c r="P14" i="21"/>
  <c r="P11" i="21"/>
  <c r="P12" i="21"/>
  <c r="P16" i="21"/>
  <c r="P19" i="21"/>
  <c r="Q20" i="21"/>
  <c r="A993" i="13" l="1"/>
  <c r="B993" i="13"/>
  <c r="B786" i="33"/>
  <c r="A786" i="33"/>
  <c r="A911" i="4"/>
  <c r="B911" i="4"/>
  <c r="Q16" i="21"/>
  <c r="Q19" i="21"/>
  <c r="Q17" i="21"/>
  <c r="Q18" i="21"/>
  <c r="Q12" i="21"/>
  <c r="R20" i="21"/>
  <c r="Q13" i="21"/>
  <c r="Q11" i="21"/>
  <c r="Q14" i="21"/>
  <c r="Q15" i="21"/>
  <c r="B1028" i="13" l="1"/>
  <c r="A1028" i="13"/>
  <c r="B942" i="4"/>
  <c r="A942" i="4"/>
  <c r="B813" i="33"/>
  <c r="A813" i="33"/>
  <c r="R11" i="21"/>
  <c r="R18" i="21"/>
  <c r="R14" i="21"/>
  <c r="R17" i="21"/>
  <c r="R13" i="21"/>
  <c r="R15" i="21"/>
  <c r="R19" i="21"/>
  <c r="S20" i="21"/>
  <c r="R12" i="21"/>
  <c r="R16" i="21"/>
  <c r="B1063" i="13" l="1"/>
  <c r="A1063" i="13"/>
  <c r="B840" i="33"/>
  <c r="A840" i="33"/>
  <c r="S17" i="21"/>
  <c r="S12" i="21"/>
  <c r="T20" i="21"/>
  <c r="S14" i="21"/>
  <c r="S19" i="21"/>
  <c r="S16" i="21"/>
  <c r="S18" i="21"/>
  <c r="S15" i="21"/>
  <c r="S13" i="21"/>
  <c r="S11" i="21"/>
  <c r="T13" i="21" l="1"/>
  <c r="T15" i="21"/>
  <c r="T19" i="21"/>
  <c r="T14" i="21"/>
  <c r="U20" i="21"/>
  <c r="T18" i="21"/>
  <c r="T16" i="21"/>
  <c r="T11" i="21"/>
  <c r="T12" i="21"/>
  <c r="T17" i="21"/>
  <c r="V20" i="21" l="1"/>
  <c r="U11" i="21"/>
  <c r="U14" i="21"/>
  <c r="U19" i="21"/>
  <c r="U16" i="21"/>
  <c r="U15" i="21"/>
  <c r="U17" i="21"/>
  <c r="U18" i="21"/>
  <c r="U12" i="21"/>
  <c r="U13" i="21"/>
  <c r="V16" i="21" l="1"/>
  <c r="V18" i="21"/>
  <c r="V12" i="21"/>
  <c r="V19" i="21"/>
  <c r="V13" i="21"/>
  <c r="V14" i="21"/>
  <c r="V17" i="21"/>
  <c r="V11" i="21"/>
  <c r="V15" i="21"/>
  <c r="W20" i="21"/>
  <c r="W19" i="21" l="1"/>
  <c r="W11" i="21"/>
  <c r="W13" i="21"/>
  <c r="W17" i="21"/>
  <c r="W12" i="21"/>
  <c r="W18" i="21"/>
  <c r="X20" i="21"/>
  <c r="W14" i="21"/>
  <c r="W15" i="21"/>
  <c r="W16" i="21"/>
  <c r="X17" i="21" l="1"/>
  <c r="X13" i="21"/>
  <c r="X14" i="21"/>
  <c r="Y20" i="21"/>
  <c r="X16" i="21"/>
  <c r="X11" i="21"/>
  <c r="X15" i="21"/>
  <c r="X18" i="21"/>
  <c r="X12" i="21"/>
  <c r="X19" i="21"/>
  <c r="Y12" i="21" l="1"/>
  <c r="Y18" i="21"/>
  <c r="Z20" i="21"/>
  <c r="Y14" i="21"/>
  <c r="Y15" i="21"/>
  <c r="Y19" i="21"/>
  <c r="Y13" i="21"/>
  <c r="Y11" i="21"/>
  <c r="Y16" i="21"/>
  <c r="Y17" i="21"/>
  <c r="Z11" i="21" l="1"/>
  <c r="Z14" i="21"/>
  <c r="AA20" i="21"/>
  <c r="Z13" i="21"/>
  <c r="Z17" i="21"/>
  <c r="Z18" i="21"/>
  <c r="Z16" i="21"/>
  <c r="Z19" i="21"/>
  <c r="Z15" i="21"/>
  <c r="Z12" i="21"/>
  <c r="AA13" i="21" l="1"/>
  <c r="AA15" i="21"/>
  <c r="AA19" i="21"/>
  <c r="AB20" i="21"/>
  <c r="AA16" i="21"/>
  <c r="AA12" i="21"/>
  <c r="AA14" i="21"/>
  <c r="AA18" i="21"/>
  <c r="AA17" i="21"/>
  <c r="AA11" i="21"/>
  <c r="AB17" i="21" l="1"/>
  <c r="AC20" i="21"/>
  <c r="AB14" i="21"/>
  <c r="AB18" i="21"/>
  <c r="AB19" i="21"/>
  <c r="AB11" i="21"/>
  <c r="AB15" i="21"/>
  <c r="AB12" i="21"/>
  <c r="AB16" i="21"/>
  <c r="AB13" i="21"/>
  <c r="AC12" i="21" l="1"/>
  <c r="AC18" i="21"/>
  <c r="AC19" i="21"/>
  <c r="AC14" i="21"/>
  <c r="AC15" i="21"/>
  <c r="AC13" i="21"/>
  <c r="AD20" i="21"/>
  <c r="AC11" i="21"/>
  <c r="AC16" i="21"/>
  <c r="AC17" i="21"/>
  <c r="AD14" i="21" l="1"/>
  <c r="AD11" i="21"/>
  <c r="AD19" i="21"/>
  <c r="AD16" i="21"/>
  <c r="AE20" i="21"/>
  <c r="AD17" i="21"/>
  <c r="AD18" i="21"/>
  <c r="AD13" i="21"/>
  <c r="AD15" i="21"/>
  <c r="AD12" i="21"/>
  <c r="AE12" i="21" l="1"/>
  <c r="AE16" i="21"/>
  <c r="AE15" i="21"/>
  <c r="AE13" i="21"/>
  <c r="AE18" i="21"/>
  <c r="AE19" i="21"/>
  <c r="AE11" i="21"/>
  <c r="AE17" i="21"/>
  <c r="AF20" i="21"/>
  <c r="AE14" i="21"/>
  <c r="AF13" i="21" l="1"/>
  <c r="AG20" i="21"/>
  <c r="AF17" i="21"/>
  <c r="AF15" i="21"/>
  <c r="AF11" i="21"/>
  <c r="AF14" i="21"/>
  <c r="AF16" i="21"/>
  <c r="AF19" i="21"/>
  <c r="AF18" i="21"/>
  <c r="AF12" i="21"/>
  <c r="AG18" i="21" l="1"/>
  <c r="AG15" i="21"/>
  <c r="AG16" i="21"/>
  <c r="AG19" i="21"/>
  <c r="AG17" i="21"/>
  <c r="AG12" i="21"/>
  <c r="AG14" i="21"/>
  <c r="AG11" i="21"/>
  <c r="AG1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kingsolsifaire guigui28</author>
  </authors>
  <commentList>
    <comment ref="B19" authorId="0" shapeId="0" xr:uid="{39B7B60E-D2A9-447C-9878-2395EC2AA2CF}">
      <text>
        <r>
          <rPr>
            <sz val="9"/>
            <color rgb="FF000000"/>
            <rFont val="Tahoma"/>
            <family val="2"/>
          </rPr>
          <t xml:space="preserve">- Switch bureautique
- Box internet
- Point d'accès Wi-Fi
- Enceinte connectée
</t>
        </r>
      </text>
    </comment>
    <comment ref="B20" authorId="0" shapeId="0" xr:uid="{CE150664-4F5B-4B23-8EEC-D4F348B78A32}">
      <text>
        <r>
          <rPr>
            <sz val="9"/>
            <color rgb="FF000000"/>
            <rFont val="Tahoma"/>
            <family val="2"/>
          </rPr>
          <t xml:space="preserve">- Stations d'accueil (docking stations)
</t>
        </r>
        <r>
          <rPr>
            <sz val="9"/>
            <color rgb="FF000000"/>
            <rFont val="Tahoma"/>
            <family val="2"/>
          </rPr>
          <t xml:space="preserve">- Téléphone fixe IP ou Analogique
</t>
        </r>
        <r>
          <rPr>
            <sz val="9"/>
            <color rgb="FF000000"/>
            <rFont val="Tahoma"/>
            <family val="2"/>
          </rPr>
          <t>- Téléphone sans fil (DECT)</t>
        </r>
        <r>
          <rPr>
            <b/>
            <sz val="9"/>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Laurent PINGAULT</author>
  </authors>
  <commentList>
    <comment ref="AO72" authorId="0" shapeId="0" xr:uid="{50E77E88-7A1B-48CF-BD7F-2022FB91A2D4}">
      <text>
        <r>
          <rPr>
            <b/>
            <sz val="9"/>
            <color indexed="81"/>
            <rFont val="Tahoma"/>
            <family val="2"/>
          </rPr>
          <t>Laurent PINGAULT:</t>
        </r>
        <r>
          <rPr>
            <sz val="9"/>
            <color indexed="81"/>
            <rFont val="Tahoma"/>
            <family val="2"/>
          </rPr>
          <t xml:space="preserve">
https://www.cstjean.qc.ca/sites/cstjean.qc.ca/files/2020-04/Life%20Cycle%20Assessment%20of%20ICT.pdf   (Cordless phone)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Laurent PINGAULT</author>
    <author>Olivier Vergeynst</author>
  </authors>
  <commentList>
    <comment ref="C31" authorId="0" shapeId="0" xr:uid="{BA1D9D56-03C1-4E9A-A0DA-E5483F8162E8}">
      <text>
        <r>
          <rPr>
            <b/>
            <sz val="9"/>
            <color indexed="81"/>
            <rFont val="Tahoma"/>
            <family val="2"/>
          </rPr>
          <t>PUE :</t>
        </r>
        <r>
          <rPr>
            <sz val="9"/>
            <color indexed="81"/>
            <rFont val="Tahoma"/>
            <family val="2"/>
          </rPr>
          <t xml:space="preserve">
Power Usage Effectiveness = Energie totale consommée par le centre informatique / Energie consommée par les équipements informatiques</t>
        </r>
      </text>
    </comment>
    <comment ref="C66" authorId="1" shapeId="0" xr:uid="{9F0D81E1-4692-4A7C-B587-5C51F60A3F36}">
      <text>
        <r>
          <rPr>
            <b/>
            <sz val="9"/>
            <color indexed="81"/>
            <rFont val="Tahoma"/>
            <family val="2"/>
          </rPr>
          <t>PUE :</t>
        </r>
        <r>
          <rPr>
            <sz val="9"/>
            <color indexed="81"/>
            <rFont val="Tahoma"/>
            <family val="2"/>
          </rPr>
          <t xml:space="preserve">
Power Usage Effectiveness = Energie totale consommée par le centre informatique / Energie consommée par les équipements informatiques
</t>
        </r>
      </text>
    </comment>
  </commentList>
</comments>
</file>

<file path=xl/sharedStrings.xml><?xml version="1.0" encoding="utf-8"?>
<sst xmlns="http://schemas.openxmlformats.org/spreadsheetml/2006/main" count="6149" uniqueCount="4015">
  <si>
    <t>Nous souhaitons permettre à toute organisation de mesurer ses émissions de gaz à effet de serre (GES) liées à son système d’information (SI) et sa maturité numérique responsable.</t>
  </si>
  <si>
    <t>Pour cela, nous proposons un outil en libre accès qui s’appuie sur des données ouvertes et publiques.</t>
  </si>
  <si>
    <t xml:space="preserve">Cet outil doit permettre aux organisations de comprendre où se situent leur impacts et de mesurer leur niveau de maturité numérique responsable. </t>
  </si>
  <si>
    <t>Bien que très détaillée, la démarche que nous vous proposons est, nous l’espérons, la plus intuitive possible. Nous vous proposons de remplir une série d’informations dans chacun des onglets de cette feuille de calcul.</t>
  </si>
  <si>
    <t>Les éléments obligatoires seront indiqués par une *</t>
  </si>
  <si>
    <t xml:space="preserve">1) Afin de pouvoir qualifier votre organisation et identifier la personne en charge de WeNR dans votre organisation, vous devez remplir les informations demandées dans l'onglet : </t>
  </si>
  <si>
    <t>Identité</t>
  </si>
  <si>
    <t>2) Dans le cadre de l'analyse quantitative des impacts GES de votre SI, vous renseignerez l'inventaire de votre entreprise dans les onglets :</t>
  </si>
  <si>
    <t>1.1 Organisation</t>
  </si>
  <si>
    <t>1.2 Equipements de bureau</t>
  </si>
  <si>
    <t>1.3 Centres de données (DC)</t>
  </si>
  <si>
    <t>1.4 Utilisation des DC</t>
  </si>
  <si>
    <t>1.5 Equipements des DC</t>
  </si>
  <si>
    <t xml:space="preserve">1.6 Cloud </t>
  </si>
  <si>
    <t>3) Dans le cadre de l'analyse qualitative numérique responsable de votre organisation, vous renseignerez le niveau de maturité dans les onglets suivants :</t>
  </si>
  <si>
    <t>2.1 Démarches Transversales</t>
  </si>
  <si>
    <t>2.2 Utilisateur</t>
  </si>
  <si>
    <t>2.3 Organisation</t>
  </si>
  <si>
    <t xml:space="preserve">3. Nomenclature  </t>
  </si>
  <si>
    <t xml:space="preserve">La confidentialité des données est notre priorité absolue. L’ensemble des données ne sera communiqué à aucun tiers. </t>
  </si>
  <si>
    <t>Seule la consolidation de toutes les données anonymisées sera publique.</t>
  </si>
  <si>
    <t>Réalisation graphique</t>
  </si>
  <si>
    <t>Veuillez saisir les informations principales de votre organisation :</t>
  </si>
  <si>
    <r>
      <rPr>
        <sz val="14"/>
        <color rgb="FFFF0000"/>
        <rFont val="Arial"/>
        <family val="2"/>
      </rPr>
      <t>*</t>
    </r>
    <r>
      <rPr>
        <sz val="11"/>
        <rFont val="Arial"/>
        <family val="2"/>
      </rPr>
      <t xml:space="preserve"> Nom de l'organisation :</t>
    </r>
  </si>
  <si>
    <r>
      <rPr>
        <b/>
        <sz val="14"/>
        <color rgb="FFFF0000"/>
        <rFont val="Arial"/>
        <family val="2"/>
      </rPr>
      <t>*</t>
    </r>
    <r>
      <rPr>
        <b/>
        <sz val="11"/>
        <rFont val="Arial"/>
        <family val="2"/>
      </rPr>
      <t xml:space="preserve"> Quelle est la personne référente chargée du suivi de cette étude dans votre organisation :</t>
    </r>
  </si>
  <si>
    <r>
      <rPr>
        <sz val="14"/>
        <color rgb="FFFF0000"/>
        <rFont val="Arial"/>
        <family val="2"/>
      </rPr>
      <t>*</t>
    </r>
    <r>
      <rPr>
        <sz val="11"/>
        <rFont val="Arial"/>
        <family val="2"/>
      </rPr>
      <t xml:space="preserve"> Site internet :</t>
    </r>
  </si>
  <si>
    <t>Nom :</t>
  </si>
  <si>
    <r>
      <rPr>
        <sz val="14"/>
        <color rgb="FFFF0000"/>
        <rFont val="Arial"/>
        <family val="2"/>
      </rPr>
      <t>*</t>
    </r>
    <r>
      <rPr>
        <sz val="11"/>
        <rFont val="Arial"/>
        <family val="2"/>
      </rPr>
      <t xml:space="preserve"> Nombre de collaborateurs :</t>
    </r>
  </si>
  <si>
    <t>Prénom :</t>
  </si>
  <si>
    <r>
      <rPr>
        <sz val="14"/>
        <color rgb="FFFF0000"/>
        <rFont val="Arial"/>
        <family val="2"/>
      </rPr>
      <t>*</t>
    </r>
    <r>
      <rPr>
        <sz val="11"/>
        <rFont val="Arial"/>
        <family val="2"/>
      </rPr>
      <t xml:space="preserve"> Secteur d’activité  :</t>
    </r>
  </si>
  <si>
    <t>Téléphone :</t>
  </si>
  <si>
    <t xml:space="preserve"> Informations complémentaires :</t>
  </si>
  <si>
    <t>E-mail professionnel :</t>
  </si>
  <si>
    <r>
      <rPr>
        <sz val="14"/>
        <color rgb="FFFF0000"/>
        <rFont val="Arial"/>
        <family val="2"/>
      </rPr>
      <t>*</t>
    </r>
    <r>
      <rPr>
        <sz val="11"/>
        <rFont val="Arial"/>
        <family val="2"/>
      </rPr>
      <t xml:space="preserve"> Localisation du siège social :</t>
    </r>
  </si>
  <si>
    <t>Mission dans l’organisation  :</t>
  </si>
  <si>
    <t>Si vous souhaitez que cette étude concerne plus de 30 entités dans votre organisation, veuillez nous contacter à l'adresse : wenr@institutnr.org</t>
  </si>
  <si>
    <t>Vous avez plusieurs possibilités pour remplir le tableau.</t>
  </si>
  <si>
    <r>
      <rPr>
        <b/>
        <sz val="14"/>
        <color rgb="FFFF0000"/>
        <rFont val="Arial"/>
        <family val="2"/>
      </rPr>
      <t>*</t>
    </r>
    <r>
      <rPr>
        <b/>
        <sz val="10"/>
        <color theme="0"/>
        <rFont val="Arial"/>
        <family val="2"/>
      </rPr>
      <t xml:space="preserve"> Région (obligatoire)</t>
    </r>
  </si>
  <si>
    <r>
      <rPr>
        <b/>
        <sz val="14"/>
        <color rgb="FFFF0000"/>
        <rFont val="Arial"/>
        <family val="2"/>
      </rPr>
      <t>*</t>
    </r>
    <r>
      <rPr>
        <b/>
        <sz val="10"/>
        <color theme="0"/>
        <rFont val="Arial"/>
        <family val="2"/>
      </rPr>
      <t xml:space="preserve"> Pays (si vous souhaitez ne renseigner que la zone géographique veuillez sélectionner à nouveau la région)</t>
    </r>
  </si>
  <si>
    <r>
      <rPr>
        <b/>
        <sz val="14"/>
        <color rgb="FFFF0000"/>
        <rFont val="Arial"/>
        <family val="2"/>
      </rPr>
      <t>*</t>
    </r>
    <r>
      <rPr>
        <b/>
        <sz val="10"/>
        <color theme="0"/>
        <rFont val="Arial"/>
        <family val="2"/>
      </rPr>
      <t xml:space="preserve"> Nombre d'utilisateurs (y compris externes) utilisant les équipements mesurés dans cette étude :</t>
    </r>
  </si>
  <si>
    <t>Secteur d’activité de l'entité (si différent de la maison mère) :</t>
  </si>
  <si>
    <t>Si secteur "Autre" :</t>
  </si>
  <si>
    <t>Adresse de la localisation :</t>
  </si>
  <si>
    <t>Site internet :</t>
  </si>
  <si>
    <t xml:space="preserve">Informations complémentaires : </t>
  </si>
  <si>
    <t>Dans cet onglet vous aller pouvoir définir les éventuelle sous entités concernées par l’étude WeNR 2021</t>
  </si>
  <si>
    <t>Par exemple, si vous souhaitez faire une étude portant sur les DSI groupe toutes hébergées en Europe, le service commercial et le service R&amp;D hébergés en France, et les datacenters hébergés en Chine vous paramètrerez l’outils ainsi :</t>
  </si>
  <si>
    <t>1ere photo</t>
  </si>
  <si>
    <t>Si vous souhaitez faire une étude sur une toute une agglomération en France vous paramètrerez l’outil ainsi :</t>
  </si>
  <si>
    <t>Entités concernées par l’étude WeNR 2021</t>
  </si>
  <si>
    <t>Région (obligatoire)</t>
  </si>
  <si>
    <t>Europe</t>
  </si>
  <si>
    <t>Amérique Latine</t>
  </si>
  <si>
    <t>Asie</t>
  </si>
  <si>
    <t>Information facultative :</t>
  </si>
  <si>
    <t>Bordeaux</t>
  </si>
  <si>
    <t>dsi</t>
  </si>
  <si>
    <t>Data Centers</t>
  </si>
  <si>
    <t>Pays (si vous souhaitez ne renseigner que la zone géographique et non pas le pays, choisissez NSP)</t>
  </si>
  <si>
    <t>France</t>
  </si>
  <si>
    <t>Il est par exemple important de savoir que l’électricité n’a pas le même impact en fonction des pays (https://www.electricitymap.org/map) et donc si vous le souhaitez nous pouvons affiner notre étude.</t>
  </si>
  <si>
    <t>1.1 ORGANISATION</t>
  </si>
  <si>
    <t>* Obligatoire</t>
  </si>
  <si>
    <t>Si vous ne connaissez pas la réponse à certaines questions, veuillez saisir ou choisir NSP. Si la question ne vous concerne pas, saisir NC.</t>
  </si>
  <si>
    <t>Entités</t>
  </si>
  <si>
    <r>
      <t xml:space="preserve">NB: Données copiées de la feuille "Identité" - </t>
    </r>
    <r>
      <rPr>
        <b/>
        <sz val="10"/>
        <color rgb="FFFFFF00"/>
        <rFont val="Arial"/>
        <family val="2"/>
      </rPr>
      <t>s'il manque des données, veuillez les encoder dans la cellule associée dans la feuille "Identité"</t>
    </r>
    <r>
      <rPr>
        <b/>
        <sz val="10"/>
        <color theme="0"/>
        <rFont val="Arial"/>
        <family val="2"/>
      </rPr>
      <t xml:space="preserve">
</t>
    </r>
  </si>
  <si>
    <t>Région :</t>
  </si>
  <si>
    <t>Pays :</t>
  </si>
  <si>
    <t xml:space="preserve">Nombre d'utilisateurs de vos systèmes informatiques (vos collaborateurs, mais pas vos clients) </t>
  </si>
  <si>
    <t>Nombre de collaborateurs de la DSI</t>
  </si>
  <si>
    <t xml:space="preserve">Equipements </t>
  </si>
  <si>
    <t xml:space="preserve">Disposez-vous de ces différents équipements dans votre inventaire numérique ? 
</t>
  </si>
  <si>
    <r>
      <t xml:space="preserve">Ecrans </t>
    </r>
    <r>
      <rPr>
        <b/>
        <sz val="10"/>
        <color rgb="FFFF0000"/>
        <rFont val="Arial"/>
        <family val="2"/>
      </rPr>
      <t>*</t>
    </r>
  </si>
  <si>
    <r>
      <t xml:space="preserve">Télévisions </t>
    </r>
    <r>
      <rPr>
        <b/>
        <sz val="10"/>
        <color rgb="FFFF0000"/>
        <rFont val="Arial"/>
        <family val="2"/>
      </rPr>
      <t>*</t>
    </r>
  </si>
  <si>
    <r>
      <t xml:space="preserve">Smartphones </t>
    </r>
    <r>
      <rPr>
        <b/>
        <sz val="10"/>
        <color rgb="FFFF0000"/>
        <rFont val="Arial"/>
        <family val="2"/>
      </rPr>
      <t>*</t>
    </r>
  </si>
  <si>
    <r>
      <t xml:space="preserve">Tablettes </t>
    </r>
    <r>
      <rPr>
        <b/>
        <sz val="10"/>
        <color rgb="FFFF0000"/>
        <rFont val="Arial"/>
        <family val="2"/>
      </rPr>
      <t>*</t>
    </r>
  </si>
  <si>
    <r>
      <t xml:space="preserve">Equipements réseau hors des centres de données </t>
    </r>
    <r>
      <rPr>
        <b/>
        <sz val="10"/>
        <color rgb="FFFF0000"/>
        <rFont val="Arial"/>
        <family val="2"/>
      </rPr>
      <t>*</t>
    </r>
  </si>
  <si>
    <r>
      <t xml:space="preserve">Autres équipements bureautiques </t>
    </r>
    <r>
      <rPr>
        <b/>
        <sz val="10"/>
        <color rgb="FFFF0000"/>
        <rFont val="Arial"/>
        <family val="2"/>
      </rPr>
      <t>*</t>
    </r>
  </si>
  <si>
    <t>Pourcentage d'achat d'équipement reconditionné par rapport au total (neuf+reconditionné)</t>
  </si>
  <si>
    <t>Ecrans</t>
  </si>
  <si>
    <t>Télévisions</t>
  </si>
  <si>
    <t>Smartphones/tablettes</t>
  </si>
  <si>
    <t>Autres équipements bureautiques</t>
  </si>
  <si>
    <t>Pourcentage de réemploi après avoir quitté l'organisation (hors recyclage)</t>
  </si>
  <si>
    <t>Déchets numériques</t>
  </si>
  <si>
    <t>Impression</t>
  </si>
  <si>
    <t>Répartition par type des achats de papier</t>
  </si>
  <si>
    <r>
      <rPr>
        <b/>
        <sz val="10"/>
        <color rgb="FFFF0000"/>
        <rFont val="Arial"/>
        <family val="2"/>
      </rPr>
      <t>*</t>
    </r>
    <r>
      <rPr>
        <b/>
        <sz val="10"/>
        <rFont val="Arial"/>
        <family val="2"/>
      </rPr>
      <t xml:space="preserve"> % Papier recyclé </t>
    </r>
  </si>
  <si>
    <r>
      <rPr>
        <b/>
        <sz val="10"/>
        <color rgb="FFFF0000"/>
        <rFont val="Arial"/>
        <family val="2"/>
      </rPr>
      <t>*</t>
    </r>
    <r>
      <rPr>
        <b/>
        <sz val="10"/>
        <rFont val="Arial"/>
        <family val="2"/>
      </rPr>
      <t xml:space="preserve"> % Papier labélisé (BlueAngel, PEFC, FSC, ecolabel) - Recyclé ou non Recyclé</t>
    </r>
  </si>
  <si>
    <t>Energie</t>
  </si>
  <si>
    <t xml:space="preserve">Origine de l’électricité </t>
  </si>
  <si>
    <r>
      <rPr>
        <b/>
        <sz val="10"/>
        <color rgb="FFFF0000"/>
        <rFont val="Arial"/>
        <family val="2"/>
      </rPr>
      <t>*</t>
    </r>
    <r>
      <rPr>
        <b/>
        <sz val="10"/>
        <rFont val="Arial"/>
        <family val="2"/>
      </rPr>
      <t xml:space="preserve"> % d'électricité basé sur le mix électrique du pays</t>
    </r>
  </si>
  <si>
    <r>
      <rPr>
        <b/>
        <sz val="10"/>
        <color rgb="FFFF0000"/>
        <rFont val="Arial"/>
        <family val="2"/>
      </rPr>
      <t>*</t>
    </r>
    <r>
      <rPr>
        <b/>
        <sz val="10"/>
        <rFont val="Arial"/>
        <family val="2"/>
      </rPr>
      <t xml:space="preserve"> Dans le cas de contrats spécifiques, % d'énergies renouvelables</t>
    </r>
  </si>
  <si>
    <r>
      <rPr>
        <b/>
        <sz val="10"/>
        <color rgb="FFFF0000"/>
        <rFont val="Arial"/>
        <family val="2"/>
      </rPr>
      <t>*</t>
    </r>
    <r>
      <rPr>
        <b/>
        <sz val="10"/>
        <rFont val="Arial"/>
        <family val="2"/>
      </rPr>
      <t xml:space="preserve"> % d'origine autre ou inconnue </t>
    </r>
  </si>
  <si>
    <t>Contrôle : Cette cellule vérifie que la somme d'énergie est de 100%</t>
  </si>
  <si>
    <t>Facteurs d'émission de GES pour votre mix électrique</t>
  </si>
  <si>
    <t>Emission en gramme équivalent GES de l'électricité (g CO2e/kWh)</t>
  </si>
  <si>
    <t>Souhaitez vous préciser le détails de l'origine de l'electricité utilisée?</t>
  </si>
  <si>
    <t>Non</t>
  </si>
  <si>
    <t>% de mix électrique du pays</t>
  </si>
  <si>
    <t>% de nucléaire</t>
  </si>
  <si>
    <t>% de charbon</t>
  </si>
  <si>
    <t>% de gaz</t>
  </si>
  <si>
    <t>% de diesel/fuel</t>
  </si>
  <si>
    <t>% d'éolien</t>
  </si>
  <si>
    <t>% de solaire</t>
  </si>
  <si>
    <t>% d'hydraulique</t>
  </si>
  <si>
    <t>% de biomasse</t>
  </si>
  <si>
    <t>% d'origine inconnue</t>
  </si>
  <si>
    <t>Contrôle</t>
  </si>
  <si>
    <t>1.2 ÉQUIPEMENTS DE BUREAU</t>
  </si>
  <si>
    <t>Le premier tableau agrégera donc automatiquement les données que vous renseignerez dans le second tableau.</t>
  </si>
  <si>
    <t>NB : Si pour un type d'équipement donné, vous n'êtes pas en capacité de fournir de données, nous attribuerons une valeur calculée sur la moyenne globale des répondants.</t>
  </si>
  <si>
    <t>Nombre d'utilisateurs :</t>
  </si>
  <si>
    <t>Type d'équipement</t>
  </si>
  <si>
    <t>Détail</t>
  </si>
  <si>
    <t>Desktops</t>
  </si>
  <si>
    <t xml:space="preserve">L'équipement est automatiquement calculé sur la base des informations que vous avez indiquées dans le deuxième tableau.
</t>
  </si>
  <si>
    <t>Imprimantes</t>
  </si>
  <si>
    <t>Laptops</t>
  </si>
  <si>
    <t>Tablettes</t>
  </si>
  <si>
    <t xml:space="preserve">      
</t>
  </si>
  <si>
    <t>Smartphones</t>
  </si>
  <si>
    <t>Equipements réseaux</t>
  </si>
  <si>
    <t>Dans la seconde partie de cet onglet, veuillez détailler l'ensemble des équipements :</t>
  </si>
  <si>
    <t>Vous devez sélectionner le type d'équipement et le détail s'approchant le plus de votre équipement, puis mentionner leur nombre dans la colonne correspondant à l'entité observée.</t>
  </si>
  <si>
    <t>Dans le cas où vous ne connaissez pas le modèle utilisé, choisissez dans la liste déroulante "Modèle générique"</t>
  </si>
  <si>
    <t>Exemple :</t>
  </si>
  <si>
    <t>DÉFINITIONS Desktops et Laptops</t>
  </si>
  <si>
    <r>
      <rPr>
        <b/>
        <sz val="16"/>
        <color rgb="FF1D1C1D"/>
        <rFont val="Arial"/>
        <family val="2"/>
      </rPr>
      <t>Entrée de gamme</t>
    </r>
    <r>
      <rPr>
        <sz val="12"/>
        <color rgb="FF1D1C1D"/>
        <rFont val="Arial"/>
        <family val="2"/>
      </rPr>
      <t xml:space="preserve">
Intel Core I3
8 GB Ram
500Go HDD
120Go SSD
350W</t>
    </r>
  </si>
  <si>
    <r>
      <rPr>
        <b/>
        <sz val="16"/>
        <color rgb="FF1D1C1D"/>
        <rFont val="Arial"/>
        <family val="2"/>
      </rPr>
      <t>Milieu de gamme</t>
    </r>
    <r>
      <rPr>
        <sz val="12"/>
        <color rgb="FF1D1C1D"/>
        <rFont val="Arial"/>
        <family val="2"/>
      </rPr>
      <t xml:space="preserve">
Intel Core I5
16 GB Ram
1To HDD
256Go SSD
550W</t>
    </r>
  </si>
  <si>
    <r>
      <rPr>
        <b/>
        <sz val="16"/>
        <color rgb="FF1D1C1D"/>
        <rFont val="Arial"/>
        <family val="2"/>
      </rPr>
      <t>Haut de gamme</t>
    </r>
    <r>
      <rPr>
        <sz val="12"/>
        <color rgb="FF1D1C1D"/>
        <rFont val="Arial"/>
        <family val="2"/>
      </rPr>
      <t xml:space="preserve">
Intel Core I7
64 GB Ram
2To HDD
512Go SSD
750W</t>
    </r>
  </si>
  <si>
    <t>Nombre d'équipements</t>
  </si>
  <si>
    <t>Feuille à protéger et cacher</t>
  </si>
  <si>
    <t>Secteur-Activité</t>
  </si>
  <si>
    <t>Region</t>
  </si>
  <si>
    <t>Regions</t>
  </si>
  <si>
    <t>Afrique</t>
  </si>
  <si>
    <t>Amérique du Nord</t>
  </si>
  <si>
    <t>Océanie</t>
  </si>
  <si>
    <t>Monde</t>
  </si>
  <si>
    <t>Activités de services administratifs et de soutien</t>
  </si>
  <si>
    <t>Auvergne-Rhône-Alpes</t>
  </si>
  <si>
    <t>Activités financières et d'assurance</t>
  </si>
  <si>
    <t>Bourgogne-Franche-Comté</t>
  </si>
  <si>
    <t>--------</t>
  </si>
  <si>
    <t>Activités immobilières</t>
  </si>
  <si>
    <t>Bretagne</t>
  </si>
  <si>
    <t>Afrique du Sud</t>
  </si>
  <si>
    <t>Canada</t>
  </si>
  <si>
    <t>Antigua-et-Barbuda</t>
  </si>
  <si>
    <t>Afghanistan</t>
  </si>
  <si>
    <t>Belgique</t>
  </si>
  <si>
    <t>Australie</t>
  </si>
  <si>
    <t>Activités juridiques, comptables, de gestion, d'architecture, d'ingénierie, de contrôle et d'analyses techniques</t>
  </si>
  <si>
    <t>Centre-Val de Loire</t>
  </si>
  <si>
    <t>Equipements reseaux</t>
  </si>
  <si>
    <t>Algérie</t>
  </si>
  <si>
    <t>États-Unis</t>
  </si>
  <si>
    <t>Argentine</t>
  </si>
  <si>
    <t>Arabie Saoudite</t>
  </si>
  <si>
    <t>Suisse</t>
  </si>
  <si>
    <t>Îles Cook</t>
  </si>
  <si>
    <t>Activités pour la santé humaine</t>
  </si>
  <si>
    <t>Corse</t>
  </si>
  <si>
    <t>Switch</t>
  </si>
  <si>
    <t>Angola</t>
  </si>
  <si>
    <t>Mexique</t>
  </si>
  <si>
    <t>Bahamas</t>
  </si>
  <si>
    <t>Arménie</t>
  </si>
  <si>
    <t>Fidji</t>
  </si>
  <si>
    <t>Administration publique</t>
  </si>
  <si>
    <t>Grand Est</t>
  </si>
  <si>
    <t>Bénin</t>
  </si>
  <si>
    <t>Barbade</t>
  </si>
  <si>
    <t>Azerbaïdjan</t>
  </si>
  <si>
    <t>Autriche</t>
  </si>
  <si>
    <t>Kiribati</t>
  </si>
  <si>
    <t>Arts, spectacles et activités récréatives</t>
  </si>
  <si>
    <t>Hauts-de-France</t>
  </si>
  <si>
    <t>Botswana</t>
  </si>
  <si>
    <t>Belize</t>
  </si>
  <si>
    <t>Bahreïn</t>
  </si>
  <si>
    <t>Allemagne</t>
  </si>
  <si>
    <t>Îles Marshall</t>
  </si>
  <si>
    <t>Autres activités spécialisées, scientifiques et techniques</t>
  </si>
  <si>
    <t>Île-de-France</t>
  </si>
  <si>
    <t>Burkina Faso</t>
  </si>
  <si>
    <t>Bolivie</t>
  </si>
  <si>
    <t>Bangladesh</t>
  </si>
  <si>
    <t>Biélorussie</t>
  </si>
  <si>
    <t>Micronésie</t>
  </si>
  <si>
    <t>Autres industries manufacturières- réparation et installation de machines et d'équipements</t>
  </si>
  <si>
    <t>Normandie</t>
  </si>
  <si>
    <t>Burundi</t>
  </si>
  <si>
    <t>Brésil</t>
  </si>
  <si>
    <t>Bhoutan</t>
  </si>
  <si>
    <t>Bosnie-Herzégovine</t>
  </si>
  <si>
    <t>Nauru</t>
  </si>
  <si>
    <t>Commerce - réparation d'automobiles et de motocycles</t>
  </si>
  <si>
    <t>Nouvelle-Aquitaine</t>
  </si>
  <si>
    <t>Cameroun</t>
  </si>
  <si>
    <t>Chili</t>
  </si>
  <si>
    <t>Birmanie</t>
  </si>
  <si>
    <t>Bulgarie</t>
  </si>
  <si>
    <t>Niue</t>
  </si>
  <si>
    <t>Construction</t>
  </si>
  <si>
    <t>Occitanie</t>
  </si>
  <si>
    <t>Cap-Vert</t>
  </si>
  <si>
    <t>Colombie</t>
  </si>
  <si>
    <t>Brunei</t>
  </si>
  <si>
    <t>Chypre</t>
  </si>
  <si>
    <t>Nouvelle-Zélande</t>
  </si>
  <si>
    <t>Enseignement</t>
  </si>
  <si>
    <t>Pays de la Loire</t>
  </si>
  <si>
    <t>République centrafricaine</t>
  </si>
  <si>
    <t>Costa Rica</t>
  </si>
  <si>
    <t>Cambodge</t>
  </si>
  <si>
    <t>Croatie</t>
  </si>
  <si>
    <t>Palaos</t>
  </si>
  <si>
    <t>Fabrication de denrées alimentaires, de boissons et de produits à base de tabac</t>
  </si>
  <si>
    <t>Provence-Alpes-Côte d'Azur</t>
  </si>
  <si>
    <t>Comores</t>
  </si>
  <si>
    <t>Cuba</t>
  </si>
  <si>
    <t>Chine</t>
  </si>
  <si>
    <t>Danemark</t>
  </si>
  <si>
    <t>Papouasie-Nouvelle-Guinée</t>
  </si>
  <si>
    <t>Fabrication de machines et équipements n.c.a.</t>
  </si>
  <si>
    <t>Guadeloupe</t>
  </si>
  <si>
    <t>République du Congo</t>
  </si>
  <si>
    <t>République Dominicaine</t>
  </si>
  <si>
    <t>Corée du Nord</t>
  </si>
  <si>
    <t>Espagne</t>
  </si>
  <si>
    <t>Salomon</t>
  </si>
  <si>
    <t>Fabrication de matériels de transport</t>
  </si>
  <si>
    <t>Guyane (française)</t>
  </si>
  <si>
    <t>République démocratique du Congo</t>
  </si>
  <si>
    <t>Dominique</t>
  </si>
  <si>
    <t>Corée du Sud</t>
  </si>
  <si>
    <t>Estonie</t>
  </si>
  <si>
    <t>Samoa</t>
  </si>
  <si>
    <t>Fabrication de produits en caoutchouc et en plastique ainsi que d'autres produits minéraux non métalliques</t>
  </si>
  <si>
    <t>Martinique</t>
  </si>
  <si>
    <t>Côte d’Ivoire</t>
  </si>
  <si>
    <t>Équateur</t>
  </si>
  <si>
    <t>Émirats arabes unis</t>
  </si>
  <si>
    <t>Finlande</t>
  </si>
  <si>
    <t>Tonga</t>
  </si>
  <si>
    <t>Hébergement et restauration</t>
  </si>
  <si>
    <t>La Réunion</t>
  </si>
  <si>
    <t>Djibouti</t>
  </si>
  <si>
    <t>Grenade</t>
  </si>
  <si>
    <t>Géorgie</t>
  </si>
  <si>
    <t>Albanie</t>
  </si>
  <si>
    <t>Tuvalu</t>
  </si>
  <si>
    <t>Hébergement médico-social et social et action sociale sans hébergement</t>
  </si>
  <si>
    <t>Mayotte</t>
  </si>
  <si>
    <t>Égypte</t>
  </si>
  <si>
    <t>Guatemala</t>
  </si>
  <si>
    <t>Inde</t>
  </si>
  <si>
    <t>Grèce</t>
  </si>
  <si>
    <t>Vanuatu</t>
  </si>
  <si>
    <t>Industrie chimique</t>
  </si>
  <si>
    <t>Autre</t>
  </si>
  <si>
    <t>Érythrée</t>
  </si>
  <si>
    <t>Guyana</t>
  </si>
  <si>
    <t>Indonésie</t>
  </si>
  <si>
    <t>Hongrie</t>
  </si>
  <si>
    <t>Industrie pharmaceutique</t>
  </si>
  <si>
    <t>Eswatini</t>
  </si>
  <si>
    <t>Haïti</t>
  </si>
  <si>
    <t>Irak</t>
  </si>
  <si>
    <t>Irlande</t>
  </si>
  <si>
    <t>Métallurgie et fabrication de produits métalliques, à l'exception des machines et des équipements</t>
  </si>
  <si>
    <t>Éthiopie</t>
  </si>
  <si>
    <t>Honduras</t>
  </si>
  <si>
    <t>Iran</t>
  </si>
  <si>
    <t>Islande</t>
  </si>
  <si>
    <t>Production et distribution d'électricité, de gaz, de vapeur et d'air conditionné</t>
  </si>
  <si>
    <t>Gabon</t>
  </si>
  <si>
    <t>Jamaïque</t>
  </si>
  <si>
    <t>Israël</t>
  </si>
  <si>
    <t>Italie</t>
  </si>
  <si>
    <t>Transports et entreposage</t>
  </si>
  <si>
    <t>Gambie</t>
  </si>
  <si>
    <t>Nicaragua</t>
  </si>
  <si>
    <t>Japon</t>
  </si>
  <si>
    <t>Kosovo</t>
  </si>
  <si>
    <t>Travail du bois, industrie du papier et imprimerie</t>
  </si>
  <si>
    <t>Ghana</t>
  </si>
  <si>
    <t>Panama</t>
  </si>
  <si>
    <t>Jordanie</t>
  </si>
  <si>
    <t>Lettonie</t>
  </si>
  <si>
    <t>Autres</t>
  </si>
  <si>
    <t>Guinée</t>
  </si>
  <si>
    <t>Paraguay</t>
  </si>
  <si>
    <t>Kazakhstan</t>
  </si>
  <si>
    <t>Liechtenstein</t>
  </si>
  <si>
    <t>Guinée-Bissau</t>
  </si>
  <si>
    <t>Pérou</t>
  </si>
  <si>
    <t>Kirghizistan</t>
  </si>
  <si>
    <t>Lituanie</t>
  </si>
  <si>
    <t>Guinée équatoriale</t>
  </si>
  <si>
    <t>Saint-Kitts-et-Nevis</t>
  </si>
  <si>
    <t>Koweït</t>
  </si>
  <si>
    <t>Luxembourg</t>
  </si>
  <si>
    <t>Kenya</t>
  </si>
  <si>
    <t>Saint-Vincent-et-les-Grenadines</t>
  </si>
  <si>
    <t>Laos</t>
  </si>
  <si>
    <t>Macédoine</t>
  </si>
  <si>
    <t>Lesotho</t>
  </si>
  <si>
    <t>Sainte-Lucie</t>
  </si>
  <si>
    <t>Liban</t>
  </si>
  <si>
    <t>Malte</t>
  </si>
  <si>
    <t>Liberia</t>
  </si>
  <si>
    <t>Salvador</t>
  </si>
  <si>
    <t>Malaisie</t>
  </si>
  <si>
    <t>Moldavie</t>
  </si>
  <si>
    <t>Libye</t>
  </si>
  <si>
    <t>Suriname</t>
  </si>
  <si>
    <t>Maldives</t>
  </si>
  <si>
    <t>Monaco</t>
  </si>
  <si>
    <t>Madagascar</t>
  </si>
  <si>
    <t>Trinité-et-Tobago</t>
  </si>
  <si>
    <t>Mongolie</t>
  </si>
  <si>
    <t>Monténégro</t>
  </si>
  <si>
    <t>Malawi</t>
  </si>
  <si>
    <t>Uruguay</t>
  </si>
  <si>
    <t>Népal</t>
  </si>
  <si>
    <t>Norvège</t>
  </si>
  <si>
    <t>Mali</t>
  </si>
  <si>
    <t>Venezuela</t>
  </si>
  <si>
    <t>Oman</t>
  </si>
  <si>
    <t>Pays-Bas</t>
  </si>
  <si>
    <t>Maroc</t>
  </si>
  <si>
    <t>Ouzbékistan</t>
  </si>
  <si>
    <t>Pologne</t>
  </si>
  <si>
    <t>Maurice</t>
  </si>
  <si>
    <t>Palestine</t>
  </si>
  <si>
    <t>Portugal</t>
  </si>
  <si>
    <t>Mauritanie</t>
  </si>
  <si>
    <t>Pakistan</t>
  </si>
  <si>
    <t>République tchèque</t>
  </si>
  <si>
    <t>Mozambique</t>
  </si>
  <si>
    <t>Philippines</t>
  </si>
  <si>
    <t>Roumanie</t>
  </si>
  <si>
    <t>Namibie</t>
  </si>
  <si>
    <t>Qatar</t>
  </si>
  <si>
    <t>Royaume-Uni</t>
  </si>
  <si>
    <t>Niger</t>
  </si>
  <si>
    <t>Singapour</t>
  </si>
  <si>
    <t>Russie</t>
  </si>
  <si>
    <t>Nigeria</t>
  </si>
  <si>
    <t>Sri Lanka</t>
  </si>
  <si>
    <t>Saint-Marin</t>
  </si>
  <si>
    <t>Ouganda</t>
  </si>
  <si>
    <t>Syrie</t>
  </si>
  <si>
    <t>Serbie</t>
  </si>
  <si>
    <t>Rwanda</t>
  </si>
  <si>
    <t>Tadjikistan</t>
  </si>
  <si>
    <t>Slovaquie</t>
  </si>
  <si>
    <t>São Tomé-et-Principe</t>
  </si>
  <si>
    <t>Thaïlande</t>
  </si>
  <si>
    <t>Slovénie</t>
  </si>
  <si>
    <t>Sénégal</t>
  </si>
  <si>
    <t>Timor oriental</t>
  </si>
  <si>
    <t>Suède</t>
  </si>
  <si>
    <t>Seychelles</t>
  </si>
  <si>
    <t>Turkménistan</t>
  </si>
  <si>
    <t>Andorre</t>
  </si>
  <si>
    <t>Sierra Leone</t>
  </si>
  <si>
    <t>Turquie</t>
  </si>
  <si>
    <t>Ukraine</t>
  </si>
  <si>
    <t>Somalie</t>
  </si>
  <si>
    <t>Viêt Nam</t>
  </si>
  <si>
    <t>Vatican</t>
  </si>
  <si>
    <t>Soudan</t>
  </si>
  <si>
    <t>Yémen</t>
  </si>
  <si>
    <t>Soudan du Sud</t>
  </si>
  <si>
    <t>Tanzanie</t>
  </si>
  <si>
    <t>Tchad</t>
  </si>
  <si>
    <t>Togo</t>
  </si>
  <si>
    <t>Tunisie</t>
  </si>
  <si>
    <t>Zambie</t>
  </si>
  <si>
    <t>Zimbabwe</t>
  </si>
  <si>
    <t>Modèle générique</t>
  </si>
  <si>
    <t>Point_d_accès_Wi_Fi</t>
  </si>
  <si>
    <t>UserEquipements</t>
  </si>
  <si>
    <t>Téléphone_sans_fil_DECT</t>
  </si>
  <si>
    <t>Vidéo_Projecteurs</t>
  </si>
  <si>
    <t>EnceinteConnectée</t>
  </si>
  <si>
    <t>Fournisseur CLOUD</t>
  </si>
  <si>
    <t>Microsoft</t>
  </si>
  <si>
    <t>Amazon</t>
  </si>
  <si>
    <t>Google</t>
  </si>
  <si>
    <t>Alibaba</t>
  </si>
  <si>
    <t>IBM</t>
  </si>
  <si>
    <t>SalesForce</t>
  </si>
  <si>
    <t>Oracle</t>
  </si>
  <si>
    <t>SAP</t>
  </si>
  <si>
    <t>Rackspace</t>
  </si>
  <si>
    <t>Stations_daccueil_docking_stations</t>
  </si>
  <si>
    <t>Téléphone_fixe_IP_ou_Analogique</t>
  </si>
  <si>
    <t>VMWare</t>
  </si>
  <si>
    <t>Apple iPad 2</t>
  </si>
  <si>
    <t>Apple iPad (3rd generation)</t>
  </si>
  <si>
    <t>Apple iPad (4th generation)</t>
  </si>
  <si>
    <t>Apple iPad 5th gen</t>
  </si>
  <si>
    <t>Apple iPad 6th gen</t>
  </si>
  <si>
    <t>40-49 pouces</t>
  </si>
  <si>
    <t>Apple iPad Air</t>
  </si>
  <si>
    <t>Canon ADVANCE C256iFimage RUNNER</t>
  </si>
  <si>
    <t>Apple iPad Air 2</t>
  </si>
  <si>
    <t>Canon ADVANCE C356iFimage RUNNER</t>
  </si>
  <si>
    <t>Apple iPad mini</t>
  </si>
  <si>
    <t>Canon ADVANCE C5560i imageRUNNER 1730</t>
  </si>
  <si>
    <t>Asus Mini PC PB60</t>
  </si>
  <si>
    <t>Apple iPad mini 2</t>
  </si>
  <si>
    <t>Canon Color Multifunction OfficeSystems imageRUNNERADVANCEC5235</t>
  </si>
  <si>
    <t>Dell OptiPlex 3050 All-in-One Desktop</t>
  </si>
  <si>
    <t>Apple iPad mini 3</t>
  </si>
  <si>
    <t>Canon Color Multifunction OfficeSystems imageRUNNERADVANCEC5235F</t>
  </si>
  <si>
    <t>Dell OptiPlex 3050 Micro Form Factor</t>
  </si>
  <si>
    <t>Apple iPad mini 4</t>
  </si>
  <si>
    <t>Canon Color Multifunction OfficeSystems imageRUNNERADVANCEC5240</t>
  </si>
  <si>
    <t>Dell OptiPlex 3050 Small Form Factor</t>
  </si>
  <si>
    <t>Apple iPad Pro (10,5 inch)</t>
  </si>
  <si>
    <t>Canon Color Multifunction OfficeSystems imageRUNNERADVANCEC5240F</t>
  </si>
  <si>
    <t>Dell OptiPlex 3050 Tower</t>
  </si>
  <si>
    <t>Apple iPad Pro 2nd gen (12,9</t>
  </si>
  <si>
    <t>Canon Color Multifunction OfficeSystems imageRUNNERADVANCEC5250</t>
  </si>
  <si>
    <t>Dell OptiPlex 3060 Micro Form Factor</t>
  </si>
  <si>
    <t>Dell Venue 8 Pro</t>
  </si>
  <si>
    <t>Canon Color Multifunction OfficeSystems imageRUNNERADVANCEC5250F</t>
  </si>
  <si>
    <t>Dell OptiPlex 3060 Small Form Factor</t>
  </si>
  <si>
    <t>Google Pixel Slate</t>
  </si>
  <si>
    <t>Canon Color Multifunction OfficeSystems imageRUNNERADVANCEC5255</t>
  </si>
  <si>
    <t>Dell OptiPlex 3060 Tower</t>
  </si>
  <si>
    <t>HP Elite x2 1012 G2 Tablet</t>
  </si>
  <si>
    <t>Canon Color Multifunction OfficeSystems imageRUNNERADVANCEC5255F</t>
  </si>
  <si>
    <t>Dell OptiPlex 5050 Micro Form Factor</t>
  </si>
  <si>
    <t>Google Pixel 3</t>
  </si>
  <si>
    <t>HP Pro x2 612 G2 Tablet PC</t>
  </si>
  <si>
    <t>Canon image PRESSC750 Printer</t>
  </si>
  <si>
    <t>Dell OptiPlex 5050 Small Form Factor</t>
  </si>
  <si>
    <t>Google Pixel 4</t>
  </si>
  <si>
    <t>Canon image PRESSC850 Printer</t>
  </si>
  <si>
    <t>Dell OptiPlex 5050 Tower</t>
  </si>
  <si>
    <t>Canon image RUNNER 2525</t>
  </si>
  <si>
    <t>Dell AW2518H Monitor</t>
  </si>
  <si>
    <t>Dell OptiPlex 5055 Small Form Factor</t>
  </si>
  <si>
    <t>Dell AW2518HF Monitor</t>
  </si>
  <si>
    <t>Asus Notebook C423</t>
  </si>
  <si>
    <t>Dell OptiPlex 5055 Tower</t>
  </si>
  <si>
    <t>Canon image RUNNER 2525 Platen</t>
  </si>
  <si>
    <t>Dell AW3418DW Monitor</t>
  </si>
  <si>
    <t>Dell Latitude 3150</t>
  </si>
  <si>
    <t>Dell OptiPlex 5060 Micro Form Factor</t>
  </si>
  <si>
    <t>Canon image RUNNER 2530</t>
  </si>
  <si>
    <t>Dell AW3418HW Monitor</t>
  </si>
  <si>
    <t>Dell Latitude 3160</t>
  </si>
  <si>
    <t>Dell OptiPlex 5060 Small Form Factor</t>
  </si>
  <si>
    <t>Canon image RUNNERADVANCE 400iF</t>
  </si>
  <si>
    <t>Dell E1916HE Monitor</t>
  </si>
  <si>
    <t>Dell Latitude 3180</t>
  </si>
  <si>
    <t>Dell OptiPlex 5060 Tower</t>
  </si>
  <si>
    <t>Canon image RUNNERADVANCE 4225 G</t>
  </si>
  <si>
    <t>Dell E1916HV Monitor</t>
  </si>
  <si>
    <t>Dell Latitude 3189</t>
  </si>
  <si>
    <t>Dell OptiPlex 5250 All-in-One Desktop</t>
  </si>
  <si>
    <t>Canon image RUNNERADVANCE 4235 G</t>
  </si>
  <si>
    <t>Dell E2016H Monitor</t>
  </si>
  <si>
    <t>Dell Latitude 3190</t>
  </si>
  <si>
    <t>Dell OptiPlex 5260 All-in-One Desktop</t>
  </si>
  <si>
    <t>Canon image RUNNERADVANCE 4525i</t>
  </si>
  <si>
    <t>Dell E2016HV Monitor</t>
  </si>
  <si>
    <t>Dell Latitude 3190 2-In-1</t>
  </si>
  <si>
    <t>Dell OptiPlex 7050 Micro Form Factor</t>
  </si>
  <si>
    <t>Dell E2216H Monitor</t>
  </si>
  <si>
    <t>Dell Latitude 3350</t>
  </si>
  <si>
    <t>Dell OptiPlex 7050 Small Form Factor</t>
  </si>
  <si>
    <t>Canon image RUNNERADVANCE 4525i 1PDS</t>
  </si>
  <si>
    <t>Dell E2216HV Monitor</t>
  </si>
  <si>
    <t>Dell Latitude 3380</t>
  </si>
  <si>
    <t>Dell OptiPlex 7050 Tower</t>
  </si>
  <si>
    <t>Canon image RUNNERADVANCE 4535i</t>
  </si>
  <si>
    <t>Dell E2219HN Monitor</t>
  </si>
  <si>
    <t>Dell Latitude 3460</t>
  </si>
  <si>
    <t>Dell OptiPlex 7060 Micro Form Factor</t>
  </si>
  <si>
    <t>Dell E2316H Monitor</t>
  </si>
  <si>
    <t>Dell Latitude 3470</t>
  </si>
  <si>
    <t>Dell OptiPlex 7060 Small Form Factor</t>
  </si>
  <si>
    <t>Canon image RUNNERADVANCE 4535i 1PDS</t>
  </si>
  <si>
    <t>Dell E2318H Monitor</t>
  </si>
  <si>
    <t>Dell Latitude 3480</t>
  </si>
  <si>
    <t>Dell OptiPlex 7060 Tower</t>
  </si>
  <si>
    <t>Canon image RUNNERADVANCE 4545i</t>
  </si>
  <si>
    <t>Dell E2318HN Monitor</t>
  </si>
  <si>
    <t>Dell Latitude 3490</t>
  </si>
  <si>
    <t>Dell OptiPlex 7450 All-in-One Desktop</t>
  </si>
  <si>
    <t>Canon image RUNNERADVANCE 4551i</t>
  </si>
  <si>
    <t>Dell E2417H Monitor</t>
  </si>
  <si>
    <t>Dell Latitude 3550</t>
  </si>
  <si>
    <t>Dell OptiPlex 7460 All-in-One Desktop</t>
  </si>
  <si>
    <t>Canon image RUNNERADVANCE 500iF</t>
  </si>
  <si>
    <t>Dell P1917S Monitor</t>
  </si>
  <si>
    <t>Dell Latitude 3560</t>
  </si>
  <si>
    <t>Dell OptiPlex 7760 All-in-One Desktop</t>
  </si>
  <si>
    <t>Canon image RUNNERADVANCE 6555i</t>
  </si>
  <si>
    <t>Dell P1917SWH Monitor</t>
  </si>
  <si>
    <t>Dell Latitude 3570</t>
  </si>
  <si>
    <t>Dell OptiPlex XE2 Mini Tower</t>
  </si>
  <si>
    <t>Canon image RUNNERADVANCE 6565i</t>
  </si>
  <si>
    <t>Dell P2017H Monitor</t>
  </si>
  <si>
    <t>Dell Latitude 3580</t>
  </si>
  <si>
    <t>Dell OptiPlex XE2 Small Form Factor</t>
  </si>
  <si>
    <t>Canon image RUNNERADVANCE 6575i</t>
  </si>
  <si>
    <t>Dell P2018H Monitor</t>
  </si>
  <si>
    <t>Dell Latitude 3590</t>
  </si>
  <si>
    <t>Dell OptiPlex XE3 Small Form Factor</t>
  </si>
  <si>
    <t>Canon image RUNNERADVANCE 8505i</t>
  </si>
  <si>
    <t>Dell P2217 Monitor</t>
  </si>
  <si>
    <t>Dell Latitude 5250</t>
  </si>
  <si>
    <t>Dell OptiPlex XE3 Tower</t>
  </si>
  <si>
    <t>Canon image RUNNERADVANCE 8585</t>
  </si>
  <si>
    <t>Dell P2217H Monitor</t>
  </si>
  <si>
    <t>Dell Latitude 5280</t>
  </si>
  <si>
    <t>Dell Precision Tower 3420</t>
  </si>
  <si>
    <t>Canon image RUNNERADVANCE 8595i</t>
  </si>
  <si>
    <t>Dell P2217WH Monitor</t>
  </si>
  <si>
    <t>Dell Latitude 5285 2-in-1</t>
  </si>
  <si>
    <t>Dell Precision Tower 3430</t>
  </si>
  <si>
    <t>Canon image RUNNERADVANCE C255iF</t>
  </si>
  <si>
    <t>Dell P2219H Monitor</t>
  </si>
  <si>
    <t>Dell Latitude 5289 2-in-1</t>
  </si>
  <si>
    <t>Dell Precision Tower 3620</t>
  </si>
  <si>
    <t>Canon image RUNNERADVANCE C3325i</t>
  </si>
  <si>
    <t>Dell P2219HC Monitor</t>
  </si>
  <si>
    <t>Dell Latitude 5290</t>
  </si>
  <si>
    <t>Dell Precision Tower 3630</t>
  </si>
  <si>
    <t>Canon image RUNNERADVANCE C3330i</t>
  </si>
  <si>
    <t>Dell P2317H Monitor</t>
  </si>
  <si>
    <t>Dell Latitude 5290 2-In-1</t>
  </si>
  <si>
    <t>Dell Precision Tower 5810</t>
  </si>
  <si>
    <t>Canon image RUNNERADVANCE C355iF</t>
  </si>
  <si>
    <t>Dell P2319H Monitor</t>
  </si>
  <si>
    <t>Dell Latitude 5450</t>
  </si>
  <si>
    <t>Dell Precision Tower 5820</t>
  </si>
  <si>
    <t>Canon image RUNNERADVANCE C5250 G</t>
  </si>
  <si>
    <t>Dell P2415Q Monitor</t>
  </si>
  <si>
    <t>Dell Latitude 5480</t>
  </si>
  <si>
    <t>Dell Precision Tower 7810</t>
  </si>
  <si>
    <t>Canon image RUNNERADVANCE C5535i</t>
  </si>
  <si>
    <t>Dell P2417H Monitor</t>
  </si>
  <si>
    <t>Dell Latitude 5490</t>
  </si>
  <si>
    <t>Dell Precision Tower 7820</t>
  </si>
  <si>
    <t>Canon image RUNNERADVANCE C5540i</t>
  </si>
  <si>
    <t>Dell P2418D Monitor</t>
  </si>
  <si>
    <t>Dell Latitude 5491</t>
  </si>
  <si>
    <t>Dell Precision Tower 7910</t>
  </si>
  <si>
    <t>Canon image RUNNERADVANCE C5550i</t>
  </si>
  <si>
    <t>Dell P2418HT Monitor</t>
  </si>
  <si>
    <t>Dell Latitude 5495</t>
  </si>
  <si>
    <t>Dell Precision Tower 7920</t>
  </si>
  <si>
    <t>Canon image RUNNERADVANCE C5560i</t>
  </si>
  <si>
    <t>Dell P2418HZ Monitor</t>
  </si>
  <si>
    <t>Dell Latitude 5550</t>
  </si>
  <si>
    <t>Dell Wyse 3030 Thin Client</t>
  </si>
  <si>
    <t>Canon image RUNNERADVANCE C7260</t>
  </si>
  <si>
    <t>Dell P2418HZM Monitor</t>
  </si>
  <si>
    <t>Dell Latitude 5580</t>
  </si>
  <si>
    <t>Canon image RUNNERADVANCE C7565i</t>
  </si>
  <si>
    <t>Dell P2419H Monitor</t>
  </si>
  <si>
    <t>Dell Latitude 5590</t>
  </si>
  <si>
    <t>Dell Wyse 3040 Thin Client</t>
  </si>
  <si>
    <t>Canon image RUNNERADVANCE C7570i</t>
  </si>
  <si>
    <t>Dell P2419HC Monitor</t>
  </si>
  <si>
    <t>Dell Latitude 5591</t>
  </si>
  <si>
    <t>Canon image RUNNERADVANCE C7580i</t>
  </si>
  <si>
    <t>Dell P2717H Monitor</t>
  </si>
  <si>
    <t>Dell Latitude 7280</t>
  </si>
  <si>
    <t>Dell Wyse 5010 Thin Client</t>
  </si>
  <si>
    <t>Canon image RUNNERADVANCE C9270 PRO 100V</t>
  </si>
  <si>
    <t>Dell P2719H Monitor</t>
  </si>
  <si>
    <t>Dell Latitude 7285</t>
  </si>
  <si>
    <t>Canon imagePRESS C650</t>
  </si>
  <si>
    <t>Dell P2719HC Monitor</t>
  </si>
  <si>
    <t>Dell Latitude 7290</t>
  </si>
  <si>
    <t>Dell Wyse 5020 Thin Client</t>
  </si>
  <si>
    <t>Canon Printer Other Tall</t>
  </si>
  <si>
    <t>Dell P3418HW Monitor</t>
  </si>
  <si>
    <t>Dell Latitude 7350</t>
  </si>
  <si>
    <t>Canon Printerimage PRESS   C650</t>
  </si>
  <si>
    <t>Dell S2216H Monitor</t>
  </si>
  <si>
    <t>Dell Latitude 7370</t>
  </si>
  <si>
    <t>Dell Wyse 5030 PCoIP Zero Client</t>
  </si>
  <si>
    <t>Del lColor Printer C2660dn</t>
  </si>
  <si>
    <t>Dell S2218H Monitor</t>
  </si>
  <si>
    <t>Dell Latitude 7380</t>
  </si>
  <si>
    <t>Dell Wyse 5040 All-in-One Thin Client</t>
  </si>
  <si>
    <t>Dell Cloud Multifunction Printer H815dw</t>
  </si>
  <si>
    <t>Dell S2218M Monitor</t>
  </si>
  <si>
    <t>Dell Latitude 7389 2-in-1</t>
  </si>
  <si>
    <t>Dell Color Multifunction Printer C3765dnf</t>
  </si>
  <si>
    <t>Dell S2316H Monitor</t>
  </si>
  <si>
    <t>Dell Latitude 7390</t>
  </si>
  <si>
    <t>Dell Wyse 5050 All-in-One Thin Client</t>
  </si>
  <si>
    <t>Dell Color Printer C3760</t>
  </si>
  <si>
    <t>Dell S2318H Monitor</t>
  </si>
  <si>
    <t>Dell Latitude 7390 2-in-1</t>
  </si>
  <si>
    <t>Dell Wyse 5060 Thin Client</t>
  </si>
  <si>
    <t>Dell Color Printer Other</t>
  </si>
  <si>
    <t>Dell S2318HN Monitor</t>
  </si>
  <si>
    <t>Dell Latitude 7480</t>
  </si>
  <si>
    <t>Dell Wyse 5070 Thin Client</t>
  </si>
  <si>
    <t>Dell Color Smart Printer S3840cdn</t>
  </si>
  <si>
    <t>Dell S2318M Monitor</t>
  </si>
  <si>
    <t>Dell Latitude 7490</t>
  </si>
  <si>
    <t>Dell Wyse 7010 Thin Client</t>
  </si>
  <si>
    <t>Dell Color SmartPrinter S2825cdn</t>
  </si>
  <si>
    <t>Dell S2417DG Monitor</t>
  </si>
  <si>
    <t>Dell Latitude E5270</t>
  </si>
  <si>
    <t>Dell Wyse 7020 Thin Client</t>
  </si>
  <si>
    <t>Dell Color SmartPrinter S3845cdn Multifunction</t>
  </si>
  <si>
    <t>Dell S2418H Monitor</t>
  </si>
  <si>
    <t>Dell Latitude E5470</t>
  </si>
  <si>
    <t>Dell Wyse 7030 PCoIP Zero Client</t>
  </si>
  <si>
    <t>Dell Multifunction Printer C2665dnf</t>
  </si>
  <si>
    <t>Dell S2716DG Monitor</t>
  </si>
  <si>
    <t>Dell Latitude E5570</t>
  </si>
  <si>
    <t>Dell Wyse 7040 Thin Client</t>
  </si>
  <si>
    <t>Dell Printer H625cdwColor Cloud</t>
  </si>
  <si>
    <t>Dell S2718D Monitor</t>
  </si>
  <si>
    <t>Dell Latitude E7250</t>
  </si>
  <si>
    <t>Dell Printer H825cdwColor Cloud</t>
  </si>
  <si>
    <t>Dell S2718H Monitor</t>
  </si>
  <si>
    <t>Dell Latitude E7270</t>
  </si>
  <si>
    <t>Dell Smart Multifunction Printer S2815dn</t>
  </si>
  <si>
    <t>Dell SE2216H Monitor</t>
  </si>
  <si>
    <t>Dell Latitude E7450</t>
  </si>
  <si>
    <t>Lexmark C746/C748</t>
  </si>
  <si>
    <t>Dell SE2416H Monitor</t>
  </si>
  <si>
    <t>Dell Latitude E7470</t>
  </si>
  <si>
    <t>Lexmark C792DE</t>
  </si>
  <si>
    <t>Dell SE2417HG Monitor</t>
  </si>
  <si>
    <t>Dell Precision 3510</t>
  </si>
  <si>
    <t>Lexmark CS310DN</t>
  </si>
  <si>
    <t>Dell SE2717H Monitor</t>
  </si>
  <si>
    <t>Dell Precision 3520</t>
  </si>
  <si>
    <t>Lexmark CS410DN</t>
  </si>
  <si>
    <t>Dell U2412M Monitor</t>
  </si>
  <si>
    <t>Dell Precision 3530</t>
  </si>
  <si>
    <t>Lexmark CS510DE</t>
  </si>
  <si>
    <t>Dell U2412MWH Monitor</t>
  </si>
  <si>
    <t>Dell Precision 5520</t>
  </si>
  <si>
    <t>Lexmark CS720DE</t>
  </si>
  <si>
    <t>Dell U2414H Monitor</t>
  </si>
  <si>
    <t>Dell Precision 5530</t>
  </si>
  <si>
    <t>Lexmark CS725DE</t>
  </si>
  <si>
    <t>Dell U2415 Monitor</t>
  </si>
  <si>
    <t>Dell Precision 5530 2-In-1</t>
  </si>
  <si>
    <t>Lexmark CS820DE</t>
  </si>
  <si>
    <t>Dell U2417H Monitor</t>
  </si>
  <si>
    <t>Dell Precision 7520</t>
  </si>
  <si>
    <t>Lexmark CS921DE</t>
  </si>
  <si>
    <t>Dell U2417HA Monitor</t>
  </si>
  <si>
    <t>Dell Precision 7720</t>
  </si>
  <si>
    <t>Lexmark CS923DE</t>
  </si>
  <si>
    <t>Dell U2417HWH Monitor</t>
  </si>
  <si>
    <t>Dell XPS 13 9360</t>
  </si>
  <si>
    <t>Lexmark CX310DN</t>
  </si>
  <si>
    <t>Dell U2419H Monitor</t>
  </si>
  <si>
    <t>Lexmark CX410DE</t>
  </si>
  <si>
    <t>Dell U2419HC Monitor</t>
  </si>
  <si>
    <t>Lexmark CX510DE</t>
  </si>
  <si>
    <t>Dell U2419HX Monitor</t>
  </si>
  <si>
    <t>Dell XPS 13 9370</t>
  </si>
  <si>
    <t>Lexmark CX725DTE</t>
  </si>
  <si>
    <t>HP E14 G4 Portable Monitor</t>
  </si>
  <si>
    <t>Dell XPS 15 9560</t>
  </si>
  <si>
    <t>Lexmark CX820DTE</t>
  </si>
  <si>
    <t>HP E22 G4</t>
  </si>
  <si>
    <t>Dell XPS 15 9570</t>
  </si>
  <si>
    <t>Lexmark CX825DTE</t>
  </si>
  <si>
    <t>HP E22 G4 FHD monitor</t>
  </si>
  <si>
    <t>Lexmark CX860DTE</t>
  </si>
  <si>
    <t>HP E23 G4 FHD Monitor</t>
  </si>
  <si>
    <t>Lexmark CX920DE</t>
  </si>
  <si>
    <t>HP E24i G4 HO</t>
  </si>
  <si>
    <t>Lexmark CX921DE</t>
  </si>
  <si>
    <t>HP E24i G4 WUXGA Monitor</t>
  </si>
  <si>
    <t>Lexmark CX922DE</t>
  </si>
  <si>
    <t>HP E24q G4 QHD Monitor</t>
  </si>
  <si>
    <t>Lexmark CX923DXE</t>
  </si>
  <si>
    <t>Lexmark CX924DXE</t>
  </si>
  <si>
    <t>Lexmark M5163</t>
  </si>
  <si>
    <t>Lexmark MS310DN</t>
  </si>
  <si>
    <t>Lexmark MS312DN</t>
  </si>
  <si>
    <t>Lexmark MS315DN</t>
  </si>
  <si>
    <t>Lexmark MS410DN</t>
  </si>
  <si>
    <t>Lexmark MS415DN</t>
  </si>
  <si>
    <t>Lexmark MS510DN</t>
  </si>
  <si>
    <t>Lexmark MS610DE</t>
  </si>
  <si>
    <t>Lexmark MS610DN</t>
  </si>
  <si>
    <t>Lexmark MS810DE</t>
  </si>
  <si>
    <t>Lexmark MS810DN</t>
  </si>
  <si>
    <t>Lexmark MS811DN</t>
  </si>
  <si>
    <t>Lexmark MS812DE</t>
  </si>
  <si>
    <t>Lexmark MS812DN</t>
  </si>
  <si>
    <t>Lexmark MS911DE</t>
  </si>
  <si>
    <t>Lexmark MX310DN</t>
  </si>
  <si>
    <t>Lexmark MX410DE</t>
  </si>
  <si>
    <t>Lexmark MX511DE</t>
  </si>
  <si>
    <t>Lexmark MX611DE</t>
  </si>
  <si>
    <t>Lexmark MX710DE</t>
  </si>
  <si>
    <t>Lexmark MX711DE</t>
  </si>
  <si>
    <t>Lexmark MX810DFE</t>
  </si>
  <si>
    <t>Lexmark MX811DFE</t>
  </si>
  <si>
    <t>Lexmark MX812DFE</t>
  </si>
  <si>
    <t>Lexmark MX910DE</t>
  </si>
  <si>
    <t>Lexmark MX911DTE</t>
  </si>
  <si>
    <t>Lexmark MX912DXE</t>
  </si>
  <si>
    <t>Lexmark Other Printer SFF</t>
  </si>
  <si>
    <t>Lexmark Other Printer Tall</t>
  </si>
  <si>
    <t>Lexmark X746/X748</t>
  </si>
  <si>
    <t>Lexmark X792DTE</t>
  </si>
  <si>
    <t>Lexmark X795DTE</t>
  </si>
  <si>
    <t>Lexmark XC4140</t>
  </si>
  <si>
    <t>HP Elite x2 1012 G2</t>
  </si>
  <si>
    <t>Xerox AltaLink C8030</t>
  </si>
  <si>
    <t>Xerox AltaLink C8030 3TM</t>
  </si>
  <si>
    <t>Xerox AltaLink C8035</t>
  </si>
  <si>
    <t>Xerox AltaLink C8035 3TM</t>
  </si>
  <si>
    <t>Xerox AltaLink C8045</t>
  </si>
  <si>
    <t>Xerox AltaLink C8055</t>
  </si>
  <si>
    <t>Xerox AltaLink C8070</t>
  </si>
  <si>
    <t>Xerox Color C60</t>
  </si>
  <si>
    <t>HP P22 G4 21,5-inch monitor</t>
  </si>
  <si>
    <t>Xerox Color C70</t>
  </si>
  <si>
    <t>Xerox Multifunction Printer STDWorkCentre 5335</t>
  </si>
  <si>
    <t>Xerox Phaser 6510</t>
  </si>
  <si>
    <t>Xerox Phaser 7100</t>
  </si>
  <si>
    <t>Xerox Printer Other</t>
  </si>
  <si>
    <t>HP P24 G4 23,8-inch Monitor</t>
  </si>
  <si>
    <t>Xerox Printer Other Tall</t>
  </si>
  <si>
    <t>Xerox Printer small</t>
  </si>
  <si>
    <t>Xerox Versa Link B610 Printer</t>
  </si>
  <si>
    <t>Xerox Versa LinkB605Multifunction Printer</t>
  </si>
  <si>
    <t>HP P24h G4 23,8-inch Monitor</t>
  </si>
  <si>
    <t>Xerox Versa LinkMultifunction Printer</t>
  </si>
  <si>
    <t>Xerox Versa LinkMultifunction Printer (Tall type) B605</t>
  </si>
  <si>
    <t>Xerox VersaLink B600 Printer</t>
  </si>
  <si>
    <t>Xerox VersaLink B7035 Multifunction Printer (TTM)</t>
  </si>
  <si>
    <t>Xerox VersaLink C500 Printer</t>
  </si>
  <si>
    <t>Xerox VersaLink C505 Multifunction Printer</t>
  </si>
  <si>
    <t xml:space="preserve">Xerox VersaLink C600 Multifunction </t>
  </si>
  <si>
    <t>Xerox VersaLink C605 ColorMultifunction Printer (Tall type)</t>
  </si>
  <si>
    <t>Xerox VersaLink C605 Multifunction Printer (Tall type)</t>
  </si>
  <si>
    <t>Xerox VersaLink C7000 Color</t>
  </si>
  <si>
    <t>Xerox VersaLink C7020 ColorMultifunction Printer (1TM)</t>
  </si>
  <si>
    <t>Xerox VersaLink C7020 ColorMultifunction Printer (3TM)</t>
  </si>
  <si>
    <t>Xerox VersaLink C7020 ColorMultifunction Printer (Desktop)</t>
  </si>
  <si>
    <t>Xerox VersaLink C7025 ColorMultifunction Printer (1TM)</t>
  </si>
  <si>
    <t>Xerox VersaLink C7025 ColorMultifunction Printer (3TM)</t>
  </si>
  <si>
    <t>HP EliteOne 800 G3 Non-Touch All-in-One Business PC</t>
  </si>
  <si>
    <t>Xerox VersaLink C7025 ColorMultifunction Printer (Desktop)</t>
  </si>
  <si>
    <t>Xerox VersaLink C7030 ColorMultifunction Printer (1TM)</t>
  </si>
  <si>
    <t>Xerox VersaLink C7030 ColorMultifunction Printer (Desktop)</t>
  </si>
  <si>
    <t>HP EliteOne 800 G3 Touch All-in-One Business PC</t>
  </si>
  <si>
    <t>Xerox VersaLink Multifunction Printer (1TM) B7025</t>
  </si>
  <si>
    <t>Xerox VersaLink Multifunction Printer (1TM) B7030</t>
  </si>
  <si>
    <t>Xerox VersaLink Multifunction Printer (1TM) B7035</t>
  </si>
  <si>
    <t>Xerox VersaLink Multifunction Printer (Desktop) B7025</t>
  </si>
  <si>
    <t>Xerox VersaLink Multifunction Printer (Desktop) B7030</t>
  </si>
  <si>
    <t>Xerox VersaLink Multifunction Printer (TTM) B7025</t>
  </si>
  <si>
    <t>HP Z22n G2 21,5-inch Monitor</t>
  </si>
  <si>
    <t>Xerox VersaLink Multifunction Printer (TTM) B7030</t>
  </si>
  <si>
    <t>Xerox Work Centre Copier STD 5325</t>
  </si>
  <si>
    <t>Xerox Work Centre Copier STD5330</t>
  </si>
  <si>
    <t>Xerox Work Centre Copier STD5335</t>
  </si>
  <si>
    <t>Xerox Work Centre Multifunction Printer STD5325</t>
  </si>
  <si>
    <t>Xerox Work Centre Multifunction Printer STD5330</t>
  </si>
  <si>
    <t>Xerox Work Centre Multifunction Printer TTM5335</t>
  </si>
  <si>
    <t>Xerox Work CentreCopier TTM5325</t>
  </si>
  <si>
    <t>HP mt20 Mobile Thin Client</t>
  </si>
  <si>
    <t>Xerox Work CentreCopier TTM5330</t>
  </si>
  <si>
    <t>HP mt21 Mobile Thin Client</t>
  </si>
  <si>
    <t>Xerox Work CentreCopier TTM5335</t>
  </si>
  <si>
    <t>Xerox WorkCentre 6515</t>
  </si>
  <si>
    <t>Xerox WorkCentre Multifunction Printer TTM</t>
  </si>
  <si>
    <t>HP mt43 Mobile Thin client</t>
  </si>
  <si>
    <t>Xerox WorkCentre Multifunction Printer TTM5325</t>
  </si>
  <si>
    <t>Lenovo C22-10/D22-10</t>
  </si>
  <si>
    <t>Lenovo C24-10/D24-10</t>
  </si>
  <si>
    <t>Lenovo C24-17/D24-17</t>
  </si>
  <si>
    <t>HP ProDesk 400 G4 Microtower Business PC</t>
  </si>
  <si>
    <t>Lenovo C24-20. C24-25. D24-20</t>
  </si>
  <si>
    <t>Lenovo C32qc-20/D32qc-20</t>
  </si>
  <si>
    <t>Lenovo D22-17</t>
  </si>
  <si>
    <t>Lenovo D27-20/C27-20</t>
  </si>
  <si>
    <t>Lenovo D32q-20/C32q-20</t>
  </si>
  <si>
    <t>Lenovo E1992 Wide</t>
  </si>
  <si>
    <t>Lenovo E2013 Wide</t>
  </si>
  <si>
    <t>Lenovo E2323 Wide</t>
  </si>
  <si>
    <t>Lenovo G24-10</t>
  </si>
  <si>
    <t>Lenovo G25-10</t>
  </si>
  <si>
    <t>Lenovo G32qc-10</t>
  </si>
  <si>
    <t>Lenovo G34w-10</t>
  </si>
  <si>
    <t>Lenovo L22e-20</t>
  </si>
  <si>
    <t>Lenovo L23i-18</t>
  </si>
  <si>
    <t>HP ProDesk 480 G4 Microtower Business PC</t>
  </si>
  <si>
    <t>Lenovo L24q-30</t>
  </si>
  <si>
    <t>Lenovo L27q-30</t>
  </si>
  <si>
    <t>Lenovo L28u-30</t>
  </si>
  <si>
    <t>Lenovo Legion Y25-25</t>
  </si>
  <si>
    <t>Lenovo Li2264d</t>
  </si>
  <si>
    <t>Lenovo LI2364d</t>
  </si>
  <si>
    <t>Lenovo LI2821 Wide</t>
  </si>
  <si>
    <t>Lenovo LT2223d Wide</t>
  </si>
  <si>
    <t>Lenovo LT2223p Wide</t>
  </si>
  <si>
    <t>Lenovo LT2423 Wide</t>
  </si>
  <si>
    <t>Lenovo LT2934z Wide</t>
  </si>
  <si>
    <t>Lenovo LT3053p</t>
  </si>
  <si>
    <t>Lenovo P24h-10</t>
  </si>
  <si>
    <t>Lenovo Q24h-10</t>
  </si>
  <si>
    <t>Lenovo Q27h-10</t>
  </si>
  <si>
    <t>Lenovo S24q-10</t>
  </si>
  <si>
    <t>Lenovo S27i-10</t>
  </si>
  <si>
    <t>Lenovo T2224d</t>
  </si>
  <si>
    <t>Lenovo T2224dA</t>
  </si>
  <si>
    <t>Lenovo T22i-10</t>
  </si>
  <si>
    <t>Lenovo T2324d</t>
  </si>
  <si>
    <t>Lenovo T2324pA</t>
  </si>
  <si>
    <t>Lenovo T2364pA(ThinkVision T2364p)</t>
  </si>
  <si>
    <t>Lenovo T2364tA(ThinkVision T2364t)</t>
  </si>
  <si>
    <t>Lenovo T2424pA</t>
  </si>
  <si>
    <t>Lenovo T2454pA</t>
  </si>
  <si>
    <t>HP ProOne 400 G3 Touch All-in-One Business PC</t>
  </si>
  <si>
    <t>Lenovo T27p-10</t>
  </si>
  <si>
    <t>Lenovo ThinkSmart Hub 500</t>
  </si>
  <si>
    <t>Lenovo ThinkSmart Hub 700</t>
  </si>
  <si>
    <t>Lenovo ThinkVision E22-20/T22s-20</t>
  </si>
  <si>
    <t>Lenovo ThinkVision E24-20/T24s-20</t>
  </si>
  <si>
    <t>Lenovo ThinkVision L24q-20</t>
  </si>
  <si>
    <t>Lenovo ThinkVision L27q</t>
  </si>
  <si>
    <t>Lenovo ThinkVision L27q-20</t>
  </si>
  <si>
    <t>Lenovo ThinkVision M14t</t>
  </si>
  <si>
    <t>Lenovo ThinkVision P24h-20/T24h-20</t>
  </si>
  <si>
    <t>Lenovo ThinkVision P24q</t>
  </si>
  <si>
    <t>HP t310 G2 Zero Client</t>
  </si>
  <si>
    <t>Lenovo ThinkVision P24q-20</t>
  </si>
  <si>
    <t>HP t530 Thin Client</t>
  </si>
  <si>
    <t>Lenovo ThinkVision P27q-20</t>
  </si>
  <si>
    <t>Lenovo ThinkVision P32p-20</t>
  </si>
  <si>
    <t>Lenovo ThinkVision Q24i-10</t>
  </si>
  <si>
    <t>Lenovo ThinkVision Q27q-10</t>
  </si>
  <si>
    <t>HP Z2 Mini G3 Workstation</t>
  </si>
  <si>
    <t>Lenovo ThinkVision S27q-10</t>
  </si>
  <si>
    <t>Lenovo ThinkVision S28u-10</t>
  </si>
  <si>
    <t>Lenovo ThinkVision T2224dA</t>
  </si>
  <si>
    <t>Lenovo 100e Chromebook</t>
  </si>
  <si>
    <t>HP Z4 G4 Workstation</t>
  </si>
  <si>
    <t>Lenovo 500e Chromebook</t>
  </si>
  <si>
    <t>HP Z6 G4 Workstation</t>
  </si>
  <si>
    <t>Lenovo B40-45</t>
  </si>
  <si>
    <t>Lenovo B50-45</t>
  </si>
  <si>
    <t>HP Z8 G4 Workstation</t>
  </si>
  <si>
    <t>Lenovo Chromebook C330</t>
  </si>
  <si>
    <t>Lenovo Chromebook C340-15</t>
  </si>
  <si>
    <t>Lenovo Chromebook S330</t>
  </si>
  <si>
    <t>Lenovo Ducati 5</t>
  </si>
  <si>
    <t>Lenovo E41-10</t>
  </si>
  <si>
    <t>Lenovo E41-15</t>
  </si>
  <si>
    <t>Lenovo E41-20</t>
  </si>
  <si>
    <t>Lenovo E41-25</t>
  </si>
  <si>
    <t>Lenovo E41-45</t>
  </si>
  <si>
    <t>Lenovo Flex 5G-14/Yoga 5G-14</t>
  </si>
  <si>
    <t>Lenovo IdeaCentre 3 AIO</t>
  </si>
  <si>
    <t>Lenovo IdeaPad 1 14</t>
  </si>
  <si>
    <t>Lenovo IdeaCentre 3 SFF</t>
  </si>
  <si>
    <t>Lenovo ideapad 110-14IBR</t>
  </si>
  <si>
    <t>Lenovo ideacentre 310 Tower</t>
  </si>
  <si>
    <t>Lenovo ideapad 110-15/TianYi 310-15</t>
  </si>
  <si>
    <t>Lenovo ideapad 110-15ACL</t>
  </si>
  <si>
    <t>Lenovo ideacentre 310S SFF</t>
  </si>
  <si>
    <t>Lenovo ideapad 110-15IBR</t>
  </si>
  <si>
    <t>Lenovo IdeaCentre 5</t>
  </si>
  <si>
    <t>Lenovo IdeaCentre 5 Gaming</t>
  </si>
  <si>
    <t>Lenovo IdeaPad 1-14</t>
  </si>
  <si>
    <t>Lenovo ideacentre 510 Tower</t>
  </si>
  <si>
    <t>Lenovo ideapad 120S-11</t>
  </si>
  <si>
    <t>Lenovo ideapad 130-14</t>
  </si>
  <si>
    <t>Lenovo ideapad 130-15 AMD</t>
  </si>
  <si>
    <t>Lenovo ideacentre 510S Desktop</t>
  </si>
  <si>
    <t>Lenovo ideapad 130-15 Intel</t>
  </si>
  <si>
    <t>Lenovo ideacentre 510S SFF</t>
  </si>
  <si>
    <t>Lenovo IdeaPad 3 17/Lenovo V17</t>
  </si>
  <si>
    <t>Lenovo IdeaPad 3 Chromebook 11</t>
  </si>
  <si>
    <t>Lenovo ideacentre 510S-08ISH</t>
  </si>
  <si>
    <t>Lenovo IdeaPad 3 Chromebook 11 AMD</t>
  </si>
  <si>
    <t>Lenovo ideacentre 610S-02ISH</t>
  </si>
  <si>
    <t>Lenovo IdeaPad 3 Chromebook 14</t>
  </si>
  <si>
    <t>Lenovo ideapad 310 Touch-15ISK</t>
  </si>
  <si>
    <t>Lenovo ideapad 310-14ISK</t>
  </si>
  <si>
    <t>Lenovo ideacentre 720-18IKL</t>
  </si>
  <si>
    <t>Lenovo ideapad 310-15ISK</t>
  </si>
  <si>
    <t>Lenovo IdeaCentre A540-24</t>
  </si>
  <si>
    <t>Lenovo ideapad 310S-15IKB</t>
  </si>
  <si>
    <t>Lenovo IdeaCentre AIO 3 22</t>
  </si>
  <si>
    <t>Lenovo IdeaPad 3-14/Lenovo V14</t>
  </si>
  <si>
    <t>Lenovo IdeaCentre AIO 3 24</t>
  </si>
  <si>
    <t>Lenovo IdeaPad 3-15/Lenovo V15</t>
  </si>
  <si>
    <t>Lenovo IdeaCentre AIO 3 27</t>
  </si>
  <si>
    <t>Lenovo ideapad 320-14</t>
  </si>
  <si>
    <t>Lenovo ideacentre AIO 310-20</t>
  </si>
  <si>
    <t>Lenovo IdeaCentre AIO 5 24</t>
  </si>
  <si>
    <t>Lenovo ideapad 320-17</t>
  </si>
  <si>
    <t>Lenovo IdeaCentre AIO 5 27</t>
  </si>
  <si>
    <t>Lenovo ideapad 320S-13</t>
  </si>
  <si>
    <t>Lenovo ideapad 320S-14</t>
  </si>
  <si>
    <t>Lenovo ideacentre AIO 910-27ISH</t>
  </si>
  <si>
    <t>Lenovo IdeaPad 320S-15</t>
  </si>
  <si>
    <t>Lenovo IdeaCentre Creator 5</t>
  </si>
  <si>
    <t>Lenovo IdeaCentre Gaming 5 AMD</t>
  </si>
  <si>
    <t>Lenovo IdeaCentre Mini 5 Tiny</t>
  </si>
  <si>
    <t>Lenovo IdeaCentre T540 Gaming</t>
  </si>
  <si>
    <t>Lenovo IdeaCentre T540GE</t>
  </si>
  <si>
    <t>Lenovo ideacentre Y710-15ISH</t>
  </si>
  <si>
    <t>Lenovo IdeaPad 5 14/Lenovo Xiao Xin Air-14 2020</t>
  </si>
  <si>
    <t>Lenovo ideacentre Y720 Cube-15ISH</t>
  </si>
  <si>
    <t>Lenovo ideapad 510-15ISK</t>
  </si>
  <si>
    <t>Lenovo ideacentre Y900 RE-34ISZ</t>
  </si>
  <si>
    <t>Lenovo ideapad 510S-13IKB</t>
  </si>
  <si>
    <t>Lenovo IdeaCentre_A540-27 AIO</t>
  </si>
  <si>
    <t>Lenovo ideapad 510S-14ISK</t>
  </si>
  <si>
    <t>Lenovo IdeaPad 5-15</t>
  </si>
  <si>
    <t>Lenovo Legion C730 Cube</t>
  </si>
  <si>
    <t>Lenovo ideapad 520-15</t>
  </si>
  <si>
    <t>Lenovo Legion R5 Tower</t>
  </si>
  <si>
    <t>Lenovo ideapad 520S-14</t>
  </si>
  <si>
    <t>Lenovo Legion T5 Tower</t>
  </si>
  <si>
    <t>Lenovo ideapad 530S-14</t>
  </si>
  <si>
    <t>Lenovo ideapad 530S-14/XiaoXin Air 14</t>
  </si>
  <si>
    <t>Lenovo Legion T7/Legion CT7</t>
  </si>
  <si>
    <t>Lenovo ideapad 530S-15</t>
  </si>
  <si>
    <t>Lenovo Legion Y520 Tower</t>
  </si>
  <si>
    <t>Lenovo ideapad 700-15ISK</t>
  </si>
  <si>
    <t>Lenovo Legion Y720 Tower</t>
  </si>
  <si>
    <t>Lenovo ideapad 700-17ISK</t>
  </si>
  <si>
    <t>Lenovo ideapad 710S Plus-13</t>
  </si>
  <si>
    <t>Lenovo S510</t>
  </si>
  <si>
    <t>Lenovo ideapad 720-15</t>
  </si>
  <si>
    <t>Lenovo ThinkCentre E93 SFF</t>
  </si>
  <si>
    <t>Lenovo ThinkCentre E93 Tower</t>
  </si>
  <si>
    <t>Lenovo ideapad 720S-14</t>
  </si>
  <si>
    <t>Lenovo ThinkCentre M600</t>
  </si>
  <si>
    <t>Lenovo ThinkCentre M625q Tiny</t>
  </si>
  <si>
    <t>Lenovo ThinkCentre M70 All-in-One</t>
  </si>
  <si>
    <t>Lenovo IdeaPad 730S-13/Yoga S730-13 2nd Gen</t>
  </si>
  <si>
    <t>Lenovo ThinkCentre M70 SFF</t>
  </si>
  <si>
    <t>Lenovo IdeaPad C340-14/FLEX-14</t>
  </si>
  <si>
    <t>Lenovo ThinkCentre M70 Tiny</t>
  </si>
  <si>
    <t>Lenovo IdeaPad C340-14/Flex-14 2nd Gen</t>
  </si>
  <si>
    <t>Lenovo ThinkCentre M70 Tower</t>
  </si>
  <si>
    <t>Lenovo IdeaPad C340-15/FLEX-15</t>
  </si>
  <si>
    <t>Lenovo ThinkCentre M700</t>
  </si>
  <si>
    <t>Lenovo IdeaPad C340-15/IdeaPad Flex-15</t>
  </si>
  <si>
    <t>Lenovo IdeaPad Flex 14</t>
  </si>
  <si>
    <t>Lenovo ThinkCentre M700z</t>
  </si>
  <si>
    <t>Lenovo IdeaPad Flex 3 11</t>
  </si>
  <si>
    <t>Lenovo ThinkCentre M70c SFF</t>
  </si>
  <si>
    <t>Lenovo IdeaPad Flex 3 Chromebook 11</t>
  </si>
  <si>
    <t>Lenovo IdeaPad Flex 5 14</t>
  </si>
  <si>
    <t>Lenovo IdeaPad Flex 5 15</t>
  </si>
  <si>
    <t>Lenovo IdeaPad Flex 5 Chromebook 13</t>
  </si>
  <si>
    <t>Lenovo IdeaPad Gaming 3 15</t>
  </si>
  <si>
    <t>Lenovo IdeaPad Gaming 3-15/IdeaPad Creator 5-15</t>
  </si>
  <si>
    <t>Lenovo ThinkCentre M715 Tiny 2nd Gen</t>
  </si>
  <si>
    <t>Lenovo IdeaPad L3 15</t>
  </si>
  <si>
    <t>Lenovo ideapad MIIX 510-12ISK</t>
  </si>
  <si>
    <t>Lenovo ideapad S130-11</t>
  </si>
  <si>
    <t>Lenovo ideapad S130-14</t>
  </si>
  <si>
    <t>Lenovo IdeaPad S145-14</t>
  </si>
  <si>
    <t>Lenovo ThinkCentre M720e SFF</t>
  </si>
  <si>
    <t>Lenovo ThinkCentre M725 SFF</t>
  </si>
  <si>
    <t>Lenovo IdeaPad S145-15</t>
  </si>
  <si>
    <t>Lenovo ThinkCentre M73 SFF</t>
  </si>
  <si>
    <t>Lenovo ThinkCentre M73 Tiny</t>
  </si>
  <si>
    <t>Lenovo IdeaPad S340-13</t>
  </si>
  <si>
    <t>Lenovo ThinkCentre M73 Tower</t>
  </si>
  <si>
    <t>Lenovo IdeaPad S340-14</t>
  </si>
  <si>
    <t>Lenovo ThinkCentre M75 Nano Fanless</t>
  </si>
  <si>
    <t>Lenovo IdeaPad S340-15 Series/XiaoXin-15</t>
  </si>
  <si>
    <t>Lenovo ThinkCentre M75 Tiny</t>
  </si>
  <si>
    <t>Lenovo ThinkCentre M75s-1 SFF</t>
  </si>
  <si>
    <t>Lenovo IdeaPad S540-13/XiaoXin Pro-13 2019</t>
  </si>
  <si>
    <t>Lenovo ThinkCentre M80 Tiny</t>
  </si>
  <si>
    <t>Lenovo IdeaPad S540-14 Series 2nd Gen/YangTian Air-14</t>
  </si>
  <si>
    <t>Lenovo ThinkCentre M80 Tower</t>
  </si>
  <si>
    <t>Lenovo IdeaPad S540-15</t>
  </si>
  <si>
    <t>Lenovo Ideapad S740-14/Yoga S740-14/XiaoXin Pro-14</t>
  </si>
  <si>
    <t>Lenovo ThinkCentre M800z</t>
  </si>
  <si>
    <t>Lenovo IdeaPad S940-14/Yoga S940-14</t>
  </si>
  <si>
    <t>Lenovo ThinkCentre M80s SFF</t>
  </si>
  <si>
    <t>Lenovo IdeaPad Slim 7 15/Yoga Slim 7 15</t>
  </si>
  <si>
    <t>Lenovo ThinkCentre M810z</t>
  </si>
  <si>
    <t>Lenovo ThinkCentre M820z AIO</t>
  </si>
  <si>
    <t>Lenovo IdeaPad Slim 7-15/Yoga Slim 7-15</t>
  </si>
  <si>
    <t>Lenovo ThinkCentre M83 SFF</t>
  </si>
  <si>
    <t>Lenovo ThinkCentre M83 Tiny</t>
  </si>
  <si>
    <t>Lenovo ThinkCentre M83 Tower</t>
  </si>
  <si>
    <t>Lenovo ThinkCentre M90 All-in-One</t>
  </si>
  <si>
    <t>Lenovo ThinkCentre M90 SFF</t>
  </si>
  <si>
    <t>Lenovo Legion Y530-15</t>
  </si>
  <si>
    <t>Lenovo ThinkCentre M90 Tiny</t>
  </si>
  <si>
    <t>Lenovo ThinkCentre M90 Tower</t>
  </si>
  <si>
    <t>Lenovo ThinkCentre M900</t>
  </si>
  <si>
    <t>Lenovo Legion Y740S-15/Legion Y9000X</t>
  </si>
  <si>
    <t>Lenovo ThinkCentre M900z</t>
  </si>
  <si>
    <t>Lenovo ThinkCentre M90n Nano</t>
  </si>
  <si>
    <t>Lenovo Miix 630-12</t>
  </si>
  <si>
    <t>Lenovo ThinkCentre M90n Nano IoT</t>
  </si>
  <si>
    <t>Lenovo Miix 720</t>
  </si>
  <si>
    <t>Lenovo ThinkCentre M910 SFF</t>
  </si>
  <si>
    <t>Lenovo N22</t>
  </si>
  <si>
    <t>Lenovo ThinkCentre M910 Tiny</t>
  </si>
  <si>
    <t>Lenovo N22-20 Touch Chromebook</t>
  </si>
  <si>
    <t>Lenovo ThinkCentre M910 Tower</t>
  </si>
  <si>
    <t>Lenovo N23 Chromebook</t>
  </si>
  <si>
    <t>Lenovo N24/Lenovo 300e</t>
  </si>
  <si>
    <t>Lenovo ThinkCentre M920 SFF</t>
  </si>
  <si>
    <t>Lenovo N42-20 Chromebook</t>
  </si>
  <si>
    <t>Lenovo ThinkCentre M920 Tiny</t>
  </si>
  <si>
    <t>Lenovo Smart Tab M8</t>
  </si>
  <si>
    <t>Lenovo ThinkCentre M920x</t>
  </si>
  <si>
    <t>Lenovo ThinkCentre M920z AIO</t>
  </si>
  <si>
    <t>Lenovo ThinkBook 13s</t>
  </si>
  <si>
    <t>Lenovo ThinkCentre M93/M93p SFF</t>
  </si>
  <si>
    <t>Lenovo ThinkBook 14</t>
  </si>
  <si>
    <t>Lenovo ThinkCentre M93/M93p Tiny</t>
  </si>
  <si>
    <t>Lenovo ThinkBook 14s</t>
  </si>
  <si>
    <t>Lenovo ThinkCentre M93/M93p Tower</t>
  </si>
  <si>
    <t>Lenovo ThinkBook 14s AMD</t>
  </si>
  <si>
    <t>Lenovo ThinkPad 10</t>
  </si>
  <si>
    <t>Lenovo V30 AIO</t>
  </si>
  <si>
    <t>Lenovo ThinkPad 11e</t>
  </si>
  <si>
    <t>Lenovo V330 Tower</t>
  </si>
  <si>
    <t>Lenovo V35 SFF</t>
  </si>
  <si>
    <t>Lenovo V410z</t>
  </si>
  <si>
    <t>Lenovo ThinkPad 13</t>
  </si>
  <si>
    <t>Lenovo V50 All-in-One 22</t>
  </si>
  <si>
    <t>Lenovo V50 All-in-One 24</t>
  </si>
  <si>
    <t>Lenovo V50s SFF</t>
  </si>
  <si>
    <t>Lenovo ThinkPad 25</t>
  </si>
  <si>
    <t>Lenovo V50t Tower</t>
  </si>
  <si>
    <t>Lenovo V510z AIO</t>
  </si>
  <si>
    <t>Lenovo ThinkPad 8</t>
  </si>
  <si>
    <t>Lenovo V520 SFF</t>
  </si>
  <si>
    <t>Lenovo ThinkPad A275</t>
  </si>
  <si>
    <t>Lenovo V530 SFF</t>
  </si>
  <si>
    <t>Lenovo ThinkPad A285</t>
  </si>
  <si>
    <t>Lenovo V530 Tower</t>
  </si>
  <si>
    <t>Lenovo ThinkPad A475</t>
  </si>
  <si>
    <t>Lenovo ThinkPad A485</t>
  </si>
  <si>
    <t>Lenovo ThinkPad E14</t>
  </si>
  <si>
    <t>Lenovo V530-22 AIO</t>
  </si>
  <si>
    <t>Lenovo V530-24 AIO</t>
  </si>
  <si>
    <t>Lenovo ThinkPad E15</t>
  </si>
  <si>
    <t>Lenovo V530S Desktop</t>
  </si>
  <si>
    <t>Lenovo ThinkPad E450</t>
  </si>
  <si>
    <t>Lenovo V55 Tower</t>
  </si>
  <si>
    <t>Lenovo ThinkPad E455</t>
  </si>
  <si>
    <t>Lenovo ThinkPad E460</t>
  </si>
  <si>
    <t>Lenovo ThinkPad E465</t>
  </si>
  <si>
    <t>Lenovo ThinkPad E550</t>
  </si>
  <si>
    <t>Lenovo ThinkPad E560</t>
  </si>
  <si>
    <t>Lenovo ThinkPad E565</t>
  </si>
  <si>
    <t>Lenovo ThinkPad E575</t>
  </si>
  <si>
    <t>Lenovo ThinkPad Edge E145</t>
  </si>
  <si>
    <t>Lenovo ThinkPad Edge E431</t>
  </si>
  <si>
    <t>Lenovo ThinkPad Edge E440</t>
  </si>
  <si>
    <t>Lenovo ThinkPad Edge E445</t>
  </si>
  <si>
    <t>Lenovo ThinkPad Edge E531</t>
  </si>
  <si>
    <t>Lenovo ThinkPad Edge E540</t>
  </si>
  <si>
    <t>Lenovo ThinkPad Edge E545</t>
  </si>
  <si>
    <t>Lenovo ThinkPad Helix</t>
  </si>
  <si>
    <t>Lenovo ThinkPad L440</t>
  </si>
  <si>
    <t>Lenovo ThinkPad L450</t>
  </si>
  <si>
    <t>Lenovo ThinkPad L470</t>
  </si>
  <si>
    <t>Lenovo ThinkPad L480</t>
  </si>
  <si>
    <t>Lenovo ThinkPad L560</t>
  </si>
  <si>
    <t>Lenovo ThinkPad L570</t>
  </si>
  <si>
    <t>Lenovo ThinkPad L580</t>
  </si>
  <si>
    <t>Lenovo ThinkPad P1/ThinkPad X1 Extreme</t>
  </si>
  <si>
    <t>Lenovo ThinkPad P51</t>
  </si>
  <si>
    <t>Lenovo ThinkPad P52</t>
  </si>
  <si>
    <t>Lenovo ThinkPad P71</t>
  </si>
  <si>
    <t>Lenovo ThinkPad P72</t>
  </si>
  <si>
    <t>Lenovo ThinkPad S1 Yoga</t>
  </si>
  <si>
    <t>Lenovo ThinkPad S3 Yoga 14</t>
  </si>
  <si>
    <t>Lenovo ThinkPad S3-S431</t>
  </si>
  <si>
    <t>Lenovo ThinkPad S3-S440</t>
  </si>
  <si>
    <t>Lenovo ThinkPad T440</t>
  </si>
  <si>
    <t>Lenovo ThinkPad T440s</t>
  </si>
  <si>
    <t>Lenovo ThinkPad T450s</t>
  </si>
  <si>
    <t>Lenovo ThinkPad T460</t>
  </si>
  <si>
    <t>Lenovo ThinkPad T460s</t>
  </si>
  <si>
    <t>Lenovo ThinkPad T470</t>
  </si>
  <si>
    <t>Lenovo ThinkPad T470p</t>
  </si>
  <si>
    <t>Lenovo ThinkPad T470s</t>
  </si>
  <si>
    <t>Lenovo ThinkPad T480</t>
  </si>
  <si>
    <t>Lenovo ThinkPad T480s</t>
  </si>
  <si>
    <t>Lenovo ThinkPad T490</t>
  </si>
  <si>
    <t>Lenovo ThinkPad T495</t>
  </si>
  <si>
    <t>Lenovo ThinkPad T495s</t>
  </si>
  <si>
    <t>Lenovo ThinkPad T540p</t>
  </si>
  <si>
    <t>Lenovo ThinkPad T550</t>
  </si>
  <si>
    <t>Lenovo ThinkPad T590</t>
  </si>
  <si>
    <t>Lenovo ThinkPad W540</t>
  </si>
  <si>
    <t>Lenovo ThinkPad X1 Carbon</t>
  </si>
  <si>
    <t>Lenovo ThinkPad X1 Yoga</t>
  </si>
  <si>
    <t>Lenovo ThinkPad X240</t>
  </si>
  <si>
    <t>Lenovo ThinkPad X240s</t>
  </si>
  <si>
    <t>Lenovo ThinkPad X250</t>
  </si>
  <si>
    <t>Lenovo ThinkPad X260</t>
  </si>
  <si>
    <t>Lenovo ThinkPad X270</t>
  </si>
  <si>
    <t>Lenovo ThinkPad X280</t>
  </si>
  <si>
    <t>Lenovo ThinkPad X390</t>
  </si>
  <si>
    <t>Lenovo V110-15</t>
  </si>
  <si>
    <t>Lenovo V110-17ISK</t>
  </si>
  <si>
    <t>Lenovo V310-14ISK</t>
  </si>
  <si>
    <t>Lenovo V310-15ISK</t>
  </si>
  <si>
    <t>Lenovo V320-17</t>
  </si>
  <si>
    <t>Lenovo V330-15/E53-80</t>
  </si>
  <si>
    <t>Lenovo V720-14</t>
  </si>
  <si>
    <t>Lenovo Y720-15</t>
  </si>
  <si>
    <t>Lenovo YOGA 520-14/FLEX 5-14</t>
  </si>
  <si>
    <t>Lenovo YOGA 710-11ISK</t>
  </si>
  <si>
    <t>Lenovo YOGA 710-15ISK</t>
  </si>
  <si>
    <t>Lenovo YOGA 720</t>
  </si>
  <si>
    <t>Lenovo YOGA 730-13</t>
  </si>
  <si>
    <t>Lenovo YOGA 730-15</t>
  </si>
  <si>
    <t>Lenovo YOGA 900-13ISK2</t>
  </si>
  <si>
    <t>Lenovo YOGA 910-13IKB</t>
  </si>
  <si>
    <t>Lenovo Yoga Book C930</t>
  </si>
  <si>
    <t>Lenovo Yoga C640-13</t>
  </si>
  <si>
    <t>Lenovo Yoga C740-14</t>
  </si>
  <si>
    <t>Lenovo Yoga C740-15</t>
  </si>
  <si>
    <t>Lenovo Yoga C940-15</t>
  </si>
  <si>
    <t>Lenovo YOGA Chromebook C630</t>
  </si>
  <si>
    <t>Lenovo Yoga Creator 7 15</t>
  </si>
  <si>
    <t>DATACENTRES</t>
  </si>
  <si>
    <t>TypesEquipements</t>
  </si>
  <si>
    <t>Firewall</t>
  </si>
  <si>
    <t>ServeurAutre</t>
  </si>
  <si>
    <t>Mainframe</t>
  </si>
  <si>
    <t>RackOnduleur</t>
  </si>
  <si>
    <t>Serveur x86 Blade</t>
  </si>
  <si>
    <t>Serveur x86 Pizza</t>
  </si>
  <si>
    <t>Serveur Autre</t>
  </si>
  <si>
    <t>VPN appliance</t>
  </si>
  <si>
    <t>1.3 CENTRES DE DONNÉES</t>
  </si>
  <si>
    <t xml:space="preserve">Un centre de données est un lieu physique où sont rassemblées de nombreuses ressources informatiques (souvent des serveurs) et de télécommunication permettant de stocker, gérer et utiliser des données informatiques. </t>
  </si>
  <si>
    <t>En cas de colocation (centre de données multi-locataires), ne renseignez que les équipements liés à votre organisation et les consommations de ceux-ci.</t>
  </si>
  <si>
    <t>Ne renseignez pas ici les services de type Cloud - IaaS, utilisez l'onglet "1.6" à cette fin.</t>
  </si>
  <si>
    <t>L'inventaire détaillé des équipements du ou des centres de données sera complété dans l'onglet "1.5 Equipements des DC"</t>
  </si>
  <si>
    <t>Si vous avez plusieurs centres de données, remplissez une colonne par Centre de données (maximum 20)</t>
  </si>
  <si>
    <t>Pour certaines réponses, si vous ne savez pas, veuillez saisir ou choisir NSP. Si la question ne vous concerne pas, saisir NC.</t>
  </si>
  <si>
    <t>NB : Si pour une cellule donnée, vous n'êtes pas en capacité de fournir de données, nous attribuerons une valeur calculée sur la moyenne globale des répondants.</t>
  </si>
  <si>
    <r>
      <rPr>
        <b/>
        <sz val="10"/>
        <color rgb="FFFF0000"/>
        <rFont val="Arial"/>
        <family val="2"/>
      </rPr>
      <t>*</t>
    </r>
    <r>
      <rPr>
        <b/>
        <sz val="10"/>
        <color theme="0"/>
        <rFont val="Arial"/>
        <family val="2"/>
      </rPr>
      <t xml:space="preserve"> Identifiant du Centre de données (texte libre)</t>
    </r>
  </si>
  <si>
    <r>
      <rPr>
        <b/>
        <sz val="10"/>
        <color rgb="FFFF0000"/>
        <rFont val="Arial"/>
        <family val="2"/>
      </rPr>
      <t>*</t>
    </r>
    <r>
      <rPr>
        <b/>
        <sz val="10"/>
        <color theme="0"/>
        <rFont val="Arial"/>
        <family val="2"/>
      </rPr>
      <t xml:space="preserve"> Région</t>
    </r>
  </si>
  <si>
    <r>
      <rPr>
        <b/>
        <sz val="10"/>
        <color rgb="FFFF0000"/>
        <rFont val="Arial"/>
        <family val="2"/>
      </rPr>
      <t xml:space="preserve">* </t>
    </r>
    <r>
      <rPr>
        <b/>
        <sz val="10"/>
        <color theme="0"/>
        <rFont val="Arial"/>
        <family val="2"/>
      </rPr>
      <t>Pays</t>
    </r>
  </si>
  <si>
    <r>
      <rPr>
        <b/>
        <sz val="10"/>
        <color rgb="FFFF0000"/>
        <rFont val="Arial"/>
        <family val="2"/>
      </rPr>
      <t>*</t>
    </r>
    <r>
      <rPr>
        <b/>
        <sz val="10"/>
        <color theme="0"/>
        <rFont val="Arial"/>
        <family val="2"/>
      </rPr>
      <t xml:space="preserve"> PUE (si inconnu, indiquer NSP)</t>
    </r>
  </si>
  <si>
    <r>
      <rPr>
        <b/>
        <sz val="10"/>
        <color rgb="FFFF0000"/>
        <rFont val="Arial"/>
        <family val="2"/>
      </rPr>
      <t>*</t>
    </r>
    <r>
      <rPr>
        <b/>
        <sz val="10"/>
        <color theme="0"/>
        <rFont val="Arial"/>
        <family val="2"/>
      </rPr>
      <t xml:space="preserve"> Nombre d'utilisateurs connectés à ce centre de données</t>
    </r>
  </si>
  <si>
    <t>Surface totale du centre de données si vous en êtes le seul occupant, ou de la partie qui vous est dédiée  (m²)</t>
  </si>
  <si>
    <t>Nombre de baies (armoires / racks de 42U ou plus)</t>
  </si>
  <si>
    <t>Capacité totale de stockage (To)</t>
  </si>
  <si>
    <t>Capacité totale de sauvegarde (To)</t>
  </si>
  <si>
    <t>Serveurs : pourcentage d'achat reconditionné</t>
  </si>
  <si>
    <t>Serveurs : pourcentage de réemploi après avoir quitté l'organisation (hors recyclage)</t>
  </si>
  <si>
    <t>Autres équipements : pourcentage de réemploi après avoir quitté l'organisation (hors recyclage)</t>
  </si>
  <si>
    <t>Consommation annuelle électrique du datacentre (kWh)</t>
  </si>
  <si>
    <t>Origine de l'électricité utilisée dans le Centre de données</t>
  </si>
  <si>
    <t>Souhaitez vous préciser une répartition plus fine 
sur l'origine de l'electricité utilisée</t>
  </si>
  <si>
    <t>1.4 UTILISATION DES DATACENTERS</t>
  </si>
  <si>
    <t>Dans cette section, vous indiquerez quels centres de données sont utilisés par vos entités.</t>
  </si>
  <si>
    <t>Les réponses sont de type "oui" ou "non" sont à choisir dans la liste déroulante.</t>
  </si>
  <si>
    <t>Si vous ne connaissez pas la répartition, laissez le tableau vierge. Nous répartirons alors les impacts des centres de données sur toutes les entités proportionnellement au nombre d'utilisateurs.</t>
  </si>
  <si>
    <t>Identifiant du DC :</t>
  </si>
  <si>
    <t>Entite</t>
  </si>
  <si>
    <t>Région</t>
  </si>
  <si>
    <t>Pays</t>
  </si>
  <si>
    <t>1.5 ÉQUIPEMENTS DE DATA CENTERS - INVENTAIRE</t>
  </si>
  <si>
    <t>Autres - réseau</t>
  </si>
  <si>
    <t>Les valeurs ci-contre sont automatiquement calculées sur la base de l'inventaire détaillé que vous avez indiqué dans le deuxième tableau ci-dessous.</t>
  </si>
  <si>
    <t>Dans la seconde partie de cet onglet, vous devez remplir l'ensemble des équipements de chacun de vos centres de données :</t>
  </si>
  <si>
    <t>Sélectionnez le type d'équipement et le détail s'approchant le plus de votre équipement, puis 
mentionnez le nombre dans la colonne du Centre de données correspondant.</t>
  </si>
  <si>
    <t>Remplissez autant de lignes que nécessaire pour lister les équipements principaux.</t>
  </si>
  <si>
    <t>1.6 CLOUD</t>
  </si>
  <si>
    <t>Informations CLOUD</t>
  </si>
  <si>
    <t>Si votre fournisseur de cloud vous fournit la quantité d'émissions de gaz à effet de serre liées à votre utilisation, veuillez l'entrer ici : (kg eqCO2)</t>
  </si>
  <si>
    <t>Si votre fournisseur de cloud vous fournit votre utilisation, veuillez l'entrer ici : (kWh) ou (Gigabyte)</t>
  </si>
  <si>
    <t xml:space="preserve">Principale région d'hébergement des données cloud
</t>
  </si>
  <si>
    <t>Inventaire des services</t>
  </si>
  <si>
    <t>Le premier tableau agrégera donc automatiquement les données que vous renseignerez dans le deuxieme tableau.</t>
  </si>
  <si>
    <t>Si vous louez des serveurs physiques dédiés sur lesquels vous faites tourner une ou plusieurs machines virtuelles, saisissez uniquement le nombre de serveurs physiques associés.</t>
  </si>
  <si>
    <t>Fournisseur</t>
  </si>
  <si>
    <t>Nombre de Machines Virtuelles</t>
  </si>
  <si>
    <t>Dans la seconde partie de cet onglet, vous devez remplir l'ensemble des équipements CLOUD :</t>
  </si>
  <si>
    <t>Nombre</t>
  </si>
  <si>
    <t>2.1 MATURITÉ DE L'ORGANISATION - DÉMARCHES TRANSVERSALES</t>
  </si>
  <si>
    <t xml:space="preserve">Afin de mieux vous connaître et d'en savoir plus sur le déploiement du numérique responsable dans votre organisation, </t>
  </si>
  <si>
    <t>nous vous proposons de répondre aux questions préalables suivantes :</t>
  </si>
  <si>
    <r>
      <rPr>
        <b/>
        <sz val="11"/>
        <color rgb="FFFF0000"/>
        <rFont val="Arial"/>
        <family val="2"/>
      </rPr>
      <t>*</t>
    </r>
    <r>
      <rPr>
        <b/>
        <sz val="11"/>
        <rFont val="Arial"/>
        <family val="2"/>
      </rPr>
      <t xml:space="preserve"> Votre organisation a-t-elle déjà lancé des actions Numérique Responsable (NR) ?</t>
    </r>
  </si>
  <si>
    <r>
      <rPr>
        <sz val="11"/>
        <color rgb="FFFF0000"/>
        <rFont val="Arial"/>
        <family val="2"/>
      </rPr>
      <t>*</t>
    </r>
    <r>
      <rPr>
        <sz val="11"/>
        <rFont val="Arial"/>
        <family val="2"/>
      </rPr>
      <t xml:space="preserve"> Si oui, depuis combien d'années ? </t>
    </r>
  </si>
  <si>
    <r>
      <rPr>
        <b/>
        <sz val="11"/>
        <color rgb="FFFF0000"/>
        <rFont val="Arial"/>
        <family val="2"/>
      </rPr>
      <t>*</t>
    </r>
    <r>
      <rPr>
        <b/>
        <sz val="11"/>
        <rFont val="Arial"/>
        <family val="2"/>
      </rPr>
      <t xml:space="preserve"> Y a-t-il une personne ou une équipe en charge de la stratégie NR au sein de l'organisation ?</t>
    </r>
  </si>
  <si>
    <r>
      <rPr>
        <sz val="11"/>
        <color rgb="FFFF0000"/>
        <rFont val="Arial"/>
        <family val="2"/>
      </rPr>
      <t>*</t>
    </r>
    <r>
      <rPr>
        <sz val="11"/>
        <rFont val="Arial"/>
        <family val="2"/>
      </rPr>
      <t xml:space="preserve"> Nombre de personnes impliquées dans le numérique responsable : </t>
    </r>
  </si>
  <si>
    <r>
      <rPr>
        <b/>
        <sz val="11"/>
        <color rgb="FFFF0000"/>
        <rFont val="Arial"/>
        <family val="2"/>
      </rPr>
      <t>*</t>
    </r>
    <r>
      <rPr>
        <b/>
        <sz val="11"/>
        <rFont val="Arial"/>
        <family val="2"/>
      </rPr>
      <t xml:space="preserve"> Influencez-vous vos parties prenantes afin qu'elles mettent en place une stratégie NR ? Exemple : fournisseurs, clients, etc.</t>
    </r>
  </si>
  <si>
    <t>Dans ce tableau, nous vous recommandons d'évaluer votre maturité sur le sujet du numérique responsable en indiquant comment certaines bonnes pratiques NR sont mises en œuvre.</t>
  </si>
  <si>
    <t>Pour chaque bonne pratique, nous associons un indicateur et vous demandons de vous positionner par rapport à celui-ci.</t>
  </si>
  <si>
    <t>Une seule grille pour toutes les entités ?</t>
  </si>
  <si>
    <t>Souhaitez-vous remplir une seule grille de maturité pour toutes les entités évaluées ou une grille par entité ?</t>
  </si>
  <si>
    <t>Selon l'objectif indiqué pour chaque bonne pratique (col. F), estimez où en est la mise en œuvre de cette bonne pratique dans votre organisation sur une échelle de 0 à 10 (col. G),</t>
  </si>
  <si>
    <t>0 précisant que votre bonne pratique n'a pas atteint son objectif et 10 qu'elle a pleinement été mise en œuvre.</t>
  </si>
  <si>
    <t>Dans le cas où vous avez répondu (Une seule grille) veuillez remplir le tableau ci-dessous.</t>
  </si>
  <si>
    <t>Bonnes pratiques</t>
  </si>
  <si>
    <t>ID</t>
  </si>
  <si>
    <t xml:space="preserve"> Indicateur</t>
  </si>
  <si>
    <t>Quel est votre objectif pour cette bonne pratique ?</t>
  </si>
  <si>
    <t>Selon vos objectifs, où en est la mise en œuvre de cette bonne pratique ?</t>
  </si>
  <si>
    <t>Privilégier des équipements issus du réemploi ou contenant des matériaux recyclés</t>
  </si>
  <si>
    <t>% du parc reconditionné</t>
  </si>
  <si>
    <t>Opter pour la location fonctionnelle d'équipements</t>
  </si>
  <si>
    <t>% de postes loués</t>
  </si>
  <si>
    <t>Anticiper le sourcing des fournisseurs d'équipements contenant des matériaux recyclés ou issus du réemploi</t>
  </si>
  <si>
    <t>% des appels d’offres intégrant des clauses environnementales</t>
  </si>
  <si>
    <t>Généraliser les clauses environnementales dans les appels d’offres de services</t>
  </si>
  <si>
    <t>% des contrats de prestation de service intégrant des clauses environnementales</t>
  </si>
  <si>
    <t>Généraliser l'intégration de clauses sociétales dans les marchés</t>
  </si>
  <si>
    <t>% des marchés intégrant 3% au moins de personnes en insertion</t>
  </si>
  <si>
    <t>Alimenter le système d’information avec de l’énergie renouvelable</t>
  </si>
  <si>
    <t>% d'électricité issue d'énergie primaire renouvelable</t>
  </si>
  <si>
    <t>Réemployer en remettant en état</t>
  </si>
  <si>
    <t>% des DEEE évités par les remises en état / à niveau par rapport au poids total des DEEE générés</t>
  </si>
  <si>
    <t>Faire appel à un éco-organisme pour la gestion des DEEE</t>
  </si>
  <si>
    <t>Former à la réparation des équipements</t>
  </si>
  <si>
    <t>Vérifier le professionnalisme des entreprises de collecte des DEEE</t>
  </si>
  <si>
    <t>Trier et collecter séparément les consommables</t>
  </si>
  <si>
    <t>% de consommables triés &amp; collectés séparements</t>
  </si>
  <si>
    <t>Dédier une personne spécifique à la coordination de la démarche NR</t>
  </si>
  <si>
    <t>% de la charge dédiée au responsable NR (ETP)</t>
  </si>
  <si>
    <t>Obtenir et consacrer un budget spécifique pour la démarche NR</t>
  </si>
  <si>
    <t>% du budget DSI</t>
  </si>
  <si>
    <t>Définir et mettre en place un plan d’action NR</t>
  </si>
  <si>
    <t>% de progression dans l'écriture de votre plan d'action</t>
  </si>
  <si>
    <t>Mettre en place et suivre des indicateurs de pilotage NR</t>
  </si>
  <si>
    <t>% de progression dans la définition de vos indicateurs NR</t>
  </si>
  <si>
    <t>Aligner la stratégie Numérique Responsable sur la stratégie RSE de l’entreprise</t>
  </si>
  <si>
    <t>% de communs</t>
  </si>
  <si>
    <t>Développer un réseau de référents pour faire vivre et inscrire la démarche dans la durée</t>
  </si>
  <si>
    <t>Réaffecter les équipements en interne</t>
  </si>
  <si>
    <t>Evaluer régulièrement l’empreinte environnementale du SI</t>
  </si>
  <si>
    <t xml:space="preserve">Oui , Non </t>
  </si>
  <si>
    <t>Entité</t>
  </si>
  <si>
    <t>2.2. MATURITÉ DE L'ORGANISATION - UTILISATEUR / UTILISATRICE</t>
  </si>
  <si>
    <t>Souhaitez-vous remplir une seule grille de maturité pour toutes les entités évaluées, ou une grille par entité ?</t>
  </si>
  <si>
    <t>Privilégier le matériel d'occasion avant de considérer des équipements neufs</t>
  </si>
  <si>
    <t>% de postes de travail reconditionnés</t>
  </si>
  <si>
    <t>Upgrader les équipements plutôt que de les remplacer</t>
  </si>
  <si>
    <t>% de postes travail upgradés plutôt que renouvelés</t>
  </si>
  <si>
    <t>Dissocier le renouvellement des unités centrales des autres équipements</t>
  </si>
  <si>
    <t>% d'unités centrales renouvelées seules</t>
  </si>
  <si>
    <t>Privilégier des ordinateurs éco-labellisés EPEAT Gold, TCO (ou équivalent)</t>
  </si>
  <si>
    <t>% de postes de travail éco labellisés EPEAT Gold, TCO ou équivalent</t>
  </si>
  <si>
    <t>Déployer le BYOD (Bring Your Own Device) pour certaines catégories d’utilisateurs</t>
  </si>
  <si>
    <t>% des PC, smartphones, tablettes en mode BYOD</t>
  </si>
  <si>
    <t>Réemployer des équipements de téléphonie</t>
  </si>
  <si>
    <t>% d'équipements repris reconditionnés</t>
  </si>
  <si>
    <t>Privilégier des fournisseurs qui proposent des copieurs reconditionnés</t>
  </si>
  <si>
    <t>% du parc d'imprimantes reconditionnées</t>
  </si>
  <si>
    <t>Acheter ou louer des imprimantes labellisées Blue Angel / EPEAT</t>
  </si>
  <si>
    <t>% d'équipements d'impression écolabellisés Blue Angel, EPEAT ou TCO</t>
  </si>
  <si>
    <t>Acheter du papier certifié Blue Angel, FSC ou PEFC</t>
  </si>
  <si>
    <t>% du poids total acheté certifié Blue Angel / FSC / PEFC</t>
  </si>
  <si>
    <t>Acheter du papier recyclé et certifié Blue Angel, FSC ou PEFC</t>
  </si>
  <si>
    <t>% de papier recyclé PEFC, FSC ou Blue Angel (par rapport à la quantité totale de papier utilisé)</t>
  </si>
  <si>
    <t>Reconditionner les toners usagés via un acteur de l’ESS/EA</t>
  </si>
  <si>
    <t>% de cartouches / toners rechargées via un acteur de l'ESS/EA</t>
  </si>
  <si>
    <t>Paramétrer les imprimantes par défaut en mode éco</t>
  </si>
  <si>
    <t>% du parc d'imprimantes configurées par défaut en mode éco</t>
  </si>
  <si>
    <t>Mettre en veille les postes de travail la nuit et les éteindre le week-end</t>
  </si>
  <si>
    <t>% de postes de travail dont le fonctionnement est calqué sur ce principe</t>
  </si>
  <si>
    <t>Sensibiliser les utilisateurs aux bonnes pratiques d'utilisation des équipements de travail.</t>
  </si>
  <si>
    <t>% du parc de postes de travail éteints la nuit et le week-end</t>
  </si>
  <si>
    <t>Allonger la durée de dotation des équipements</t>
  </si>
  <si>
    <t>Limiter le nombre de terminaux de téléphonie</t>
  </si>
  <si>
    <t>Nombre de téléphones fixes par utilisateur</t>
  </si>
  <si>
    <t>Fixer un niveau de DAS (Débit d'Absorption Spécifique) maximum pour la téléphonie mobile</t>
  </si>
  <si>
    <t>DAS moyen du parc en Watts / kg</t>
  </si>
  <si>
    <t>Consolider le parc d’imprimantes sur des multifonctions avec système d’identification</t>
  </si>
  <si>
    <t>Nombre d'utilisateurs par équipement d'impression (imprimantes individuelles comprises)</t>
  </si>
  <si>
    <t>Mettre en place les bonnes pratiques d'impression</t>
  </si>
  <si>
    <t>% de bonnes pratiques mises en place</t>
  </si>
  <si>
    <t>Collecter le papier blanc bureautique sans le froisser</t>
  </si>
  <si>
    <t>kg collectés par an et par utilisateur</t>
  </si>
  <si>
    <t>Mettre en place une stratégie de gestion de données</t>
  </si>
  <si>
    <t>Volume de stockage en interne (To)</t>
  </si>
  <si>
    <t>Réduire les impacts liés à la messagerie</t>
  </si>
  <si>
    <t>Concevoir une charte graphique responsable</t>
  </si>
  <si>
    <t>2.3 MATURITÉ DE L'ORGANISATION - ENTREPRISE</t>
  </si>
  <si>
    <t xml:space="preserve"> Indicateur </t>
  </si>
  <si>
    <t>Entretenir les ordinateurs pour éviter qu'ils ralentissent et deviennent instables</t>
  </si>
  <si>
    <t>% de postes de travail entretenus au moins une fois par mois</t>
  </si>
  <si>
    <t>Surveiller le taux d'utilisation des logiciels</t>
  </si>
  <si>
    <t>% des logiciels dont l'activité est surveillée</t>
  </si>
  <si>
    <t>Mettre en œuvre les bonnes pratiques d'écoconception</t>
  </si>
  <si>
    <t>Mettre en œuvre les bonnes pratiques d'accessibilité numérique</t>
  </si>
  <si>
    <t>% des services numériques accessibles</t>
  </si>
  <si>
    <t>Optimiser les états et sorties d'impression</t>
  </si>
  <si>
    <t>% d'applications dont les états de sortie sont optimisés</t>
  </si>
  <si>
    <t>Systématiser la revue de code en sortie de développement</t>
  </si>
  <si>
    <t>% de services numériques dont la revue de code est effectuée à la fin du développement</t>
  </si>
  <si>
    <t>Privilégier les opérateurs qui ont ratifié le code européen de bonne conduite (CoC) pour les datacenters</t>
  </si>
  <si>
    <t>% de DC ou m2 de DC ou kW IT gérés par des fournisseurs ayant signé le CoC</t>
  </si>
  <si>
    <t>Privilégier une architecture modulaire</t>
  </si>
  <si>
    <t>% de m2 DC modulaires</t>
  </si>
  <si>
    <t>Confiner les baies des salles serveurs</t>
  </si>
  <si>
    <t>% de rack confinés</t>
  </si>
  <si>
    <t>Organiser les baies en allées chaudes et froides</t>
  </si>
  <si>
    <t>% du DC organisé en allées chaudes / allées froides</t>
  </si>
  <si>
    <t>Privilégier les équipements IT conformes aux exigences ASHRAE</t>
  </si>
  <si>
    <t>% des équipements conformes aux exigences ASHRAE</t>
  </si>
  <si>
    <t>Exiger une efficacité énergétique minimum pour les équipements non IT des salles</t>
  </si>
  <si>
    <t>% d'équipement acheté avec une efficacité énergétique minimum</t>
  </si>
  <si>
    <t>Consolider les serveurs physiques sous-utilisés pour les regrouper</t>
  </si>
  <si>
    <t>% de serveurs virtualisés</t>
  </si>
  <si>
    <t>Refroidir les serveurs par une solution économe en énergie</t>
  </si>
  <si>
    <t>% des centres de données de l'organisation utilisant d’un refroidissement économe en énergie</t>
  </si>
  <si>
    <t>Réutiliser l'énergie thermique produite par le data center</t>
  </si>
  <si>
    <t>PUE</t>
  </si>
  <si>
    <t>Privilégier une architecture applicative modulaire</t>
  </si>
  <si>
    <t>% de services numériques reposant sur une architecture modulaire</t>
  </si>
  <si>
    <t>Maîtriser les capacités de stockage</t>
  </si>
  <si>
    <t>Go accordé / utilisateur</t>
  </si>
  <si>
    <t>Augmenter la température de fonctionnement à plus de 24° C</t>
  </si>
  <si>
    <t>Température de consigne</t>
  </si>
  <si>
    <t>Mettre en place un suivi régulier des indicateurs énergétiques du datacenter</t>
  </si>
  <si>
    <t xml:space="preserve">Oui, Non </t>
  </si>
  <si>
    <t>Mettre en place une procédure stricte de provisionning et déprovisionning des matériels IT</t>
  </si>
  <si>
    <t>Adapter l'architecture physique des serveurs à leur usage</t>
  </si>
  <si>
    <t xml:space="preserve">Déployer un data management dédié à la sobriété numérique, intégré au tableau de bord générique.  </t>
  </si>
  <si>
    <t>Revoir régulièrement la politique de rétention des données</t>
  </si>
  <si>
    <t>Nombre de mois entre chaque révision</t>
  </si>
  <si>
    <t xml:space="preserve">Avoir une politique de rétention des données à jour </t>
  </si>
  <si>
    <t>Définir et partager un catalogue des données pour diminuer le nombre de recherches de bases de données</t>
  </si>
  <si>
    <t> Intégrer des clauses environnementales lors du choix d’un prestataire d’hébergement</t>
  </si>
  <si>
    <t>Définir et mettre en œuvre une stratégie de décommissionnement des services numériques</t>
  </si>
  <si>
    <t>Privilégier les prestataires dont les solutions IA sont soutenables</t>
  </si>
  <si>
    <t>Disposer d’une grille de comparaison énergétique des principaux algorithmes d’IA</t>
  </si>
  <si>
    <t>Echelle de type CMMI</t>
  </si>
  <si>
    <t>L’évaluation est basée sur la matrice standard de maturité (CMMI – Capability Maturity Model Integration) qui est largement utilisée dans l’industrie IT et permet de décrire le niveau d’implémentation de systèmes et processus variés.  La maturité d'une organisation est le degré auquel celle-ci a déployé explicitement et de façon cohérente des processus qui sont documentés, gérés, mesurés, contrôlés et continuellement améliorés.</t>
  </si>
  <si>
    <t>Extrait de https://fr.wikipedia.org/wiki/Capability_Maturity_Model_Integration</t>
  </si>
  <si>
    <t>Niveau 1 : Initial</t>
  </si>
  <si>
    <t>CMMI : MÉTAPHORE AVEC L’AUTOMOBILE</t>
  </si>
  <si>
    <t>Source : https://blog-gestion-de-projet.com/</t>
  </si>
  <si>
    <t>Toute organisation a par défaut le niveau 1.</t>
  </si>
  <si>
    <t>La gestion des projets n'est pas définie au sein de l'organisation. L'efficacité repose sur les compétences et la motivation des individus. Aucun contrôle n'est opéré.</t>
  </si>
  <si>
    <t>Le projet peut aboutir mais avec dépassement des coûts et des délais. Les facteurs de réussite ne sont pas identifiés, et le projet ne se construit pas sur les expériences passées.</t>
  </si>
  <si>
    <t>Niveau 2: Managed</t>
  </si>
  <si>
    <t>La gestion de projet est définie au niveau de l'organisation, et appliquée par défaut sur tous les projets. L'ensemble des projets répond aux objectifs du modèle CMMI de niveau 2 avec les processus proposés par l'organisation, ou à défaut avec des processus définis au niveau du projet.</t>
  </si>
  <si>
    <t>Le projet se construit sur ce qui a été fait précédemment grâce à une meilleure discipline. Les réussites sont répétables.</t>
  </si>
  <si>
    <t>Bonne pratique</t>
  </si>
  <si>
    <t>Acquérir en priorité des équipements reconditionnés</t>
  </si>
  <si>
    <t xml:space="preserve">   % du parc reconditionné</t>
  </si>
  <si>
    <t>Niveau 3 : Defined</t>
  </si>
  <si>
    <t>Louer le matériel plutôt que l’acheter</t>
  </si>
  <si>
    <t xml:space="preserve">   % de postes loués</t>
  </si>
  <si>
    <t>Les processus de pilotage des projets sont étendus à l'ensemble de l'organisation par l'intermédiaire de normes, procédures, outils et méthodes définis également au niveau de l'organisation. L'ensemble de l'organisation dispose d'une discipline appliquée de manière cohérente. L'organisation surveille et gère l'amélioration de ces processus.</t>
  </si>
  <si>
    <t>Généraliser les clauses environnementales dans les appels d’offres d’équipements</t>
  </si>
  <si>
    <t xml:space="preserve">   % des appels d’offres intégrant des clauses environnementales</t>
  </si>
  <si>
    <t xml:space="preserve">   % des contrats de prestation de service intégrant des clauses environnementales</t>
  </si>
  <si>
    <t>Niveau 4 : Quantitatively Managed</t>
  </si>
  <si>
    <t xml:space="preserve">   % des marchés intégrant 3% au moins de personnes en insertion</t>
  </si>
  <si>
    <t>La réussite des projets est quantifiée. Les causes d'écart peuvent être analysées. Les performances des processus sont prévisibles en quantité comme en qualité.</t>
  </si>
  <si>
    <t xml:space="preserve">   % d'électricité issue d'énergie primaire renouvelable</t>
  </si>
  <si>
    <t xml:space="preserve">   Durée moyenne de vie d’un équipement</t>
  </si>
  <si>
    <t>Niveau 5 : Optimizing</t>
  </si>
  <si>
    <t>Préférer la remise en état pour réemploi plutôt que le recyclage</t>
  </si>
  <si>
    <t xml:space="preserve">   % d'équipements informatiques reconditionnés et recyclés</t>
  </si>
  <si>
    <t>Amélioration continue des processus de manière incrémentale et innovante. Les évolutions sont anticipées. Les processus sont sans cesse remis en question afin de rester en adéquation avec les objectifs.</t>
  </si>
  <si>
    <t>Favoriser la remise en état du matériel fonctionnel via une entreprise de l'économie sociale et solidaire</t>
  </si>
  <si>
    <t xml:space="preserve">   % du parc reconditionné par un acteur de l'ESS (nombre d'équipements)</t>
  </si>
  <si>
    <t>Systématiser et contrôler la collecte des DEEE et des consommables</t>
  </si>
  <si>
    <t xml:space="preserve">   % de consommables et DEEE collectés</t>
  </si>
  <si>
    <t>S’assurer du professionnalisme des prestataires de DEEE</t>
  </si>
  <si>
    <t xml:space="preserve">   % des DEEE (kg ou unités) pris en charge par un éco-organisme</t>
  </si>
  <si>
    <t>Mettre en place et optimiser le tri sélectif des consommables</t>
  </si>
  <si>
    <t xml:space="preserve">   % collecté par type de déchet (poids papier collecté vs poids papier acheté par exemple)</t>
  </si>
  <si>
    <t>Nommer un responsable Numérique Responsable</t>
  </si>
  <si>
    <t xml:space="preserve">   Charge dédiée au responsable Numérique Responsable (% ETP)</t>
  </si>
  <si>
    <t>Dédier un budget spécifique au Numérique Responsable</t>
  </si>
  <si>
    <t xml:space="preserve">   % du budget DSI</t>
  </si>
  <si>
    <t>Définir une stratégie et un plan d’action Numérique Responsable</t>
  </si>
  <si>
    <t xml:space="preserve">   Nombre   Numérique Responsable / nombre total   DSI</t>
  </si>
  <si>
    <t>Définir des indicateurs (KPI) Numérique Responsable</t>
  </si>
  <si>
    <t xml:space="preserve">   Nombre ou % de   communs</t>
  </si>
  <si>
    <t>Oui = 100 %, Non = 0%</t>
  </si>
  <si>
    <t>Créer une filière interne de référent(e)s Numérique Responsable</t>
  </si>
  <si>
    <t xml:space="preserve">   Nombre de référent(e)s Numérique Responsable / nombre salariés DSI</t>
  </si>
  <si>
    <t>Rendre vertueux les processus internes</t>
  </si>
  <si>
    <t>% du parc de postes de travail reconditionnés</t>
  </si>
  <si>
    <t>durée de vie moyenne par type d'équipement</t>
  </si>
  <si>
    <t>% du parc de poste travail upgradés plutôt que renouvelés et durée de l'allongement</t>
  </si>
  <si>
    <t xml:space="preserve">   % du parc de postes de travail (desktop / laptop) renouvelés seuls</t>
  </si>
  <si>
    <t>Privilégier des ordinateurs éco-labellisés EPEAT Gold (ou équivalent)</t>
  </si>
  <si>
    <t xml:space="preserve">   % de postes de travail éco labellisés EPEAT Gold ou équivalent</t>
  </si>
  <si>
    <t xml:space="preserve">   nombre de téléphones fixes par utilisateur</t>
  </si>
  <si>
    <t>Fixer un niveau de DAS maximum</t>
  </si>
  <si>
    <t xml:space="preserve">   DAS moyen du parc en Watts / kg</t>
  </si>
  <si>
    <t xml:space="preserve">    % d'équipements repris reconditionnés</t>
  </si>
  <si>
    <t>Acheter ou louer des imprimantes labellisés Blue Angel ou EPEAT</t>
  </si>
  <si>
    <t>% d'équipements d'impression écolabellisés Blue Angel (ou équivalent)</t>
  </si>
  <si>
    <t>Acheter du papier certifié Blue Angel ou à défaut FSC, éviter PEFC</t>
  </si>
  <si>
    <t>% du poids total acheté certifié Blue Angel / FSC</t>
  </si>
  <si>
    <t>% de cartouche / toner rechargeable en ESAT</t>
  </si>
  <si>
    <t>Acheter du papier recyclé et certifié Blue Angel ou FSC, éviter PEFC</t>
  </si>
  <si>
    <t>% de papier recyclé FSC ou Blue Angel (par rapport à la quantité totale de papier utilisé)</t>
  </si>
  <si>
    <t>Sensibiliser les utilisateurs aux gestes clés de l'impression écoresponsable</t>
  </si>
  <si>
    <t>Pages / jour / utilisateur % d’impressions en couleurs % d’impressions en recto verso</t>
  </si>
  <si>
    <t>éteints ou mis en veille le soir et le week-end</t>
  </si>
  <si>
    <t>Sensibiliser les utilisateurs qui laissent leur poste de travail allumé inutilement</t>
  </si>
  <si>
    <t>Mettre en place des dossiers de partage de documents</t>
  </si>
  <si>
    <t>Rationaliser l’usage de sa messagerie</t>
  </si>
  <si>
    <t>Nombre de courriels envoyés / utilisateur / jour</t>
  </si>
  <si>
    <t>% du parc de postes de travail entretenus au moins une fois par mois</t>
  </si>
  <si>
    <t>Désinstaller régulièrement les logiciels inutilisés</t>
  </si>
  <si>
    <t>% du parc de licences supprimées (dont inutiles)</t>
  </si>
  <si>
    <t>Nombre moyen de versions entre celles utilisées dans l'entreprise et celles disponibles à la vente</t>
  </si>
  <si>
    <t>% d'applications reposant sur une architecture modulaire</t>
  </si>
  <si>
    <t>% d'applications écoconçues</t>
  </si>
  <si>
    <t>% des sites et applications web accessibles (définir un niveau minimum parmi Bronze, Argent, Or)</t>
  </si>
  <si>
    <t>Privilégier les opérateurs qui ont ratifié le code européen de bonne conduite pour les datacenters</t>
  </si>
  <si>
    <t>Optimiser l'architecture et l'agencement des salles</t>
  </si>
  <si>
    <t>% du DC organisé en allées chaudes allées froides</t>
  </si>
  <si>
    <t>% des équipements conformes aux exigences ASHRAE (classe à préciser)</t>
  </si>
  <si>
    <t>% d'équipement acheté avec une efficacité énergétique minimum (à préciser)</t>
  </si>
  <si>
    <t>Activer les dispositifs d'économie d'énergie des processeurs modernes</t>
  </si>
  <si>
    <t>% de serveurs paramétrés</t>
  </si>
  <si>
    <t>Go / utilisateur / an</t>
  </si>
  <si>
    <t>température de consigne</t>
  </si>
  <si>
    <t>Favoriser autant que possible le free cooling</t>
  </si>
  <si>
    <t>% des centres de données de l'entreprise utilisant un refroidissement naturel</t>
  </si>
  <si>
    <t>Energie réutilisée / énergie totale consommée par la salle (sur une année pleine)</t>
  </si>
  <si>
    <t>Power Usage Effectiveness (PUE)</t>
  </si>
  <si>
    <t>Minimiser la collecte de données dans les projets d'innovation ("Smart Data" versus "Big Data")</t>
  </si>
  <si>
    <t>Adapter la localisation des données au taux de consultation (donnée froide/donnée chaude) et à la localisation des traitements</t>
  </si>
  <si>
    <t>Sensibiliser l'équipe à l'impact significatif des modèles d'apprentissage sur l'énergie dans le cadre de projets d'IA</t>
  </si>
  <si>
    <t>Définir des règles d’archivage, et de nettoyage des données en cohérence avec le RGPD.</t>
  </si>
  <si>
    <t>Nomenclature</t>
  </si>
  <si>
    <t>Un ordinateur portable, ou simplement portable, est un ordinateur personnel dont le poids et les dimensions limités permettent un transport facile.</t>
  </si>
  <si>
    <t>Un ordinateur de bureau ou ordinateur fixe est un ordinateur personnel destiné à être utilisé sur un bureau.</t>
  </si>
  <si>
    <t>Ecran :</t>
  </si>
  <si>
    <t>Un écran d'ordinateur est un périphérique de sortie vidéo d'ordinateur.</t>
  </si>
  <si>
    <t>Télévision :</t>
  </si>
  <si>
    <t>Un téléviseur est un écran avec tuner intégré</t>
  </si>
  <si>
    <t>Smartphone :</t>
  </si>
  <si>
    <t>Vidéo-projecteur :</t>
  </si>
  <si>
    <t>Un vidéoprojecteur est un appareil de projection conçu pour reproduire une source vidéo dite vidéogramme ou informatique, sur un écran séparé.</t>
  </si>
  <si>
    <t>Tablette :</t>
  </si>
  <si>
    <t>Une tablette tactile est un assistant personnel ou un ordinateur portable ultraplat qui se présente sous la forme d'un écran tactile sans clavier.</t>
  </si>
  <si>
    <t>Autre équipement réseau :</t>
  </si>
  <si>
    <t>Les briques constitutives des réseaux informatiques physiques.</t>
  </si>
  <si>
    <t>Autre équipement bureautique :</t>
  </si>
  <si>
    <t>Petit équipement nécessaire à une personne travaillant dans un bureau.</t>
  </si>
  <si>
    <t>Imprimante :</t>
  </si>
  <si>
    <t>Périphérique d'ordinateur qui imprime sur papier des textes ou des éléments graphiques.</t>
  </si>
  <si>
    <t>Point d'accès Wi-Fi :</t>
  </si>
  <si>
    <t>Connexion radio permettant de se connecter à un réseau câblé ou au réseau Internet.</t>
  </si>
  <si>
    <t>Station d'accueil (docking stations) :</t>
  </si>
  <si>
    <t>Une station d'accueil est un dispositif informatique conçu pour accueillir, à la manière d'un socle, un appareil informatique portable en le branchant</t>
  </si>
  <si>
    <t>Switch :</t>
  </si>
  <si>
    <t>Un commutateur réseau est un équipement qui relie plusieurs segments dans un réseau informatique qui permet de créer des circuits virtuels. </t>
  </si>
  <si>
    <t>Téléphone fixe IP ou Analogique :</t>
  </si>
  <si>
    <t>La téléphonie sur IP (ou VoIP pour Voix sur IP) est un mode de téléphonie utilisant le protocole de télécommunications créé pour Internet.</t>
  </si>
  <si>
    <t>Téléphone sans fil (DECT) :</t>
  </si>
  <si>
    <t>Un téléphone sans fil est un téléphone, à portée limitée, qui permet des déplacements dans une habitation ou au sein d'une organisation.</t>
  </si>
  <si>
    <t>CONSO MOYENNE PAR UTILISATEUR :</t>
  </si>
  <si>
    <t>363 kWh/an</t>
  </si>
  <si>
    <t>Consommation annuelle moyenne d’un appareil :</t>
  </si>
  <si>
    <t>Téléphone IP</t>
  </si>
  <si>
    <t>40 kWh/an</t>
  </si>
  <si>
    <t>PC portable</t>
  </si>
  <si>
    <t>48 kWh/an</t>
  </si>
  <si>
    <t>Client léger</t>
  </si>
  <si>
    <t>65 kWh/an</t>
  </si>
  <si>
    <t>Imprimante</t>
  </si>
  <si>
    <t>71 kWh/an</t>
  </si>
  <si>
    <t>PC fixe</t>
  </si>
  <si>
    <t>151 kWh/an</t>
  </si>
  <si>
    <t>Copieur</t>
  </si>
  <si>
    <t>447 kWh/an</t>
  </si>
  <si>
    <t xml:space="preserve">Smartphone </t>
  </si>
  <si>
    <t>1 à 2 kWh/an</t>
  </si>
  <si>
    <t xml:space="preserve">PDA </t>
  </si>
  <si>
    <t>4 kWh/an</t>
  </si>
  <si>
    <t xml:space="preserve">Tablette </t>
  </si>
  <si>
    <t>5 kWh/an</t>
  </si>
  <si>
    <t xml:space="preserve">Pieuve pour audioconférence - sans fil </t>
  </si>
  <si>
    <t>10 kWh/an</t>
  </si>
  <si>
    <t xml:space="preserve">Tableau blanc intéractif </t>
  </si>
  <si>
    <t>20 à 26 kWh/an</t>
  </si>
  <si>
    <t xml:space="preserve">Mini switch de bureau </t>
  </si>
  <si>
    <t>20 à 33 kWh/an</t>
  </si>
  <si>
    <t xml:space="preserve">Badgeuse </t>
  </si>
  <si>
    <t>39 à 55 kWh/an</t>
  </si>
  <si>
    <t xml:space="preserve">Scanner </t>
  </si>
  <si>
    <t>8 à 110 kWh/an</t>
  </si>
  <si>
    <t xml:space="preserve">Fax </t>
  </si>
  <si>
    <t>9 à 110 kWh/an</t>
  </si>
  <si>
    <t xml:space="preserve">Pieuvre pour audioconférence - filaire </t>
  </si>
  <si>
    <t xml:space="preserve">Antenne Wi-Fi </t>
  </si>
  <si>
    <t>20 à 120 kWh/an</t>
  </si>
  <si>
    <t xml:space="preserve">Machine à affranchir </t>
  </si>
  <si>
    <t>67 à 190 kWh/an</t>
  </si>
  <si>
    <t xml:space="preserve">NAS </t>
  </si>
  <si>
    <t>220 kWh/an</t>
  </si>
  <si>
    <t xml:space="preserve">Traceur de plans </t>
  </si>
  <si>
    <t>170 à 470 kWh/an</t>
  </si>
  <si>
    <t xml:space="preserve">Machine de mise sous pli </t>
  </si>
  <si>
    <t>570 kWh/an</t>
  </si>
  <si>
    <t xml:space="preserve">Ecran TV </t>
  </si>
  <si>
    <t>120 à 1470 kWh/an</t>
  </si>
  <si>
    <t xml:space="preserve">Gros copieur utilisé en reprographie </t>
  </si>
  <si>
    <t>350 à 1800 kWh/an</t>
  </si>
  <si>
    <t>CONSO MOYENNE d’UN PC FIXE</t>
  </si>
  <si>
    <t>CONSO MOYENNE d’UN poste de travail</t>
  </si>
  <si>
    <t>116 kWh/an</t>
  </si>
  <si>
    <t>Conso moyenne d’un client léger</t>
  </si>
  <si>
    <t>86 kWh/an</t>
  </si>
  <si>
    <t>Puissance moyenne d’un serveur</t>
  </si>
  <si>
    <t>170 W</t>
  </si>
  <si>
    <t>Puissance moyenne par vm</t>
  </si>
  <si>
    <t>8,5 W</t>
  </si>
  <si>
    <t>Catégories</t>
  </si>
  <si>
    <t>Empreinte carbone d’une transaction</t>
  </si>
  <si>
    <t>Emission (en g eq CO2)</t>
  </si>
  <si>
    <t>Email</t>
  </si>
  <si>
    <t>Service de messagerie</t>
  </si>
  <si>
    <t>Email avec pièce jointe</t>
  </si>
  <si>
    <t>SPAM</t>
  </si>
  <si>
    <t>Naviguer sur le web</t>
  </si>
  <si>
    <t>1 requête internet</t>
  </si>
  <si>
    <t>Navigation Web</t>
  </si>
  <si>
    <t>Achat Web</t>
  </si>
  <si>
    <t>Message Twitter</t>
  </si>
  <si>
    <t>Lire une vidéo</t>
  </si>
  <si>
    <t>Transaction Salesforce</t>
  </si>
  <si>
    <t>Transactions</t>
  </si>
  <si>
    <t>Transaction Oracle</t>
  </si>
  <si>
    <t>Logiciel classique "on premice software"</t>
  </si>
  <si>
    <t>SMS</t>
  </si>
  <si>
    <t>Nature de l’équipement</t>
  </si>
  <si>
    <t>Données génériques</t>
  </si>
  <si>
    <t>Durée de vie</t>
  </si>
  <si>
    <t>Mobile</t>
  </si>
  <si>
    <t>30 kg CO2e</t>
  </si>
  <si>
    <t>smartphone</t>
  </si>
  <si>
    <t>Source : Orange France - modèles Smartphones et mobiles clas-</t>
  </si>
  <si>
    <t>1 - 2 ans</t>
  </si>
  <si>
    <t>siques (Samsung, Nokia, Blackberry, Alcatel, etc.)</t>
  </si>
  <si>
    <t>(multi-service)</t>
  </si>
  <si>
    <t>Niveau d’incertitude : 20 %</t>
  </si>
  <si>
    <t>15 - 20 kg CO2e</t>
  </si>
  <si>
    <t>classique</t>
  </si>
  <si>
    <t>(mono-service)</t>
  </si>
  <si>
    <t>Terminal</t>
  </si>
  <si>
    <t>17 kg CO2e</t>
  </si>
  <si>
    <t>Orange France : modèles terminaux fixes (Alcatel, Doro, Logicom,</t>
  </si>
  <si>
    <t>5 ans</t>
  </si>
  <si>
    <t>fixe</t>
  </si>
  <si>
    <t>Philips, Sagem, Siemens, etc.)</t>
  </si>
  <si>
    <t>La consommation du routeur est estimée entre 15 à 20 wattheures, soit l’équi-</t>
  </si>
  <si>
    <t>Routeur Wifi</t>
  </si>
  <si>
    <t>valent de 130 kWh/an en utilisation continue ;</t>
  </si>
  <si>
    <t>Source : GreenIT.fr « D-Link : des routeurs 40% plus économes en énergie »</t>
  </si>
  <si>
    <t>Incertitude : 40 %</t>
  </si>
  <si>
    <t>La consommation énergétique d’un routeur peut être évaluée à partir de sa</t>
  </si>
  <si>
    <t>puissance nominale (déclarée par le constructeur) et en lui affectant un coeffi-</t>
  </si>
  <si>
    <t>cient de pondération de 55%. Exemples sur la base de matériels Cisco :</t>
  </si>
  <si>
    <t>• Cisco 7603 – 4 U – 1400W de puissance nominale -&gt; 18kWh/jour de</t>
  </si>
  <si>
    <t>fonctionnement (24/24) -&gt; 4,5 kWh/jour par U</t>
  </si>
  <si>
    <t>• Cisco 7606 – 7 U – 1900W de puissance nominale -&gt; 25kWh/jour de</t>
  </si>
  <si>
    <t>fonctionnement (24/24) -&gt; 3,5kWh/jour par U.</t>
  </si>
  <si>
    <t>• Cisco 7609 – 21U – 4000W de puissance nominale -&gt; 53kWh/jour de</t>
  </si>
  <si>
    <t>fonctionnement -&gt; 2,5 KWh/jour par U.</t>
  </si>
  <si>
    <t>• Cisco CSR-1 – 8 slots – 21U – 4834w de puissance -&gt; 63kWh/jour de</t>
  </si>
  <si>
    <t>fonctionnement -&gt; 3 kWh/jour par U.</t>
  </si>
  <si>
    <t>• Cisco CSR-1 – 16 slots – 47U – 9630w de puissance -&gt; 127kWh/jour</t>
  </si>
  <si>
    <t>de fonctionnement -&gt; 2,7 kWh / jour par U.</t>
  </si>
  <si>
    <t>Une approche de valorisation consiste à positionner une valeur médiane de</t>
  </si>
  <si>
    <t>Routeurs de</t>
  </si>
  <si>
    <t>3 kWh/jour et par U avec un coefficient d’incertitude de 50% (+ou-). Sur une</t>
  </si>
  <si>
    <t>télécommunications</t>
  </si>
  <si>
    <t>année complète (fonctionnement 24/24) la consommation estimée est de</t>
  </si>
  <si>
    <t>(par U)</t>
  </si>
  <si>
    <t>1 095 kWh/an par U avec une incertitude de 50%.</t>
  </si>
  <si>
    <t>Sources :</t>
  </si>
  <si>
    <t>Analyse comparée des impacts environnementaux de la communication par</t>
  </si>
  <si>
    <t>voie électronique :Volet courrier électronique » - p 34.</t>
  </si>
  <si>
    <t>http://www.cisco.com/en/US/prod/collateral/routers/ps5763/prod_</t>
  </si>
  <si>
    <t>brochure0900aecd800f8118.pdf</t>
  </si>
  <si>
    <t>Routeur / Switch / Firewall</t>
  </si>
  <si>
    <t>80 kg CO2e</t>
  </si>
  <si>
    <t>de taille comparable à des box</t>
  </si>
  <si>
    <t>Idem à la notion de Switch / Rou-</t>
  </si>
  <si>
    <t>de connection résidentielle.</t>
  </si>
  <si>
    <t>teur / Firewall cf supra.</t>
  </si>
  <si>
    <t>Incertitude : 30%</t>
  </si>
  <si>
    <t>Types de services réseaux</t>
  </si>
  <si>
    <t>Sources</t>
  </si>
  <si>
    <t>Téléphonie fixe</t>
  </si>
  <si>
    <t>19 kWh/abonné/an</t>
  </si>
  <si>
    <t>IDATE (2010) « Impact environ-</t>
  </si>
  <si>
    <t>nemental de la TIC en France »</t>
  </si>
  <si>
    <t>Incertitude : 40%</t>
  </si>
  <si>
    <t>23 kWh/abonné/an</t>
  </si>
  <si>
    <t>Thèse de doctorat Institut Na-</t>
  </si>
  <si>
    <t>tional des Télécommunications</t>
  </si>
  <si>
    <t>Accès internet</t>
  </si>
  <si>
    <t>31 kWh/abonné/an</t>
  </si>
  <si>
    <t>(2008) « Techniques d’estimation</t>
  </si>
  <si>
    <t>de consommation sur la hauteur,</t>
  </si>
  <si>
    <t>VoIP</t>
  </si>
  <si>
    <t>12 kWh/abonné/an</t>
  </si>
  <si>
    <t>la structure et l’évolution de l’im-</t>
  </si>
  <si>
    <t>pact des TIC en France »</t>
  </si>
  <si>
    <t>TV sur xDSL</t>
  </si>
  <si>
    <t>168 kWh/abonné/an</t>
  </si>
  <si>
    <t>ADEME  :  guide  des  facteurs</t>
  </si>
  <si>
    <t>d’émissions V6 de l’ADEME</t>
  </si>
  <si>
    <t>Consommation électrique sur l’usage des services réseaux</t>
  </si>
  <si>
    <t>Consommation électrique des réseaux mobiles en France en</t>
  </si>
  <si>
    <t>1.1</t>
  </si>
  <si>
    <t>1.2</t>
  </si>
  <si>
    <t>TWh / an (IDATE)</t>
  </si>
  <si>
    <t>Nombre d’abonnés réseaux mobiles en France en millions</t>
  </si>
  <si>
    <t>(ARCEP)</t>
  </si>
  <si>
    <t>Consommation annuelle en kWh/abonné pour les réseaux</t>
  </si>
  <si>
    <t>mobiles. Formule de calcul :</t>
  </si>
  <si>
    <t>consommation électrique des réseaux mobiles / nombre</t>
  </si>
  <si>
    <t>(1.1/48.06)</t>
  </si>
  <si>
    <t>(1.2/55,7)</t>
  </si>
  <si>
    <t>d’abonnés en France</t>
  </si>
  <si>
    <t>Nature de l’émission</t>
  </si>
  <si>
    <t xml:space="preserve"> • Voiture : un facteur identique à ce-</t>
  </si>
  <si>
    <t>Les activités logistiques peuvent</t>
  </si>
  <si>
    <t>lui du transport de personne peut</t>
  </si>
  <si>
    <t>être évaluées sur la base de valeurs</t>
  </si>
  <si>
    <t>être retenu : 0,25 kg CO2e / km.</t>
  </si>
  <si>
    <t>moyennes issues du guide des fac-</t>
  </si>
  <si>
    <t>teurs d’émissions v6 de l’ADEME :</t>
  </si>
  <si>
    <t>• Camionnette (PTAC 3,5 Tonnes) :</t>
  </si>
  <si>
    <t>0,40 kg CO2e/km</t>
  </si>
  <si>
    <t>km transporté pour un vol en Eu-</t>
  </si>
  <si>
    <t>rope (source OEET).</t>
  </si>
  <si>
    <t>Activités logistiques,</t>
  </si>
  <si>
    <t>• Avion : 1,134 kg CO2e / tonnes.</t>
  </si>
  <si>
    <t>-</t>
  </si>
  <si>
    <t>transports de matériels</t>
  </si>
  <si>
    <t>• Camion : 107 g CO2  / tonnes.</t>
  </si>
  <si>
    <t>et d’équipements</t>
  </si>
  <si>
    <t>km pour un transport en camion</t>
  </si>
  <si>
    <t>PTAC 20,1t – 26t.</t>
  </si>
  <si>
    <t>Voiture : 0,25 kg CO2e/km (Par-</t>
  </si>
  <si>
    <t>cours mixte)</t>
  </si>
  <si>
    <t>Source : ADEME – Guide des fac-</t>
  </si>
  <si>
    <t>teurs d’émissions V6 de l’ADEME</t>
  </si>
  <si>
    <t>Incertitude : 14%</t>
  </si>
  <si>
    <t>Camionnette : 0,40 kg CO2e/km</t>
  </si>
  <si>
    <t>En l’absence d’un reporting et d’un</t>
  </si>
  <si>
    <t>suivi sur les différentes opérations</t>
  </si>
  <si>
    <t>Source : ADEME - Guide des fac-</t>
  </si>
  <si>
    <t>de maintenance, une moyenne de</t>
  </si>
  <si>
    <t>teurs d’émissions V6 de l’ADEME -</t>
  </si>
  <si>
    <t>10 à 15 interventions pour 100</t>
  </si>
  <si>
    <t>(Fret routier interne 3,5 tonnes -</t>
  </si>
  <si>
    <t>équipements IT incluant les visites</t>
  </si>
  <si>
    <t>en véhicules. Km - Trajet à vide</t>
  </si>
  <si>
    <t>du personnel interne et les visiteurs</t>
  </si>
  <si>
    <t>20% et CU Max en charge 30%).</t>
  </si>
  <si>
    <t>des tiers mainteneurs des équipe-</t>
  </si>
  <si>
    <t>ments IT et non-IT, peut être retenu.</t>
  </si>
  <si>
    <t>Incertitude : 11%</t>
  </si>
  <si>
    <t>Avion :  l’évaluation par trajet</t>
  </si>
  <si>
    <t>(billet) est souvent la plus simple</t>
  </si>
  <si>
    <t>à réaliser. Le facteur d’émission</t>
  </si>
  <si>
    <t>Déplacements   de   personnes</t>
  </si>
  <si>
    <t>dépend du type de trajet et de la</t>
  </si>
  <si>
    <t>(Maintenance des équipements, in-</t>
  </si>
  <si>
    <t>classe :</t>
  </si>
  <si>
    <t>terventions diverses, etc.)</t>
  </si>
  <si>
    <t>1 billet – court courier 2nde :</t>
  </si>
  <si>
    <t>127 kg CO2e.</t>
  </si>
  <si>
    <t>1 –  long  courier 2nde  :</t>
  </si>
  <si>
    <t>1 434 kg CO2e.</t>
  </si>
  <si>
    <t>Source : Groupe de travail DC du</t>
  </si>
  <si>
    <t xml:space="preserve">1 billet – long courier en classe inconnue : </t>
  </si>
  <si>
    <t>Guide Sectoriel (exploitants, héber-</t>
  </si>
  <si>
    <t>1805 kg CO2e.</t>
  </si>
  <si>
    <t>geur, fabricants)</t>
  </si>
  <si>
    <t>Train : 0,01kg CO2e km corres-</t>
  </si>
  <si>
    <t>Incertitude : 50%</t>
  </si>
  <si>
    <t>pond à la valeur moyenne pour le</t>
  </si>
  <si>
    <t>train en France.</t>
  </si>
  <si>
    <t>Facteurs d’émissions</t>
  </si>
  <si>
    <t>Cartouche toner N&amp;B</t>
  </si>
  <si>
    <t>0,231 kg CO2e pour 100 pages A4 (hors papier)</t>
  </si>
  <si>
    <t>re-conditionnée</t>
  </si>
  <si>
    <t>1 source : Groupe Armor, 2011</t>
  </si>
  <si>
    <t>Incertitude : 100%</t>
  </si>
  <si>
    <t>Cartouche toner couleur (CMY)</t>
  </si>
  <si>
    <t>0,202 kg CO2e pour 100 pages A4 (hors papier et toner noir)</t>
  </si>
  <si>
    <t>2 sources : Groupe Armor, 2011</t>
  </si>
  <si>
    <t>Cartouche jet d’encre N&amp;B</t>
  </si>
  <si>
    <t>0,042 kg CO2e pour 100 pages A4 (hors papier)</t>
  </si>
  <si>
    <t>Incertitude : 100 %</t>
  </si>
  <si>
    <t>Papier vierge ou recyclé</t>
  </si>
  <si>
    <r>
      <t>1 320 kg CO</t>
    </r>
    <r>
      <rPr>
        <vertAlign val="subscript"/>
        <sz val="12.5"/>
        <color theme="1"/>
        <rFont val="Arial"/>
        <family val="2"/>
      </rPr>
      <t>2</t>
    </r>
    <r>
      <rPr>
        <sz val="11"/>
        <color theme="1"/>
        <rFont val="Arial"/>
        <family val="2"/>
      </rPr>
      <t>e / tonne</t>
    </r>
  </si>
  <si>
    <t>88 kg CO2e</t>
  </si>
  <si>
    <t>Perso A4 Inkjet couleur</t>
  </si>
  <si>
    <t>1 source : EUP, 2007</t>
  </si>
  <si>
    <t>67 kg CO2e</t>
  </si>
  <si>
    <t>Perso A4 laser N&amp;B</t>
  </si>
  <si>
    <t>1 source : ACV de constructeur Brother, 2009</t>
  </si>
  <si>
    <t>184 kg CO2e</t>
  </si>
  <si>
    <t>Perso A4 laser couleur</t>
  </si>
  <si>
    <t>166 kg CO2e</t>
  </si>
  <si>
    <t>SFP Workgroup A4 laser N&amp;B</t>
  </si>
  <si>
    <t>1 source : EUP</t>
  </si>
  <si>
    <t>281 kg CO2e</t>
  </si>
  <si>
    <t>SFP Workgroup A4 laser couleur</t>
  </si>
  <si>
    <t>218 kg CO2e</t>
  </si>
  <si>
    <t>MFP A4 laser couleur</t>
  </si>
  <si>
    <t>452 kg CO2e</t>
  </si>
  <si>
    <t>MFP Workgroup A3 laser N&amp;B</t>
  </si>
  <si>
    <t>883 kg CO2e</t>
  </si>
  <si>
    <t>MFP Workgroup A3 laser couleur</t>
  </si>
  <si>
    <t>Tablette &lt; 10 pouces</t>
  </si>
  <si>
    <t>83 kg CO2e (moyenne)</t>
  </si>
  <si>
    <t>2 sources : ACV de constructeur Apple (min 75, max 91),</t>
  </si>
  <si>
    <t>publiées en 2010 et 2011</t>
  </si>
  <si>
    <t>Laptop ≤14,1 pouces</t>
  </si>
  <si>
    <t>203 kg CO2e (moyenne)</t>
  </si>
  <si>
    <t>7 sources : ACV de constructeur (Apple et Dell), SimaPro avec base</t>
  </si>
  <si>
    <t>EcoInvent (min 180, 238) , publiées entre 2007 et 2011</t>
  </si>
  <si>
    <t>Incertitude : 50 % - Ecartype : 22</t>
  </si>
  <si>
    <t>Laptop &gt; 15 pouces</t>
  </si>
  <si>
    <t>392 kg CO2e (moyenne)</t>
  </si>
  <si>
    <t>3 sources : ACV de constructeur Apple (min 331, max 460),</t>
  </si>
  <si>
    <t>publiées en 2009 et 2011</t>
  </si>
  <si>
    <t>Incertitude : 75% - Ecartype : 64</t>
  </si>
  <si>
    <t>LCD 17 pouces</t>
  </si>
  <si>
    <t>336 kg CO2e</t>
  </si>
  <si>
    <t>1 source : Evaluation modulaire à partir de SimaPro</t>
  </si>
  <si>
    <t>(données EcoInvent) , effectuée en 2011</t>
  </si>
  <si>
    <t>LCD ≥ 24 pouces</t>
  </si>
  <si>
    <t>486 kg CO2e (moyenne)</t>
  </si>
  <si>
    <t>2 sources : ACV de constructeur Apple (min 431, max 541),</t>
  </si>
  <si>
    <t>publiées en 2008 et 2010</t>
  </si>
  <si>
    <t>CRT 17 pouces</t>
  </si>
  <si>
    <t>38 kg CO2e</t>
  </si>
  <si>
    <t>1 source : ADEME</t>
  </si>
  <si>
    <t>Desktop (mini)</t>
  </si>
  <si>
    <t>175 kg CO2e</t>
  </si>
  <si>
    <t>1 source : ACV de constructeur Dell, publiée en 2010</t>
  </si>
  <si>
    <t>Desktop (standard)</t>
  </si>
  <si>
    <t>305 kg CO2e (moyenne)</t>
  </si>
  <si>
    <t>2 sources : ACV de constructeur Fujitsu, SimaPro</t>
  </si>
  <si>
    <t>(min 270, max 339) , publiées en 2010 et 2011</t>
  </si>
  <si>
    <t>Desktop (puissant)</t>
  </si>
  <si>
    <t>865 kg CO2e</t>
  </si>
  <si>
    <t>2 sources : ACV de constructeur Apple, publiées en 2009</t>
  </si>
  <si>
    <t>All-in-one ≤ 21 pouces</t>
  </si>
  <si>
    <t>501 kg CO2e (moyenne)</t>
  </si>
  <si>
    <t>3 sources : ACV de constructeur Apple (min 470, max 583),</t>
  </si>
  <si>
    <t>publiées entre 2008 et 2010</t>
  </si>
  <si>
    <t>Incertitude : 75 % - Ecart type : 152</t>
  </si>
  <si>
    <t>All-in-one ≥ 24 pouces</t>
  </si>
  <si>
    <t>793 kg CO2e (moyenne)</t>
  </si>
  <si>
    <t>2 sources : ACV de constructeur Apple (min 720, max 866),</t>
  </si>
  <si>
    <t>publiées en 2008 et 2009</t>
  </si>
  <si>
    <t>Projecteur vidéo</t>
  </si>
  <si>
    <t>94 kg CO2e (moyenne)</t>
  </si>
  <si>
    <t>3 sources : ACV de constructeur Epson (min 56, max 101),</t>
  </si>
  <si>
    <t>publiées entre 2009 et 2010</t>
  </si>
  <si>
    <t>Incertitude : 75 % - Ecart type : 24</t>
  </si>
  <si>
    <t>2,5kWh par baie x PUE de la salle x</t>
  </si>
  <si>
    <t>durée d’utilisation x facteur d’élec-tricité local.</t>
  </si>
  <si>
    <t>Source : La donnée générique est</t>
  </si>
  <si>
    <t>constituée à partir de la puissance</t>
  </si>
  <si>
    <t>Facteur d’émission de l’électricité</t>
  </si>
  <si>
    <t>moyenne classiquement  délivrée</t>
  </si>
  <si>
    <t>dans une baie de stockage d’un local (en kWh)</t>
  </si>
  <si>
    <t>Source : guide des facteurs d’émissions V6 de l’ADEME</t>
  </si>
  <si>
    <t>Nature de</t>
  </si>
  <si>
    <t>l’équipement</t>
  </si>
  <si>
    <t>Climatisation</t>
  </si>
  <si>
    <t>13 kg CO2e par kg d’appareil, soit 8 à 10 kg CO2e en fonction des</t>
  </si>
  <si>
    <t>directe</t>
  </si>
  <si>
    <t>équipements</t>
  </si>
  <si>
    <t>&amp; indirecte</t>
  </si>
  <si>
    <t>Source : Etude EUP room air - http://ecoaircon.eu</t>
  </si>
  <si>
    <t>10 à 15 ans</t>
  </si>
  <si>
    <t>(eau-air)</t>
  </si>
  <si>
    <t>Incertitude : 60%</t>
  </si>
  <si>
    <t>Générateur</t>
  </si>
  <si>
    <t>13 kg CO2e par kg d’appareil, soit 30 à 70 kg CO2e en fonction des</t>
  </si>
  <si>
    <t>froid</t>
  </si>
  <si>
    <t>10 - 15 ans</t>
  </si>
  <si>
    <t>air &amp; eau</t>
  </si>
  <si>
    <t>Groupe</t>
  </si>
  <si>
    <t>1,8 kg CO2e / kg d’appareil, soit 20 à 50 tonnes de CO2 en fonction</t>
  </si>
  <si>
    <t>électrogène</t>
  </si>
  <si>
    <t>des appareils</t>
  </si>
  <si>
    <t>Source : Evaluations faites à partir d’études modulaires sur la base</t>
  </si>
  <si>
    <t>de données EcoInvent.</t>
  </si>
  <si>
    <t>Racks</t>
  </si>
  <si>
    <t>500 kg CO2e</t>
  </si>
  <si>
    <t>(Baies</t>
  </si>
  <si>
    <t>Source : L’évaluation a été faite en croisant :</t>
  </si>
  <si>
    <t>ou Cabinet)</t>
  </si>
  <si>
    <t>• une ACV constructeurs Environmental Product Declaration</t>
  </si>
  <si>
    <t>(EPD) Minkels Cold Corridor : 475 kg CO2e</t>
  </si>
  <si>
    <t>• Une analyse modulaire effectuée par un bureau d’études en</t>
  </si>
  <si>
    <t>valorisant le matériau principal (Acier) via EcoInvent : 550 kg</t>
  </si>
  <si>
    <t>CO2e</t>
  </si>
  <si>
    <t>Tableau</t>
  </si>
  <si>
    <t>680 kg CO2e</t>
  </si>
  <si>
    <t>électrique</t>
  </si>
  <si>
    <t>Deux sources :</t>
  </si>
  <si>
    <t>20 ans</t>
  </si>
  <si>
    <t>• Profil environnemental de Produit « Prisma Plus EPD »</t>
  </si>
  <si>
    <t>Schneider Electric donnée constructeur ;</t>
  </si>
  <si>
    <t>• Guide des facteurs d’émissions V6 de l’ADEME (Valorisation</t>
  </si>
  <si>
    <t>CO2 des matériaux utilisés dans la phase de fabrication).</t>
  </si>
  <si>
    <t>Ventilation</t>
  </si>
  <si>
    <t>5 kg CO2e / kg d’appareil</t>
  </si>
  <si>
    <t>aération</t>
  </si>
  <si>
    <t>10 ans</t>
  </si>
  <si>
    <t>Source : Rapport Bilan Carbone¨  d’Aubervilliers O2France pour</t>
  </si>
  <si>
    <t>ATOS (données EcoInvent)</t>
  </si>
  <si>
    <t>Les systèmes de stockage pourront être valorisés à partir du nombre</t>
  </si>
  <si>
    <t>de disques sur la base d’une valeur de 15,5kg CO2e.</t>
  </si>
  <si>
    <t>Source : Bilan Produit 2008</t>
  </si>
  <si>
    <t>Ecoinvent : valeur d’un disque de référence :</t>
  </si>
  <si>
    <t>7 ans</t>
  </si>
  <si>
    <t>Baies</t>
  </si>
  <si>
    <t>• 12,2 kg CO2e par unité</t>
  </si>
  <si>
    <t>constituent</t>
  </si>
  <si>
    <t>de</t>
  </si>
  <si>
    <t>une durée</t>
  </si>
  <si>
    <t>disques</t>
  </si>
  <si>
    <t>• 23 kg CO2e par kg de disque</t>
  </si>
  <si>
    <t>moyenne</t>
  </si>
  <si>
    <t>• 12 kg CO2e + « 30% d’enveloppe » : 15,5kg CO2e</t>
  </si>
  <si>
    <t>Cette valeur reprend la donnée générique EcoInvent (Bilan Produit</t>
  </si>
  <si>
    <t>2008 ADEME) et ajoute une quote-part correspondant à l’intégra-</t>
  </si>
  <si>
    <t>tion dans un châssis.</t>
  </si>
  <si>
    <t>Poids en kg par U : 7 à 16 kg.</t>
  </si>
  <si>
    <t>Serveurs</t>
  </si>
  <si>
    <t>400 à 800 kg CO2e</t>
  </si>
  <si>
    <t>informatiques</t>
  </si>
  <si>
    <t>Source : Les serveurs informatiques ont été évalués selon plusieurs</t>
  </si>
  <si>
    <t>approches :</t>
  </si>
  <si>
    <t>• Des ACV constructeurs (hors consommation et fin de vie)</t>
  </si>
  <si>
    <t>donnent des estimations : ACV constructeur Fujitsu (PRI-</t>
  </si>
  <si>
    <t>MERGY TX 300 S5) : 558 kg CO2e</t>
  </si>
  <si>
    <t>• Des évaluations modulaires sur la base de données EcoInvent</t>
  </si>
  <si>
    <t>donnent des valeurs approchantes :</t>
  </si>
  <si>
    <t>- Rapport Bilan Carbone d’Aubervilliers O2France pour</t>
  </si>
  <si>
    <t>ATOS (données EcoInvent) : 23 kg eq C/kg d’équipement,</t>
  </si>
  <si>
    <t>soit 85 kg CO2e/ kg d’équipement</t>
  </si>
  <si>
    <t>- Evaluation modulaire Zen’to (EcoInvent/Bilan Produit</t>
  </si>
  <si>
    <t>2008) : 50 à 100 kg CO2e par kg d’équipement</t>
  </si>
  <si>
    <t>80 kg CO2e/ kg d’équipement</t>
  </si>
  <si>
    <t>routeur</t>
  </si>
  <si>
    <t>Source : la notion de Switch / Routeur / Firewall a été évaluée à</t>
  </si>
  <si>
    <t>firewall</t>
  </si>
  <si>
    <t>partir d’une étude modulaire sur la base de données EcoInvent : Rap-</t>
  </si>
  <si>
    <t>port Bilan Carbone¨   d’Aubervilliers O2France pour ATOS (don-</t>
  </si>
  <si>
    <t>nées EcoInvent).</t>
  </si>
  <si>
    <t>Cette précédente donnée est convergente avec des données en pro-</t>
  </si>
  <si>
    <t>venance d’ACV produit par exemple la Livebox d’Orange - France</t>
  </si>
  <si>
    <t>Telecom qui publie 90kg CO2e (phase d’usage inclus).</t>
  </si>
  <si>
    <t>Nature de  l’émission</t>
  </si>
  <si>
    <t>Emissions</t>
  </si>
  <si>
    <t>Facteur d’émission associé à la combustion</t>
  </si>
  <si>
    <t>25 litres/an/baies</t>
  </si>
  <si>
    <t>directes</t>
  </si>
  <si>
    <t>de fioul pour les centres de données issu</t>
  </si>
  <si>
    <t>La variation dépend du nombre de tests de</t>
  </si>
  <si>
    <t>des sources</t>
  </si>
  <si>
    <t>de la Base Carbone¨</t>
  </si>
  <si>
    <t>fonctionnement des groupes électrogènes</t>
  </si>
  <si>
    <t>motrices</t>
  </si>
  <si>
    <t>Source : ADEME - guide des facteurs</t>
  </si>
  <si>
    <t>par les exploitants des centres de données</t>
  </si>
  <si>
    <t>à thermique</t>
  </si>
  <si>
    <t>Source : IPCC repris dans la Base</t>
  </si>
  <si>
    <t>Incertitude : 5%</t>
  </si>
  <si>
    <t>Carbone¨</t>
  </si>
  <si>
    <t>Serveur Physiques Basse performance</t>
  </si>
  <si>
    <t>Serveur Physiques Moyenne Performance</t>
  </si>
  <si>
    <t>Serveur Physiques Haute performance</t>
  </si>
  <si>
    <t>VM Basse performance</t>
  </si>
  <si>
    <t>VM Moyenne Performance</t>
  </si>
  <si>
    <t>VM Haute performance</t>
  </si>
  <si>
    <t>Data kg CO2e</t>
  </si>
  <si>
    <t xml:space="preserve">Production  </t>
  </si>
  <si>
    <t xml:space="preserve"> Transport </t>
  </si>
  <si>
    <t>Utilisation</t>
  </si>
  <si>
    <t xml:space="preserve"> Recyclage</t>
  </si>
  <si>
    <t>Somme</t>
  </si>
  <si>
    <t>Total avoided</t>
  </si>
  <si>
    <t>ID Base de données</t>
  </si>
  <si>
    <t>Phones - Tablets</t>
  </si>
  <si>
    <t>Apple</t>
  </si>
  <si>
    <t>Apple iPhone 3G</t>
  </si>
  <si>
    <t>#9825</t>
  </si>
  <si>
    <t>Apple iPhone 3GS</t>
  </si>
  <si>
    <t>#9826</t>
  </si>
  <si>
    <t>Apple iPhone 4</t>
  </si>
  <si>
    <t>#9827</t>
  </si>
  <si>
    <t>Apple iPhone 4s</t>
  </si>
  <si>
    <t>#9828</t>
  </si>
  <si>
    <t>Apple iPhone 5s</t>
  </si>
  <si>
    <t>#9829</t>
  </si>
  <si>
    <t>Apple iPhone SE (32GB)</t>
  </si>
  <si>
    <t>#9830</t>
  </si>
  <si>
    <t>Apple iPhone SE (128GB)</t>
  </si>
  <si>
    <t>#9831</t>
  </si>
  <si>
    <t>Apple iPhone 6s (32GB)</t>
  </si>
  <si>
    <t>#9832</t>
  </si>
  <si>
    <t>Apple iPhone 6s (128GB)</t>
  </si>
  <si>
    <t>#9833</t>
  </si>
  <si>
    <t>Apple iPhone 6s Plus (32GB)</t>
  </si>
  <si>
    <t>#9834</t>
  </si>
  <si>
    <t>Apple iPhone 6s Plus (128GB)</t>
  </si>
  <si>
    <t>#9835</t>
  </si>
  <si>
    <t>Apple iPhone 7 (32GB)</t>
  </si>
  <si>
    <t>#9836</t>
  </si>
  <si>
    <t>Apple iPhone 7 (128GB)</t>
  </si>
  <si>
    <t>#9837</t>
  </si>
  <si>
    <t>Apple iPhone 7 (256GB)</t>
  </si>
  <si>
    <t>#9838</t>
  </si>
  <si>
    <t>Apple iPhone 7 Plus (32GB)</t>
  </si>
  <si>
    <t>#9839</t>
  </si>
  <si>
    <t>Apple iPhone 7 Plus (128GB)</t>
  </si>
  <si>
    <t>#9840</t>
  </si>
  <si>
    <t>Apple iPhone 8 (32GB)</t>
  </si>
  <si>
    <t>#9841</t>
  </si>
  <si>
    <t>Apple iPhone 8 (128GB)</t>
  </si>
  <si>
    <t>#9842</t>
  </si>
  <si>
    <t>Apple iPhone 8 Plus (64GB)</t>
  </si>
  <si>
    <t>#9843</t>
  </si>
  <si>
    <t>Apple iPhone 8 Plus (256GB)</t>
  </si>
  <si>
    <t>#9844</t>
  </si>
  <si>
    <t>Apple iPhone X (64GB)</t>
  </si>
  <si>
    <t>#9845</t>
  </si>
  <si>
    <t>Apple iPhone X (256GB)</t>
  </si>
  <si>
    <t>#9846</t>
  </si>
  <si>
    <t>Apple iPod touch (2009)</t>
  </si>
  <si>
    <t>#9847</t>
  </si>
  <si>
    <t>Apple iPod touch 5th gen16</t>
  </si>
  <si>
    <t>#9848</t>
  </si>
  <si>
    <t>Apple iPod touch 6th gen</t>
  </si>
  <si>
    <t>#9849</t>
  </si>
  <si>
    <t>#9850</t>
  </si>
  <si>
    <t>#9851</t>
  </si>
  <si>
    <t>#9852</t>
  </si>
  <si>
    <t>#9853</t>
  </si>
  <si>
    <t>#9854</t>
  </si>
  <si>
    <t>#9855</t>
  </si>
  <si>
    <t>#9856</t>
  </si>
  <si>
    <t>#9857</t>
  </si>
  <si>
    <t>#9858</t>
  </si>
  <si>
    <t>#9859</t>
  </si>
  <si>
    <t>#9860</t>
  </si>
  <si>
    <t>#9861</t>
  </si>
  <si>
    <t>#9862</t>
  </si>
  <si>
    <t>Dell</t>
  </si>
  <si>
    <t>#9863</t>
  </si>
  <si>
    <t>HP</t>
  </si>
  <si>
    <t>#9864</t>
  </si>
  <si>
    <t>#9865</t>
  </si>
  <si>
    <t>Other</t>
  </si>
  <si>
    <t>Phone Other (&lt;128 GB)</t>
  </si>
  <si>
    <t>#9866</t>
  </si>
  <si>
    <t>Phone Other (&gt;128 GB)</t>
  </si>
  <si>
    <t>#9867</t>
  </si>
  <si>
    <t>Tablet other</t>
  </si>
  <si>
    <t>#9868</t>
  </si>
  <si>
    <t>Apple Macbook 2009</t>
  </si>
  <si>
    <t>#9869</t>
  </si>
  <si>
    <t>Apple Macbook Air 11, 2010</t>
  </si>
  <si>
    <t>#9870</t>
  </si>
  <si>
    <t>Apple Macbook Air 13, 2010</t>
  </si>
  <si>
    <t>#9871</t>
  </si>
  <si>
    <t>Apple Macbook Air 11, 2011</t>
  </si>
  <si>
    <t>#9872</t>
  </si>
  <si>
    <t>Apple Macbook Air 13, 2011</t>
  </si>
  <si>
    <t>#9873</t>
  </si>
  <si>
    <t>Apple Macbook Air 11, 2013</t>
  </si>
  <si>
    <t>#9874</t>
  </si>
  <si>
    <t>Apple Macbook Air 13, 2013</t>
  </si>
  <si>
    <t>#9875</t>
  </si>
  <si>
    <t>Apple Macbook Air 11, 2014</t>
  </si>
  <si>
    <t>#9876</t>
  </si>
  <si>
    <t>Apple Macbook Air 13, 2014</t>
  </si>
  <si>
    <t>#9877</t>
  </si>
  <si>
    <t>Apple Macbook Air 11, 2015</t>
  </si>
  <si>
    <t>#9878</t>
  </si>
  <si>
    <t>Apple Macbook Air 13, 2015</t>
  </si>
  <si>
    <t>#9879</t>
  </si>
  <si>
    <t>Apple Macbook Pro 13, 2011</t>
  </si>
  <si>
    <t>#9880</t>
  </si>
  <si>
    <t>Apple Macbook Pro 15, 2011</t>
  </si>
  <si>
    <t>#9881</t>
  </si>
  <si>
    <t>Apple Macbook Pro 17, 2011</t>
  </si>
  <si>
    <t>#9882</t>
  </si>
  <si>
    <t>Apple  MacBook  Pro  13'  withRetina Display, 2012</t>
  </si>
  <si>
    <t>#9883</t>
  </si>
  <si>
    <t>Apple  MacBook  Pro  13'  withRetina Display, 2014</t>
  </si>
  <si>
    <t>#9884</t>
  </si>
  <si>
    <t>Apple  MacBook  Pro  13'  withRetina Display, 2015</t>
  </si>
  <si>
    <t>#9885</t>
  </si>
  <si>
    <t>Apple  MacBook  Pro  13'  withThunderbolt 3, 2016</t>
  </si>
  <si>
    <t>#9886</t>
  </si>
  <si>
    <t>Apple  MacBook  Pro  15'  withRetina Display, 2012</t>
  </si>
  <si>
    <t>#9887</t>
  </si>
  <si>
    <t>Apple  MacBook  Pro  15'  withRetina Display, 2015</t>
  </si>
  <si>
    <t>#9888</t>
  </si>
  <si>
    <t>Apple  MacBook  Pro  15'  withThunderebolt 3, 2016</t>
  </si>
  <si>
    <t>#9889</t>
  </si>
  <si>
    <t>Apple Macbook 2016</t>
  </si>
  <si>
    <t>#9890</t>
  </si>
  <si>
    <t>Apple Macbook Air 13</t>
  </si>
  <si>
    <t>#9891</t>
  </si>
  <si>
    <t>Dell Latitude Other</t>
  </si>
  <si>
    <t>#9892</t>
  </si>
  <si>
    <t>Dell Latitude E6400</t>
  </si>
  <si>
    <t>#9893</t>
  </si>
  <si>
    <t>Dell Latitude E3440</t>
  </si>
  <si>
    <t>#9894</t>
  </si>
  <si>
    <t>Dell Latitude E3540</t>
  </si>
  <si>
    <t>#9895</t>
  </si>
  <si>
    <t>Dell Latitude E5440</t>
  </si>
  <si>
    <t>#9896</t>
  </si>
  <si>
    <t>Dell Latitude E5540</t>
  </si>
  <si>
    <t>#9897</t>
  </si>
  <si>
    <t>Dell Latitude E6440</t>
  </si>
  <si>
    <t>#9898</t>
  </si>
  <si>
    <t>Dell Latitude E6540</t>
  </si>
  <si>
    <t>#9899</t>
  </si>
  <si>
    <t>Dell Latitude E6430</t>
  </si>
  <si>
    <t>#9900</t>
  </si>
  <si>
    <t>Dell Latitude E6530</t>
  </si>
  <si>
    <t>#9901</t>
  </si>
  <si>
    <t>Dell Latitude E7240</t>
  </si>
  <si>
    <t>#9902</t>
  </si>
  <si>
    <t>Dell Latitude E7440</t>
  </si>
  <si>
    <t>#9903</t>
  </si>
  <si>
    <t>Lenovo</t>
  </si>
  <si>
    <t>Lenovo Other Laptop</t>
  </si>
  <si>
    <t>#9904</t>
  </si>
  <si>
    <t>Lenovo Thinkpad Edge Other</t>
  </si>
  <si>
    <t>#9905</t>
  </si>
  <si>
    <t>#9906</t>
  </si>
  <si>
    <t>#9907</t>
  </si>
  <si>
    <t>Lenovo ThinkPad 10 2nd gen</t>
  </si>
  <si>
    <t>#9908</t>
  </si>
  <si>
    <t>Lenovo ThinkPad 11e / YOGA</t>
  </si>
  <si>
    <t>#9909</t>
  </si>
  <si>
    <t>#9910</t>
  </si>
  <si>
    <t>#9911</t>
  </si>
  <si>
    <t>#9912</t>
  </si>
  <si>
    <t>Lenovo ThinkPad 13 S2</t>
  </si>
  <si>
    <t>#9913</t>
  </si>
  <si>
    <t>#9914</t>
  </si>
  <si>
    <t>#9915</t>
  </si>
  <si>
    <t>#9916</t>
  </si>
  <si>
    <t>#9917</t>
  </si>
  <si>
    <t>#9918</t>
  </si>
  <si>
    <t>#9919</t>
  </si>
  <si>
    <t>Lenovo ThinkPad Edge E450</t>
  </si>
  <si>
    <t>#9920</t>
  </si>
  <si>
    <t>Lenovo ThinkPad Edge E455</t>
  </si>
  <si>
    <t>#9921</t>
  </si>
  <si>
    <t>Lenovo ThinkPad Edge E460</t>
  </si>
  <si>
    <t>#9922</t>
  </si>
  <si>
    <t>Lenovo ThinkPad Edge E465</t>
  </si>
  <si>
    <t>#9923</t>
  </si>
  <si>
    <t>Lenovo ThinkPad Edge E480</t>
  </si>
  <si>
    <t>#9924</t>
  </si>
  <si>
    <t>#9925</t>
  </si>
  <si>
    <t>#9926</t>
  </si>
  <si>
    <t>#9927</t>
  </si>
  <si>
    <t>Lenovo ThinkPad Edge E550</t>
  </si>
  <si>
    <t>#9928</t>
  </si>
  <si>
    <t>Lenovo ThinkPad Edge E560</t>
  </si>
  <si>
    <t>#9929</t>
  </si>
  <si>
    <t>Lenovo ThinkPad Edge E565</t>
  </si>
  <si>
    <t>#9930</t>
  </si>
  <si>
    <t>Lenovo ThinkPad Edge E580</t>
  </si>
  <si>
    <t>#9931</t>
  </si>
  <si>
    <t>Lenovo ThinkPad Edge E585</t>
  </si>
  <si>
    <t>#9932</t>
  </si>
  <si>
    <t>#9933</t>
  </si>
  <si>
    <t>Lenovo ThinkPad L380 S2</t>
  </si>
  <si>
    <t>#9934</t>
  </si>
  <si>
    <t>#9935</t>
  </si>
  <si>
    <t>#9936</t>
  </si>
  <si>
    <t>Lenovo ThinkPad L460</t>
  </si>
  <si>
    <t>#9937</t>
  </si>
  <si>
    <t>#9938</t>
  </si>
  <si>
    <t>#9939</t>
  </si>
  <si>
    <t>#9940</t>
  </si>
  <si>
    <t>#9941</t>
  </si>
  <si>
    <t>#9942</t>
  </si>
  <si>
    <t>Lenovo ThinkPad P50</t>
  </si>
  <si>
    <t>#9943</t>
  </si>
  <si>
    <t>#9944</t>
  </si>
  <si>
    <t>Lenovo ThinkPad P70</t>
  </si>
  <si>
    <t>#9945</t>
  </si>
  <si>
    <t>#9946</t>
  </si>
  <si>
    <t>Lenovo ThinkPad S3 YOGA 14</t>
  </si>
  <si>
    <t>#9947</t>
  </si>
  <si>
    <t>Lenovo ThinkPad S3 YOGA 460</t>
  </si>
  <si>
    <t>#9948</t>
  </si>
  <si>
    <t>Lenovo ThinkPad S431</t>
  </si>
  <si>
    <t>#9949</t>
  </si>
  <si>
    <t>Lenovo ThinkPad S440</t>
  </si>
  <si>
    <t>#9950</t>
  </si>
  <si>
    <t>#9951</t>
  </si>
  <si>
    <t>#9952</t>
  </si>
  <si>
    <t>Lenovo ThinkPad T450</t>
  </si>
  <si>
    <t>#9953</t>
  </si>
  <si>
    <t>#9954</t>
  </si>
  <si>
    <t>#9955</t>
  </si>
  <si>
    <t>Lenovo ThinkPad T460p</t>
  </si>
  <si>
    <t>#9956</t>
  </si>
  <si>
    <t>#9957</t>
  </si>
  <si>
    <t>#9958</t>
  </si>
  <si>
    <t>#9959</t>
  </si>
  <si>
    <t>#9960</t>
  </si>
  <si>
    <t>#9961</t>
  </si>
  <si>
    <t>#9962</t>
  </si>
  <si>
    <t>#9963</t>
  </si>
  <si>
    <t>#9964</t>
  </si>
  <si>
    <t>Lenovo ThinkPad T560 P50s</t>
  </si>
  <si>
    <t>#9965</t>
  </si>
  <si>
    <t>Lenovo ThinkPad T570 P51s</t>
  </si>
  <si>
    <t>#9966</t>
  </si>
  <si>
    <t>Lenovo ThinkPad T580 P52s</t>
  </si>
  <si>
    <t>#9967</t>
  </si>
  <si>
    <t>Lenovo ThinkPad T4XX T5XX</t>
  </si>
  <si>
    <t>#9968</t>
  </si>
  <si>
    <t>#9969</t>
  </si>
  <si>
    <t>Lenovo X1 Carbon</t>
  </si>
  <si>
    <t>#9970</t>
  </si>
  <si>
    <t>#9971</t>
  </si>
  <si>
    <t>#9972</t>
  </si>
  <si>
    <t>#9973</t>
  </si>
  <si>
    <t>Lenovo X1 YOGA</t>
  </si>
  <si>
    <t>#9974</t>
  </si>
  <si>
    <t>#9975</t>
  </si>
  <si>
    <t>Lenovo X1 3rd</t>
  </si>
  <si>
    <t>#9976</t>
  </si>
  <si>
    <t>#9977</t>
  </si>
  <si>
    <t>#9978</t>
  </si>
  <si>
    <t>#9979</t>
  </si>
  <si>
    <t>#9980</t>
  </si>
  <si>
    <t>#9981</t>
  </si>
  <si>
    <t>#9982</t>
  </si>
  <si>
    <t>Lenovo ThinkPad X Other</t>
  </si>
  <si>
    <t>#9983</t>
  </si>
  <si>
    <t>Lenovo Ideapad Other</t>
  </si>
  <si>
    <t>#9984</t>
  </si>
  <si>
    <t>Lenovo Ideapad 110-14 inch</t>
  </si>
  <si>
    <t>#9985</t>
  </si>
  <si>
    <t>Lenovo Ideapad 110-15 inch</t>
  </si>
  <si>
    <t>#9986</t>
  </si>
  <si>
    <t>#9987</t>
  </si>
  <si>
    <t>Lenovo ideapad 110-15 TianYi</t>
  </si>
  <si>
    <t>#9988</t>
  </si>
  <si>
    <t>Lenovo Ideapad 110-17</t>
  </si>
  <si>
    <t>#9989</t>
  </si>
  <si>
    <t>#9990</t>
  </si>
  <si>
    <t>Lenovo Ideapad 310-14</t>
  </si>
  <si>
    <t>#9991</t>
  </si>
  <si>
    <t>Lenovo Ideapad 310S-15</t>
  </si>
  <si>
    <t>#9992</t>
  </si>
  <si>
    <t>Lenovo Ideapad 310-15</t>
  </si>
  <si>
    <t>#9993</t>
  </si>
  <si>
    <t>Lenovo Ideapad 310 Touch-15</t>
  </si>
  <si>
    <t>#9994</t>
  </si>
  <si>
    <t>#9995</t>
  </si>
  <si>
    <t>#9996</t>
  </si>
  <si>
    <t>#9997</t>
  </si>
  <si>
    <t>Lenovo ideapad 320-15/320-15</t>
  </si>
  <si>
    <t>#9998</t>
  </si>
  <si>
    <t>Lenovo ideapad 320S-15</t>
  </si>
  <si>
    <t>#9999</t>
  </si>
  <si>
    <t>#10000</t>
  </si>
  <si>
    <t>Lenovo Ideapad 510S-13</t>
  </si>
  <si>
    <t>#10001</t>
  </si>
  <si>
    <t>Lenovo Ideapad 510S-14</t>
  </si>
  <si>
    <t>#10002</t>
  </si>
  <si>
    <t>Lenovo Ideapad 510-15</t>
  </si>
  <si>
    <t>#10003</t>
  </si>
  <si>
    <t>#10004</t>
  </si>
  <si>
    <t>#10005</t>
  </si>
  <si>
    <t>#10006</t>
  </si>
  <si>
    <t>#10007</t>
  </si>
  <si>
    <t>Lenovo Ideapad 710S Plus</t>
  </si>
  <si>
    <t>#10008</t>
  </si>
  <si>
    <t>#10009</t>
  </si>
  <si>
    <t>Lenovo13/720S-13 Touch</t>
  </si>
  <si>
    <t>#10010</t>
  </si>
  <si>
    <t>#10011</t>
  </si>
  <si>
    <t>Lenovo ideapad 730S-15 15Touch V730-15</t>
  </si>
  <si>
    <t>#10012</t>
  </si>
  <si>
    <t>#10013</t>
  </si>
  <si>
    <t>Lenovo ideapad V110-14</t>
  </si>
  <si>
    <t>#10014</t>
  </si>
  <si>
    <t>Lenovo ideapad V110-15</t>
  </si>
  <si>
    <t>#10015</t>
  </si>
  <si>
    <t>Lenovo Ideapad V110-17</t>
  </si>
  <si>
    <t>#10016</t>
  </si>
  <si>
    <t>Lenovo ideapad V320-17</t>
  </si>
  <si>
    <t>#10017</t>
  </si>
  <si>
    <t>Lenovo IdeaPad V330-15</t>
  </si>
  <si>
    <t>#10018</t>
  </si>
  <si>
    <t>Lenovo Legion Y520</t>
  </si>
  <si>
    <t>#10019</t>
  </si>
  <si>
    <t>Lenovo Legion Y720-15</t>
  </si>
  <si>
    <t>#10020</t>
  </si>
  <si>
    <t>Lenovo Legion Y920</t>
  </si>
  <si>
    <t>#10021</t>
  </si>
  <si>
    <t>Lenovo YOGA 330-11 Flex 6-11</t>
  </si>
  <si>
    <t>#10022</t>
  </si>
  <si>
    <t>Lenovo YOGA 510-14 FLEX 4-14</t>
  </si>
  <si>
    <t>#10023</t>
  </si>
  <si>
    <t>14AST Ideapad FLEX 4-14 Lenovo</t>
  </si>
  <si>
    <t>#10024</t>
  </si>
  <si>
    <t>Lenovo YOGA 510-15 FLEX 4-</t>
  </si>
  <si>
    <t>#10025</t>
  </si>
  <si>
    <t>Lenovo YOGA 520-14 FLEX 5-</t>
  </si>
  <si>
    <t>#10026</t>
  </si>
  <si>
    <t>Lenovo YOGA 710-11</t>
  </si>
  <si>
    <t>#10027</t>
  </si>
  <si>
    <t>Lenovo YOGA 710-14</t>
  </si>
  <si>
    <t>#10028</t>
  </si>
  <si>
    <t>Lenovo YOGA 710-15</t>
  </si>
  <si>
    <t>#10029</t>
  </si>
  <si>
    <t>#10030</t>
  </si>
  <si>
    <t>#10031</t>
  </si>
  <si>
    <t>#10032</t>
  </si>
  <si>
    <t>Lenovo YOGA 920/YOGA 920</t>
  </si>
  <si>
    <t>#10033</t>
  </si>
  <si>
    <t>Lenovo YOGA 900</t>
  </si>
  <si>
    <t>#10034</t>
  </si>
  <si>
    <t>Lenovo YOGA 900S</t>
  </si>
  <si>
    <t>#10035</t>
  </si>
  <si>
    <t>Lenovo YOGA 910/Yoga 5 Pro</t>
  </si>
  <si>
    <t>#10036</t>
  </si>
  <si>
    <t>Lenovo Essential Other</t>
  </si>
  <si>
    <t>#10037</t>
  </si>
  <si>
    <t>#10038</t>
  </si>
  <si>
    <t>#10039</t>
  </si>
  <si>
    <t>#10040</t>
  </si>
  <si>
    <t>#10041</t>
  </si>
  <si>
    <t>#10042</t>
  </si>
  <si>
    <t>#10043</t>
  </si>
  <si>
    <t>#10044</t>
  </si>
  <si>
    <t>#10045</t>
  </si>
  <si>
    <t>Lenovo E42-80/V510-14</t>
  </si>
  <si>
    <t>#10046</t>
  </si>
  <si>
    <t>Lenovo E52-80/V510-15</t>
  </si>
  <si>
    <t>#10047</t>
  </si>
  <si>
    <t>#10048</t>
  </si>
  <si>
    <t>#10049</t>
  </si>
  <si>
    <t>Lenovo Chromebook N23 Yoga Flex11</t>
  </si>
  <si>
    <t>#10050</t>
  </si>
  <si>
    <t>Lenovo N22-20 Chromebook Touch</t>
  </si>
  <si>
    <t>#10051</t>
  </si>
  <si>
    <t>#10052</t>
  </si>
  <si>
    <t>#10053</t>
  </si>
  <si>
    <t>Lenovo V310-14</t>
  </si>
  <si>
    <t>#10054</t>
  </si>
  <si>
    <t>Lenovo V310-15</t>
  </si>
  <si>
    <t>#10055</t>
  </si>
  <si>
    <t>HP Other Laptop</t>
  </si>
  <si>
    <t>#10056</t>
  </si>
  <si>
    <t>HP 240 G6</t>
  </si>
  <si>
    <t>#10057</t>
  </si>
  <si>
    <t>HP 245 G6</t>
  </si>
  <si>
    <t>#10058</t>
  </si>
  <si>
    <t>HP 250 G6</t>
  </si>
  <si>
    <t>#10059</t>
  </si>
  <si>
    <t>HP 255 G6</t>
  </si>
  <si>
    <t>#10060</t>
  </si>
  <si>
    <t>HP 256 G6</t>
  </si>
  <si>
    <t>#10061</t>
  </si>
  <si>
    <t>HP Chromebook Education Edition G511</t>
  </si>
  <si>
    <t>#10062</t>
  </si>
  <si>
    <t>HP Education Edition G6 Chromebook</t>
  </si>
  <si>
    <t>#10063</t>
  </si>
  <si>
    <t>HP Chromebook x360 11 G1</t>
  </si>
  <si>
    <t>#10064</t>
  </si>
  <si>
    <t>HP Elitebook Other</t>
  </si>
  <si>
    <t>#10065</t>
  </si>
  <si>
    <t>#10066</t>
  </si>
  <si>
    <t>HP EliteBook 1040 G4</t>
  </si>
  <si>
    <t>#10067</t>
  </si>
  <si>
    <t>HP EliteBook 725 G4</t>
  </si>
  <si>
    <t>#10068</t>
  </si>
  <si>
    <t>HP EliteBook 735 G5</t>
  </si>
  <si>
    <t>#10069</t>
  </si>
  <si>
    <t>HP EliteBook 745 G4</t>
  </si>
  <si>
    <t>#10070</t>
  </si>
  <si>
    <t>HP EliteBook 755 G4</t>
  </si>
  <si>
    <t>#10071</t>
  </si>
  <si>
    <t>HP Elitebook 820 G4</t>
  </si>
  <si>
    <t>#10072</t>
  </si>
  <si>
    <t>HP EliteBook 830 G5</t>
  </si>
  <si>
    <t>#10073</t>
  </si>
  <si>
    <t>HP EliteBook 840 G4</t>
  </si>
  <si>
    <t>#10074</t>
  </si>
  <si>
    <t>HP EliteBook 840 G5</t>
  </si>
  <si>
    <t>#10075</t>
  </si>
  <si>
    <t>HP EliteBook 850 G4</t>
  </si>
  <si>
    <t>#10076</t>
  </si>
  <si>
    <t>HP EliteBook 850 G5</t>
  </si>
  <si>
    <t>#10077</t>
  </si>
  <si>
    <t>HP EliteBook x360 1020 G2</t>
  </si>
  <si>
    <t>#10078</t>
  </si>
  <si>
    <t>HP EliteBook x360 1030 G2</t>
  </si>
  <si>
    <t>#10079</t>
  </si>
  <si>
    <t>#10080</t>
  </si>
  <si>
    <t>#10081</t>
  </si>
  <si>
    <t>#10082</t>
  </si>
  <si>
    <t>HP Pavilion Other</t>
  </si>
  <si>
    <t>#10083</t>
  </si>
  <si>
    <t>HP Pavilion 14 G1</t>
  </si>
  <si>
    <t>#10084</t>
  </si>
  <si>
    <t>HP ProBook Other</t>
  </si>
  <si>
    <t>#10085</t>
  </si>
  <si>
    <t>HP ProBook 430 G5</t>
  </si>
  <si>
    <t>#10086</t>
  </si>
  <si>
    <t>HP ProBook 440 G5</t>
  </si>
  <si>
    <t>#10087</t>
  </si>
  <si>
    <t>HP ProBook 450 G5</t>
  </si>
  <si>
    <t>#10088</t>
  </si>
  <si>
    <t>HP ProBook 455 G5</t>
  </si>
  <si>
    <t>#10089</t>
  </si>
  <si>
    <t>HP ProBook 470 G5</t>
  </si>
  <si>
    <t>#10090</t>
  </si>
  <si>
    <t>HP ProBook 640 G3</t>
  </si>
  <si>
    <t>#10091</t>
  </si>
  <si>
    <t>HP ProBook 640 G4</t>
  </si>
  <si>
    <t>#10092</t>
  </si>
  <si>
    <t>HP ProBook 645 G3</t>
  </si>
  <si>
    <t>#10093</t>
  </si>
  <si>
    <t>HP ProBook 650 G3</t>
  </si>
  <si>
    <t>#10094</t>
  </si>
  <si>
    <t>HP ProBook 655 G3</t>
  </si>
  <si>
    <t>#10095</t>
  </si>
  <si>
    <t>HP ProBook x360 Education Edition G2</t>
  </si>
  <si>
    <t>#10096</t>
  </si>
  <si>
    <t>HP ProBook x360 11 G1</t>
  </si>
  <si>
    <t>#10097</t>
  </si>
  <si>
    <t>#10098</t>
  </si>
  <si>
    <t>HP Stream 11 Pro G4</t>
  </si>
  <si>
    <t>#10099</t>
  </si>
  <si>
    <t>HP Stream 14 Pro G3</t>
  </si>
  <si>
    <t>#10100</t>
  </si>
  <si>
    <t>HP Stream 14</t>
  </si>
  <si>
    <t>#10101</t>
  </si>
  <si>
    <t>HP Zbook 14u G4</t>
  </si>
  <si>
    <t>#10102</t>
  </si>
  <si>
    <t>HP Zbook 14u G5</t>
  </si>
  <si>
    <t>#10103</t>
  </si>
  <si>
    <t>HP Zbook 15 G4</t>
  </si>
  <si>
    <t>#10104</t>
  </si>
  <si>
    <t>HP Zbook 15u G4</t>
  </si>
  <si>
    <t>#10105</t>
  </si>
  <si>
    <t>HP Zbook 15u G5</t>
  </si>
  <si>
    <t>#10106</t>
  </si>
  <si>
    <t>HP Zbook 17 G4</t>
  </si>
  <si>
    <t>#10107</t>
  </si>
  <si>
    <t>HP Zbook Studio G4</t>
  </si>
  <si>
    <t>#10108</t>
  </si>
  <si>
    <t>HP Zbook x2</t>
  </si>
  <si>
    <t>#10109</t>
  </si>
  <si>
    <t>ZBook 15 G4</t>
  </si>
  <si>
    <t>#10110</t>
  </si>
  <si>
    <t>Laptop Other</t>
  </si>
  <si>
    <t>#10111</t>
  </si>
  <si>
    <t>Computers</t>
  </si>
  <si>
    <t>Apple MacPro, 2009</t>
  </si>
  <si>
    <t>#10112</t>
  </si>
  <si>
    <t>Apple iMac 21,5-inch 2010</t>
  </si>
  <si>
    <t>#10113</t>
  </si>
  <si>
    <t>Apple iMac 21,5-inch 2011</t>
  </si>
  <si>
    <t>#10114</t>
  </si>
  <si>
    <t>Apple iMac 21,5-inch 2012</t>
  </si>
  <si>
    <t>#10115</t>
  </si>
  <si>
    <t>Apple iMac 21,5-inch 2013</t>
  </si>
  <si>
    <t>#10116</t>
  </si>
  <si>
    <t>Apple iMac 21,5-inch 2015</t>
  </si>
  <si>
    <t>#10117</t>
  </si>
  <si>
    <t>Apple iMac 21,5-inch</t>
  </si>
  <si>
    <t>#10118</t>
  </si>
  <si>
    <t>Apple iMac 21,5-inch Retina</t>
  </si>
  <si>
    <t>#10119</t>
  </si>
  <si>
    <t>Apple iMac 27-inch 2010</t>
  </si>
  <si>
    <t>#10120</t>
  </si>
  <si>
    <t>Apple iMac 27-inch 2011</t>
  </si>
  <si>
    <t>#10121</t>
  </si>
  <si>
    <t>Apple iMac 27-inch 2012</t>
  </si>
  <si>
    <t>#10122</t>
  </si>
  <si>
    <t>Apple iMac 27-inch 2013</t>
  </si>
  <si>
    <t>#10123</t>
  </si>
  <si>
    <t>Apple iMac 27-inch Retina 5K</t>
  </si>
  <si>
    <t>#10124</t>
  </si>
  <si>
    <t>Apple iMac Pro</t>
  </si>
  <si>
    <t>#10125</t>
  </si>
  <si>
    <t>Apple Mac mini 2010</t>
  </si>
  <si>
    <t>#10126</t>
  </si>
  <si>
    <t>Apple Mac mini 2011</t>
  </si>
  <si>
    <t>#10127</t>
  </si>
  <si>
    <t>Apple Mac mini 2014</t>
  </si>
  <si>
    <t>#10128</t>
  </si>
  <si>
    <t>Apple Mac mini server 2010</t>
  </si>
  <si>
    <t>#10129</t>
  </si>
  <si>
    <t>Apple Mac mini server 2011</t>
  </si>
  <si>
    <t>#10130</t>
  </si>
  <si>
    <t>Lenovo Other Desktop</t>
  </si>
  <si>
    <t>#10131</t>
  </si>
  <si>
    <t>Lenovo Thinkcentre SFF Other</t>
  </si>
  <si>
    <t>#10132</t>
  </si>
  <si>
    <t>Lenovo Other</t>
  </si>
  <si>
    <t>#10133</t>
  </si>
  <si>
    <t>Lenovo Thinkcentre Tiny Other</t>
  </si>
  <si>
    <t>#10134</t>
  </si>
  <si>
    <t>#10135</t>
  </si>
  <si>
    <t>Lenovo Think Centre E93</t>
  </si>
  <si>
    <t>#10136</t>
  </si>
  <si>
    <t>Lenovo SFF M4500s ThinkCentre M73</t>
  </si>
  <si>
    <t>#10137</t>
  </si>
  <si>
    <t>Lenovo Tiny M4500q ThinkCentre</t>
  </si>
  <si>
    <t>#10138</t>
  </si>
  <si>
    <t>Lenovo Tower ThinkCenter M73</t>
  </si>
  <si>
    <t>#10139</t>
  </si>
  <si>
    <t>#10140</t>
  </si>
  <si>
    <t>#10141</t>
  </si>
  <si>
    <t>Lenovo M83 Think Centre Tower</t>
  </si>
  <si>
    <t>#10142</t>
  </si>
  <si>
    <t>Lenovo Think Centre M93/M93p SFF</t>
  </si>
  <si>
    <t>#10143</t>
  </si>
  <si>
    <t>Lenovo Think Centre M93/M93p Tiny</t>
  </si>
  <si>
    <t>#10144</t>
  </si>
  <si>
    <t>Lenovo M93 ThinkCentre Tower</t>
  </si>
  <si>
    <t>#10145</t>
  </si>
  <si>
    <t>Lenovo M600 ThinkCentre Tiny</t>
  </si>
  <si>
    <t>#10146</t>
  </si>
  <si>
    <t>Lenovo ThinkCentre M625q</t>
  </si>
  <si>
    <t>#10147</t>
  </si>
  <si>
    <t>Lenovo M700 Tiny ThinkCentre</t>
  </si>
  <si>
    <t>#10148</t>
  </si>
  <si>
    <t>#10149</t>
  </si>
  <si>
    <t>Lenovo M710 ThinkCentre Tiny</t>
  </si>
  <si>
    <t>#10150</t>
  </si>
  <si>
    <t>Lenovo M710SFF Think Centre</t>
  </si>
  <si>
    <t>#10151</t>
  </si>
  <si>
    <t>Lenovo M710 Tower ThinkCentre</t>
  </si>
  <si>
    <t>#10152</t>
  </si>
  <si>
    <t>Lenovo M710e ThinkCentre SFF</t>
  </si>
  <si>
    <t>#10153</t>
  </si>
  <si>
    <t>Lenovo M715 Tiny ThinkCentre</t>
  </si>
  <si>
    <t>#10154</t>
  </si>
  <si>
    <t>Lenovo Think Centre SFFM 715</t>
  </si>
  <si>
    <t>#10155</t>
  </si>
  <si>
    <t>Lenovo Think CentreTower M715</t>
  </si>
  <si>
    <t>#10156</t>
  </si>
  <si>
    <t>Lenovo ThinkCentre All-in-One M800z</t>
  </si>
  <si>
    <t>#10157</t>
  </si>
  <si>
    <t>#10158</t>
  </si>
  <si>
    <t>Lenovo M900 Tower ThinCentre</t>
  </si>
  <si>
    <t>#10159</t>
  </si>
  <si>
    <t>Lenovo M900SFF ThinkCentre</t>
  </si>
  <si>
    <t>#10160</t>
  </si>
  <si>
    <t>Lenovo M900 Tiny ThinkCentre</t>
  </si>
  <si>
    <t>#10161</t>
  </si>
  <si>
    <t>Lenovo M900z All-in-One ThinkCentre</t>
  </si>
  <si>
    <t>#10162</t>
  </si>
  <si>
    <t>Lenovo M910q Tiny ThinkCentre</t>
  </si>
  <si>
    <t>#10163</t>
  </si>
  <si>
    <t>Lenovo M910x Tiny ThinkCentre</t>
  </si>
  <si>
    <t>#10164</t>
  </si>
  <si>
    <t>Lenovo M910SFF Think Centre</t>
  </si>
  <si>
    <t>#10165</t>
  </si>
  <si>
    <t>Lenovo M910 Tower ThinkCentre</t>
  </si>
  <si>
    <t>#10166</t>
  </si>
  <si>
    <t>Lenovo M910z All-in-One ThinkCentre</t>
  </si>
  <si>
    <t>#10167</t>
  </si>
  <si>
    <t>Lenovo S510 SFF</t>
  </si>
  <si>
    <t>#10168</t>
  </si>
  <si>
    <t>Lenovo S510 Tower</t>
  </si>
  <si>
    <t>#10169</t>
  </si>
  <si>
    <t>Lenovo V310z AIO</t>
  </si>
  <si>
    <t>#10170</t>
  </si>
  <si>
    <t>Lenovo V320 Tower</t>
  </si>
  <si>
    <t>#10171</t>
  </si>
  <si>
    <t>#10172</t>
  </si>
  <si>
    <t>Lenovo V410z AIO</t>
  </si>
  <si>
    <t>#10173</t>
  </si>
  <si>
    <t>#10174</t>
  </si>
  <si>
    <t>Lenovo V520 Tower</t>
  </si>
  <si>
    <t>#10175</t>
  </si>
  <si>
    <t>#10176</t>
  </si>
  <si>
    <t>Lenovo V525 Tower</t>
  </si>
  <si>
    <t>#10177</t>
  </si>
  <si>
    <t>Lenovo AIO Other</t>
  </si>
  <si>
    <t>#10178</t>
  </si>
  <si>
    <t>Lenovo ThinkStation P310 SFF</t>
  </si>
  <si>
    <t>#10179</t>
  </si>
  <si>
    <t>Lenovo Tower ThinkStation P310</t>
  </si>
  <si>
    <t>#10180</t>
  </si>
  <si>
    <t>Lenovo ThinkStation P320 Tiny</t>
  </si>
  <si>
    <t>#10181</t>
  </si>
  <si>
    <t>Lenovo ThinkStation P320 SFF</t>
  </si>
  <si>
    <t>#10182</t>
  </si>
  <si>
    <t>Lenovo ThinkStation P320 Tower</t>
  </si>
  <si>
    <t>#10183</t>
  </si>
  <si>
    <t>Lenovo ThinkStation P410</t>
  </si>
  <si>
    <t>#10184</t>
  </si>
  <si>
    <t>Lenovo ThinkStation P520</t>
  </si>
  <si>
    <t>#10185</t>
  </si>
  <si>
    <t>Lenovo ThinkStation P520c</t>
  </si>
  <si>
    <t>#10186</t>
  </si>
  <si>
    <t>Lenovo ThinkStation P710</t>
  </si>
  <si>
    <t>#10187</t>
  </si>
  <si>
    <t>Lenovo ThinkStation P720</t>
  </si>
  <si>
    <t>#10188</t>
  </si>
  <si>
    <t>Lenovo ThinkStation P920</t>
  </si>
  <si>
    <t>#10189</t>
  </si>
  <si>
    <t>Lenovo ThinkStation Other</t>
  </si>
  <si>
    <t>#10190</t>
  </si>
  <si>
    <t>Lenovo Ideacentre 310 Tower</t>
  </si>
  <si>
    <t>#10191</t>
  </si>
  <si>
    <t>Lenovo Ideacentre 310A Tower</t>
  </si>
  <si>
    <t>#10192</t>
  </si>
  <si>
    <t>Lenovo Ideacentre 310 SFF</t>
  </si>
  <si>
    <t>#10193</t>
  </si>
  <si>
    <t>Lenovo Ideacentre 310S</t>
  </si>
  <si>
    <t>#10194</t>
  </si>
  <si>
    <t>Lenovo Ideacentre AIO 310-20</t>
  </si>
  <si>
    <t>#10195</t>
  </si>
  <si>
    <t>Lenovo Ideacentre AIO 330-20</t>
  </si>
  <si>
    <t>#10196</t>
  </si>
  <si>
    <t>Lenovo Ideacentre 510</t>
  </si>
  <si>
    <t>#10197</t>
  </si>
  <si>
    <t>Lenovo Ideacentre Tower 510A</t>
  </si>
  <si>
    <t>#10198</t>
  </si>
  <si>
    <t>Lenovo Ideacentre 510-15IKL</t>
  </si>
  <si>
    <t>#10199</t>
  </si>
  <si>
    <t>Lenovo Ideacentre 510S</t>
  </si>
  <si>
    <t>#10200</t>
  </si>
  <si>
    <t>Lenovo Ideacentre AIO 510S</t>
  </si>
  <si>
    <t>#10201</t>
  </si>
  <si>
    <t>Lenovo Ideacentre 2nd Gen 510S AIO</t>
  </si>
  <si>
    <t>#10202</t>
  </si>
  <si>
    <t>Lenovo Ideacentre AIO 520-22</t>
  </si>
  <si>
    <t>#10203</t>
  </si>
  <si>
    <t>Lenovo Ideacentre AIO 520-24</t>
  </si>
  <si>
    <t>#10204</t>
  </si>
  <si>
    <t>Lenovo Ideacentre AIO 520-27</t>
  </si>
  <si>
    <t>#10205</t>
  </si>
  <si>
    <t>Lenovo Ideacentre AIO 520S</t>
  </si>
  <si>
    <t>#10206</t>
  </si>
  <si>
    <t>Lenovo Ideacentre 610S</t>
  </si>
  <si>
    <t>#10207</t>
  </si>
  <si>
    <t>Lenovo Ideacentre 620S</t>
  </si>
  <si>
    <t>#10208</t>
  </si>
  <si>
    <t>Lenovo Ideacentre 720 Tower</t>
  </si>
  <si>
    <t>#10209</t>
  </si>
  <si>
    <t>Lenovo Ideacentre 720</t>
  </si>
  <si>
    <t>#10210</t>
  </si>
  <si>
    <t>Lenovo Ideacentre  AIO  730s-24</t>
  </si>
  <si>
    <t>#10211</t>
  </si>
  <si>
    <t>Lenovo Ideacentre AIO 910</t>
  </si>
  <si>
    <t>#10212</t>
  </si>
  <si>
    <t>Lenovo Ideacentre Y710 Cube</t>
  </si>
  <si>
    <t>#10213</t>
  </si>
  <si>
    <t>Lenovo Ideacentre Y720 Cube</t>
  </si>
  <si>
    <t>#10214</t>
  </si>
  <si>
    <t>Lenovo ideacentre Y900 RE</t>
  </si>
  <si>
    <t>#10215</t>
  </si>
  <si>
    <t>Lenovo Lenovo V130-20 AIO</t>
  </si>
  <si>
    <t>#10216</t>
  </si>
  <si>
    <t>#10217</t>
  </si>
  <si>
    <t>#10218</t>
  </si>
  <si>
    <t>Lenovo Legion Y920 Tower</t>
  </si>
  <si>
    <t>#10219</t>
  </si>
  <si>
    <t>Lenovo Ideacenter OtherTower</t>
  </si>
  <si>
    <t>#10220</t>
  </si>
  <si>
    <t>Lenovo Ideacenter AIO OtherHP280G3</t>
  </si>
  <si>
    <t>#10221</t>
  </si>
  <si>
    <t>HP 280G3 Business PCMicrotower</t>
  </si>
  <si>
    <t>#10222</t>
  </si>
  <si>
    <t>HP 280 Pro G3 MicrotowerBusiness PC</t>
  </si>
  <si>
    <t>#10223</t>
  </si>
  <si>
    <t>HP 282 Pro G3 MicrotowerBusiness PC</t>
  </si>
  <si>
    <t>#10224</t>
  </si>
  <si>
    <t>HP Business PC 800 G3 Touch All-in-One</t>
  </si>
  <si>
    <t>#10225</t>
  </si>
  <si>
    <t>HP EliteDesk 800 35W G3Desktop Mini Business PC</t>
  </si>
  <si>
    <t>#10226</t>
  </si>
  <si>
    <t>HP EliteDesk 800 65W G3Desktop Mini Business PC</t>
  </si>
  <si>
    <t>#10227</t>
  </si>
  <si>
    <t>HP EliteDesk 800 G3 SmallForm Factor Business PC</t>
  </si>
  <si>
    <t>#10228</t>
  </si>
  <si>
    <t>HP EliteDesk 800 G3 TowerBusiness PC</t>
  </si>
  <si>
    <t>#10229</t>
  </si>
  <si>
    <t>HP EliteDesk Other</t>
  </si>
  <si>
    <t>#10230</t>
  </si>
  <si>
    <t>HP EliteOne 1000 G1 23,8 in All-in-One Business PC</t>
  </si>
  <si>
    <t>#10231</t>
  </si>
  <si>
    <t>HP EliteOne 1000 G1 23,8 inTouch All-in-One Business PC</t>
  </si>
  <si>
    <t>#10232</t>
  </si>
  <si>
    <t>HP EliteOne 1000 G1 27 in 4KUHD All-in-One Business PC</t>
  </si>
  <si>
    <t>#10233</t>
  </si>
  <si>
    <t>HP EliteOne 1000 G1 34 inCurved All-in-One BusinessPC</t>
  </si>
  <si>
    <t>#10234</t>
  </si>
  <si>
    <t>#10235</t>
  </si>
  <si>
    <t>HP EliteOne 800 G3 Non-Touch All-in-One Business PCHealthcare</t>
  </si>
  <si>
    <t>#10236</t>
  </si>
  <si>
    <t>HP EliteOne 800 G3 Non-TouchGPUBusiness PC</t>
  </si>
  <si>
    <t>#10237</t>
  </si>
  <si>
    <t>#10238</t>
  </si>
  <si>
    <t>HP EliteOne 800 G3 TouchGPU All-in-One Business PC</t>
  </si>
  <si>
    <t>#10239</t>
  </si>
  <si>
    <t>HP ElitePOS G1 14 inch TouchAiO Retail System Model 141</t>
  </si>
  <si>
    <t>#10240</t>
  </si>
  <si>
    <t>HP ElitePOS G1 14 inch TouchAiO Retail System Model 143</t>
  </si>
  <si>
    <t>#10241</t>
  </si>
  <si>
    <t>HP ElitePOS G1 14 inch TouchAiO Retail System Model 145</t>
  </si>
  <si>
    <t>#10242</t>
  </si>
  <si>
    <t>HP ProDesk 400 G3 DesktopMini Business PC</t>
  </si>
  <si>
    <t>#10243</t>
  </si>
  <si>
    <t>#10244</t>
  </si>
  <si>
    <t>HP ProDesk 400 G4 SmallForm Factor Business PC</t>
  </si>
  <si>
    <t>#10245</t>
  </si>
  <si>
    <t>#10246</t>
  </si>
  <si>
    <t>HP ProDesk 600 G3 DesktopMini Business PC</t>
  </si>
  <si>
    <t>#10247</t>
  </si>
  <si>
    <t>HP PRoDesk 600 G3 Microtower Business PC</t>
  </si>
  <si>
    <t>#10248</t>
  </si>
  <si>
    <t>HP ProDesk 600 G3 Microtower Business PC (withPCI slot)</t>
  </si>
  <si>
    <t>#10249</t>
  </si>
  <si>
    <t>HP ProDesk 600 G3 SmallForm Factor Business PC</t>
  </si>
  <si>
    <t>#10250</t>
  </si>
  <si>
    <t>HP ProOne 400 G3 Non-TouchAll-in-One Business PC</t>
  </si>
  <si>
    <t>#10251</t>
  </si>
  <si>
    <t>#10252</t>
  </si>
  <si>
    <t>HP ProOne 600 G3 Non-Touch</t>
  </si>
  <si>
    <t>#10253</t>
  </si>
  <si>
    <t>#10254</t>
  </si>
  <si>
    <t>#10255</t>
  </si>
  <si>
    <t>#10256</t>
  </si>
  <si>
    <t>HP Sprout Pro by G2</t>
  </si>
  <si>
    <t>#10257</t>
  </si>
  <si>
    <t>HP Z VR Backpack G1</t>
  </si>
  <si>
    <t>#10258</t>
  </si>
  <si>
    <t>#10259</t>
  </si>
  <si>
    <t>#10260</t>
  </si>
  <si>
    <t>#10261</t>
  </si>
  <si>
    <t>#10262</t>
  </si>
  <si>
    <t>#10263</t>
  </si>
  <si>
    <t>HP Workstation Other</t>
  </si>
  <si>
    <t>#10264</t>
  </si>
  <si>
    <t>HP All-in-One Other</t>
  </si>
  <si>
    <t>#10265</t>
  </si>
  <si>
    <t>HP Thin Client Other</t>
  </si>
  <si>
    <t>#10266</t>
  </si>
  <si>
    <t>HP ProDesk Desktop Mini</t>
  </si>
  <si>
    <t>#10267</t>
  </si>
  <si>
    <t>#10268</t>
  </si>
  <si>
    <t>HP ProDesk MicroTower Other</t>
  </si>
  <si>
    <t>#10269</t>
  </si>
  <si>
    <t>HP Desktop SFF Other</t>
  </si>
  <si>
    <t>#10270</t>
  </si>
  <si>
    <t>HP Desktop Other</t>
  </si>
  <si>
    <t>#10271</t>
  </si>
  <si>
    <t>HP ProDesk SFF Other</t>
  </si>
  <si>
    <t>#10272</t>
  </si>
  <si>
    <t>Fujitsu</t>
  </si>
  <si>
    <t>Fujitsu ESPRIMO E9900</t>
  </si>
  <si>
    <t>#10273</t>
  </si>
  <si>
    <t>Fujitsu PRIMERGY RX 300 S5</t>
  </si>
  <si>
    <t>#10274</t>
  </si>
  <si>
    <t>Fujitsu PRIMERGY TX 300 S5</t>
  </si>
  <si>
    <t>#10275</t>
  </si>
  <si>
    <t>Fujitsu ESPRIMO Other</t>
  </si>
  <si>
    <t>#10276</t>
  </si>
  <si>
    <t>Dell Dektop Tower Other</t>
  </si>
  <si>
    <t>#10277</t>
  </si>
  <si>
    <t>Dell OptiPlex 780 Mini Tower</t>
  </si>
  <si>
    <t>#10278</t>
  </si>
  <si>
    <t>Dell OptiPlex 3010 Mini Tower</t>
  </si>
  <si>
    <t>#10279</t>
  </si>
  <si>
    <t>Dell OptiPlex 9010 Small Form</t>
  </si>
  <si>
    <t>#10280</t>
  </si>
  <si>
    <t>Dell OptiPlex 3030 AIO</t>
  </si>
  <si>
    <t>#10281</t>
  </si>
  <si>
    <t>Dell PowerEdge Server</t>
  </si>
  <si>
    <t>#10282</t>
  </si>
  <si>
    <t>Desktop Other</t>
  </si>
  <si>
    <t>#10283</t>
  </si>
  <si>
    <t>Printers</t>
  </si>
  <si>
    <t>Other Printer Tall</t>
  </si>
  <si>
    <t>#10284</t>
  </si>
  <si>
    <t>Other Printer SFF</t>
  </si>
  <si>
    <t>#10285</t>
  </si>
  <si>
    <t>Lexmark</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</si>
  <si>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</si>
  <si>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</si>
  <si>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</si>
  <si>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</si>
  <si>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</si>
  <si>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</si>
  <si>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</si>
  <si>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</si>
  <si>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</si>
  <si>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</si>
  <si>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</si>
  <si>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</si>
  <si>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</si>
  <si>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</si>
  <si>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</si>
  <si>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</si>
  <si>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</si>
  <si>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</si>
  <si>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</si>
  <si>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</si>
  <si>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</si>
  <si>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</si>
  <si>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</si>
  <si>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</si>
  <si>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</si>
  <si>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</si>
  <si>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</si>
  <si>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</si>
  <si>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</si>
  <si>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</si>
  <si>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</si>
  <si>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</si>
  <si>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</si>
  <si>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</si>
  <si>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</si>
  <si>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</si>
  <si>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</si>
  <si>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</si>
  <si>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</si>
  <si>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</si>
  <si>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</si>
  <si>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</si>
  <si>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</si>
  <si>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</si>
  <si>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</si>
  <si>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</si>
  <si>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</si>
  <si>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</si>
  <si>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</si>
  <si>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</si>
  <si>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</si>
  <si>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</si>
  <si>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</si>
  <si>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</si>
  <si>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</si>
  <si>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Canon</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</si>
  <si>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</si>
  <si>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</si>
  <si>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</si>
  <si>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</si>
  <si>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</si>
  <si>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</si>
  <si>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</si>
  <si>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</si>
  <si>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</si>
  <si>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</si>
  <si>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</si>
  <si>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</si>
  <si>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</si>
  <si>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</si>
  <si>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</si>
  <si>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</si>
  <si>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</si>
  <si>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</si>
  <si>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</si>
  <si>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</si>
  <si>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</si>
  <si>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</si>
  <si>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</si>
  <si>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</si>
  <si>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</si>
  <si>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</si>
  <si>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</si>
  <si>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</si>
  <si>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</si>
  <si>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</si>
  <si>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</si>
  <si>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</si>
  <si>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</si>
  <si>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</si>
  <si>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</si>
  <si>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</si>
  <si>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</si>
  <si>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</si>
  <si>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</si>
  <si>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</si>
  <si>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</si>
  <si>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</si>
  <si>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</si>
  <si>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</si>
  <si>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</si>
  <si>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</si>
  <si>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</si>
  <si>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</si>
  <si>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</si>
  <si>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</si>
  <si>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</si>
  <si>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</si>
  <si>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Xerox</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</si>
  <si>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</si>
  <si>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</si>
  <si>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</si>
  <si>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</si>
  <si>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</si>
  <si>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</si>
  <si>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</si>
  <si>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</si>
  <si>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</si>
  <si>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</si>
  <si>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</si>
  <si>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</si>
  <si>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</si>
  <si>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</si>
  <si>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</si>
  <si>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</si>
  <si>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</si>
  <si>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</si>
  <si>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</si>
  <si>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</si>
  <si>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</si>
  <si>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</si>
  <si>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</si>
  <si>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</si>
  <si>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</si>
  <si>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</si>
  <si>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</si>
  <si>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</si>
  <si>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</si>
  <si>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</si>
  <si>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</si>
  <si>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</si>
  <si>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</si>
  <si>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</si>
  <si>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</si>
  <si>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</si>
  <si>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</si>
  <si>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</si>
  <si>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</si>
  <si>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</si>
  <si>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</si>
  <si>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</si>
  <si>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</si>
  <si>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</si>
  <si>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</si>
  <si>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</si>
  <si>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</si>
  <si>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</si>
  <si>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</si>
  <si>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</si>
  <si>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</si>
  <si>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</si>
  <si>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</si>
  <si>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</si>
  <si>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</si>
  <si>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</si>
  <si>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</si>
  <si>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</si>
  <si>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</si>
  <si>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</si>
  <si>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</si>
  <si>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</si>
  <si>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</si>
  <si>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</si>
  <si>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</si>
  <si>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</si>
  <si>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</si>
  <si>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Monitors</t>
  </si>
  <si>
    <t>Monitor Other</t>
  </si>
  <si>
    <t>#10460</t>
  </si>
  <si>
    <t>Dell 19'' Business Monitor</t>
  </si>
  <si>
    <t>#10461</t>
  </si>
  <si>
    <t>Apple LED Cinema Display 24-</t>
  </si>
  <si>
    <t>#10462</t>
  </si>
  <si>
    <t>Apple LED Cinema Display 27-</t>
  </si>
  <si>
    <t>#10463</t>
  </si>
  <si>
    <t>Apple Thunderbolt Display</t>
  </si>
  <si>
    <t>#10464</t>
  </si>
  <si>
    <t>MicrosoftAzure</t>
  </si>
  <si>
    <t>Liste 2023</t>
  </si>
  <si>
    <t>gwp_total</t>
  </si>
  <si>
    <t>gwp_use_ratio</t>
  </si>
  <si>
    <t>yearly_tec</t>
  </si>
  <si>
    <t>Boavizta v3</t>
  </si>
  <si>
    <t>ADEME</t>
  </si>
  <si>
    <t>Box internet</t>
  </si>
  <si>
    <t>Swicth bureautique</t>
  </si>
  <si>
    <t>Revue scientifique</t>
  </si>
  <si>
    <t>Ecodiag</t>
  </si>
  <si>
    <t>Données calculées</t>
  </si>
  <si>
    <t>VM (1 vCPU 4Go)</t>
  </si>
  <si>
    <t>VM (8 vCPU 32Go)</t>
  </si>
  <si>
    <t>VM (48 vCPU 192Go)</t>
  </si>
  <si>
    <t>Apple iPad (10th generation) with 64GB</t>
  </si>
  <si>
    <t>Apple iPad (9th generation) Wi-Fi + Cellular with 64GB</t>
  </si>
  <si>
    <t>Apple iPad Air (5th generation) with 64GB</t>
  </si>
  <si>
    <t>Modèle générique 18 à 23 pouces</t>
  </si>
  <si>
    <t>&lt; 39 pouces</t>
  </si>
  <si>
    <t>classique (non smartphone)</t>
  </si>
  <si>
    <t>Apple iPad mini (6th generation) with 64GB</t>
  </si>
  <si>
    <t>Modèle générique 24 à 31 pouces</t>
  </si>
  <si>
    <t>Modèle générique 13 pouces</t>
  </si>
  <si>
    <t>Apple 21,5-inch iMac with Retina 4K display (3,0GHz 6-core CPU) 1TB - 2019</t>
  </si>
  <si>
    <t>Apple iPad Pro 11-inch (4th generation) with 128GB</t>
  </si>
  <si>
    <t>Modèle générique 32 pouces et plus</t>
  </si>
  <si>
    <t>Modèle générique 15 pouces</t>
  </si>
  <si>
    <t>Apple 21,5-inch iMac with Retina 4K display (3,6GHz quad-core CPU) 1TB - 2019</t>
  </si>
  <si>
    <t>&gt; 49 pouces</t>
  </si>
  <si>
    <t>Apple iPad Pro 12</t>
  </si>
  <si>
    <t>Modèle générique 17 pouces</t>
  </si>
  <si>
    <t>Apple 24-inch iMac with 4,5K Retina display (M1 CPU and 7-core GPU) 256GB - 2021</t>
  </si>
  <si>
    <t>Apple Pro Display XDR with Pro Stand</t>
  </si>
  <si>
    <t>Apple 13-inch MacBook Air (M1 CPU) 256GB - 2020</t>
  </si>
  <si>
    <t>Apple 24-inch iMac with 4,5K Retina display (M1 CPU and 8-core GPU) 256GB - 2021</t>
  </si>
  <si>
    <t>Microsoft Surface Duo 2</t>
  </si>
  <si>
    <t>Apple 13-inch MacBook Air (M1 CPU) 512GB - 2020</t>
  </si>
  <si>
    <t>Apple 24-inch iMac with 4,5K Retina display (M1 CPU and 8-core GPU) 512GB - 2021</t>
  </si>
  <si>
    <t>Microsoft Surface Duo</t>
  </si>
  <si>
    <t>Apple 13-inch MacBook Air with Retina display (1,1GHz dual-core CPU) 256GB - 2020</t>
  </si>
  <si>
    <t>Apple 27-inch iMac with 5K Retina display (3,0GHz 6-core CPU) 1TB - 2019</t>
  </si>
  <si>
    <t>Microsoft Surface Go 2</t>
  </si>
  <si>
    <t>Apple 13-inch MacBook Air with Retina display (1,1GHz quad-core CPU) 512GB - 2020</t>
  </si>
  <si>
    <t>Apple 27-inch iMac with 5K Retina display (3,1GHz 6-core CPU) 1TB - 2019</t>
  </si>
  <si>
    <t>Microsoft Surface Go 3</t>
  </si>
  <si>
    <t>Apple 13-inch MacBook Pro (1,4GHz quad-core CPU) 256GB - 2020</t>
  </si>
  <si>
    <t>Apple 27-inch iMac with 5K Retina display (3,1GHz 6-core CPU) 256GB - 2020</t>
  </si>
  <si>
    <t>Microsoft Surface Go</t>
  </si>
  <si>
    <t>Dell C1422H Monitor</t>
  </si>
  <si>
    <t>Apple 13-inch MacBook Pro (2,0GHz quad-core CPU) 512GB - 2020</t>
  </si>
  <si>
    <t>Apple 27-inch iMac with 5K Retina display (3,3GHz 6-core CPU) 512GB - 2020</t>
  </si>
  <si>
    <t>Dell C2422HE Monitor (without stand)</t>
  </si>
  <si>
    <t>Apple 13-inch MacBook Pro (Four Thunderbolt 3 ports) 1TB - 2020</t>
  </si>
  <si>
    <t>Apple 27-inch iMac with 5K Retina display (3,7GHz 6-core CPU) 2TB - 2019</t>
  </si>
  <si>
    <t>Microsoft Surface Pro 6</t>
  </si>
  <si>
    <t>Dell C2422HE Monitor</t>
  </si>
  <si>
    <t>Apple 13-inch MacBook Pro (Four Thunderbolt 3 ports) 512GB - 2020</t>
  </si>
  <si>
    <t>Apple 27-inch iMac with 5K Retina display (3,8GHz 8-core CPU) 512GB - 2020</t>
  </si>
  <si>
    <t>Microsoft Surface Pro 7</t>
  </si>
  <si>
    <t>Dell C2423H Monitor</t>
  </si>
  <si>
    <t>Apple 13-inch MacBook Pro (M1 CPU) 256GB - 2020</t>
  </si>
  <si>
    <t>Apple Mac mini (M1 2020) with 256GB</t>
  </si>
  <si>
    <t>Microsoft Surface Pro 7+</t>
  </si>
  <si>
    <t>Dell C2722DE Monitor</t>
  </si>
  <si>
    <t>Apple 13-inch MacBook Pro (M1 CPU) 512GB - 2020</t>
  </si>
  <si>
    <t>Apple Mac mini with M2 with 256GB</t>
  </si>
  <si>
    <t>Dell C2723H Monitor</t>
  </si>
  <si>
    <t>Apple 13-inch MacBook Pro (Two Thunderbolt 3 ports) 256GB - 2020</t>
  </si>
  <si>
    <t>Apple Mac Pro (2,5GHz 28-core CPU and Radeon Pro Vega II Duo GPU and Afterburner card) with 1,5TB memory 4TB storage - 2019</t>
  </si>
  <si>
    <t>Microsoft Surface Pro X</t>
  </si>
  <si>
    <t>Dell C3422WE Monitor</t>
  </si>
  <si>
    <t>Apple 13-inch MacBook Pro (Two Thunderbolt 3 ports) 512GB - 2020</t>
  </si>
  <si>
    <t>Apple Mac Pro (3,5GHz 8-core CPU and Radeon Pro 580X GPU) with 32GB memory 256GB storage - 2019</t>
  </si>
  <si>
    <t>Samsung Galaxy Tab Active Pro (SM-T545)</t>
  </si>
  <si>
    <t>Dell C5519Q Monitor</t>
  </si>
  <si>
    <t>Apple 13-inch MacBook Pro with Retina display (2,7GHz CPU) 128GB - 2015</t>
  </si>
  <si>
    <t>Apple Mac Pro 3</t>
  </si>
  <si>
    <t>Samsung Galaxy Tab S7 (SM-T875)</t>
  </si>
  <si>
    <t>Dell C5522QT Monitor</t>
  </si>
  <si>
    <t>Apple 14-inch MacBook Pro (M1 Pro 10-core CPU and 16-core GPU) 1TB - 2021</t>
  </si>
  <si>
    <t>Apple Mac Studio with Apple M1 Max 32GB memory and 512GB</t>
  </si>
  <si>
    <t>Samsung Galaxy Tab S7+ (SM-T976B)</t>
  </si>
  <si>
    <t>Dell C6522QT Monitor</t>
  </si>
  <si>
    <t>Apple 14-inch MacBook Pro (M1 Pro 8-core CPU and 14-core GPU) 512GB - 2021</t>
  </si>
  <si>
    <t>Dell C7520QT Monitor</t>
  </si>
  <si>
    <t>Apple 14-inch MacBook Pro with 64GB</t>
  </si>
  <si>
    <t>Dell Chromebook 3100 2-in-1</t>
  </si>
  <si>
    <t>Dell C8618QT Monitor</t>
  </si>
  <si>
    <t>Apple 15-inch MacBook Pro (2,3GHz 8-core CPU) 512GB - 2019</t>
  </si>
  <si>
    <t>Dell Chromebook 3100</t>
  </si>
  <si>
    <t>Dell D7523QT Monitor</t>
  </si>
  <si>
    <t>Apple 15-inch MacBook Pro (2,6GHz 6-core CPU) 256GB - 2019</t>
  </si>
  <si>
    <t>Dell Inspiron 13 5320</t>
  </si>
  <si>
    <t>Dell E1715S Monitor</t>
  </si>
  <si>
    <t>Apple 15-inch MacBook Pro with Retina display (2,2GHz CPU) 256GB - 2015</t>
  </si>
  <si>
    <t>Dell Inspiron 14 5420</t>
  </si>
  <si>
    <t>Dell E1916H Monitor</t>
  </si>
  <si>
    <t>Apple 16-inch MacBook Pro (2,3GHz 8-core CPU) 1TB - 2019</t>
  </si>
  <si>
    <t>Dell Inspiron 14 5425</t>
  </si>
  <si>
    <t>Apple 16-inch MacBook Pro (2,6GHz 6-core CPU) 512GB - 2019</t>
  </si>
  <si>
    <t>Dell Inspiron 14 7420 2-in-1</t>
  </si>
  <si>
    <t>Apple 16-inch MacBook Pro (M1 Max 10-core CPU and 32-core GPU) 1TB - 2021</t>
  </si>
  <si>
    <t>Dell Inspiron 14 7425 2-in-1</t>
  </si>
  <si>
    <t>Dell E1920H Monitor</t>
  </si>
  <si>
    <t>Apple 16-inch MacBook Pro (M1 Pro 10-core CPU and 16-core GPU) 1TB - 2021</t>
  </si>
  <si>
    <t>Dell Inspiron 14 Plus 7420</t>
  </si>
  <si>
    <t>Apple 16-inch MacBook Pro (M1 Pro 10-core CPU and 16-core GPU) 512GB - 2021</t>
  </si>
  <si>
    <t>Dell Inspiron 16 5620</t>
  </si>
  <si>
    <t>Apple 16-inch MacBook Pro with 64GB</t>
  </si>
  <si>
    <t>Dell Inspiron 16 5625</t>
  </si>
  <si>
    <t>Dell E2020H Monitor</t>
  </si>
  <si>
    <t>Apple MacBook Air (M1 2020) with 256GB</t>
  </si>
  <si>
    <t>Dell Inspiron 16 7620 2-in-1</t>
  </si>
  <si>
    <t>Apple MacBook Air (M2 2022) with 256GB</t>
  </si>
  <si>
    <t>Dell Inspiron 16 Plus 7620</t>
  </si>
  <si>
    <t>Apple MacBook Pro (M2 2022) with 256GB</t>
  </si>
  <si>
    <t>Dell OptiPlex 3000 Micro Form Factor</t>
  </si>
  <si>
    <t>Dell E2218HN Monitor</t>
  </si>
  <si>
    <t>Dell OptiPlex 3000 Small Form Factor</t>
  </si>
  <si>
    <t>Google Pixel 3 XL</t>
  </si>
  <si>
    <t>Dell Latitude 3120 2-in-1</t>
  </si>
  <si>
    <t>Dell OptiPlex 3000 TC</t>
  </si>
  <si>
    <t>Dell E2220H Monitor</t>
  </si>
  <si>
    <t>Dell Latitude 3120</t>
  </si>
  <si>
    <t>Dell OptiPlex 3000 Tower</t>
  </si>
  <si>
    <t>Google Pixel 3a XL</t>
  </si>
  <si>
    <t>Dell E2221HN Monitor</t>
  </si>
  <si>
    <t>Google Pixel 3a</t>
  </si>
  <si>
    <t>Dell E2222H Monitor</t>
  </si>
  <si>
    <t>Dell E2222HS Monitor</t>
  </si>
  <si>
    <t>Dell E2223HN Monitor</t>
  </si>
  <si>
    <t>Dell E2223HV Monitor</t>
  </si>
  <si>
    <t>Dell Latitude 3300</t>
  </si>
  <si>
    <t>Dell Latitude 3320</t>
  </si>
  <si>
    <t>Dell OptiPlex 3070 Micro Form Factor</t>
  </si>
  <si>
    <t>Dell Latitude 3330 2-in-1</t>
  </si>
  <si>
    <t>Dell OptiPlex 3070 Small Form Factor</t>
  </si>
  <si>
    <t>Dell E2420H Monitor</t>
  </si>
  <si>
    <t>Dell Latitude 3330</t>
  </si>
  <si>
    <t>Dell OptiPlex 3070 Tower</t>
  </si>
  <si>
    <t>Dell E2421HN Monitor</t>
  </si>
  <si>
    <t>Dell OptiPlex 3080 Micro Form Factor</t>
  </si>
  <si>
    <t>Dell E2422H Monitor</t>
  </si>
  <si>
    <t>Dell OptiPlex 3080 Small Form Factor</t>
  </si>
  <si>
    <t>Dell E2422HN Monitor</t>
  </si>
  <si>
    <t>Dell Latitude 3390 2-in-1</t>
  </si>
  <si>
    <t>Dell OptiPlex 3080 Tower</t>
  </si>
  <si>
    <t>Dell E2422HS Monitor</t>
  </si>
  <si>
    <t>Dell Latitude 3400</t>
  </si>
  <si>
    <t>Dell OptiPlex 3090 Micro Form Factor</t>
  </si>
  <si>
    <t>Dell E2423H Monitor</t>
  </si>
  <si>
    <t>Dell Latitude 3410</t>
  </si>
  <si>
    <t>Dell OptiPlex 3090 Small Form Factor</t>
  </si>
  <si>
    <t>Dell E2423HN Monitor</t>
  </si>
  <si>
    <t>Dell Latitude 3420</t>
  </si>
  <si>
    <t>Dell OptiPlex 3090 Tower</t>
  </si>
  <si>
    <t>Dell E2720H Monitor</t>
  </si>
  <si>
    <t>Dell OptiPlex 3090 Ultra</t>
  </si>
  <si>
    <t>Dell E2720HS Monitor</t>
  </si>
  <si>
    <t>Dell OptiPlex 3280 All-in-One Desktop</t>
  </si>
  <si>
    <t>Dell E2722H Monitor</t>
  </si>
  <si>
    <t>Dell OptiPlex 5000 Micro Form Factor</t>
  </si>
  <si>
    <t>Dell E2722HS Monitor</t>
  </si>
  <si>
    <t>Dell OptiPlex 5000 Small Form Factor</t>
  </si>
  <si>
    <t>Dell E2723H Monitor</t>
  </si>
  <si>
    <t>Dell Latitude 3500</t>
  </si>
  <si>
    <t>Dell OptiPlex 5000 Tower</t>
  </si>
  <si>
    <t>Dell E2723HN Monitor</t>
  </si>
  <si>
    <t>Dell Latitude 3510</t>
  </si>
  <si>
    <t>Dell P1914S Monitor</t>
  </si>
  <si>
    <t>Dell Latitude 3520</t>
  </si>
  <si>
    <t>Dell P1917S Monitor (without stand)</t>
  </si>
  <si>
    <t>Dell OptiPlex 5070 Micro Form Factor</t>
  </si>
  <si>
    <t>Dell OptiPlex 5070 Small Form Factor</t>
  </si>
  <si>
    <t>Dell OptiPlex 5070 Tower</t>
  </si>
  <si>
    <t>Dell OptiPlex 5080 Micro Form Factor</t>
  </si>
  <si>
    <t>Dell P2222H Monitor (without stand)</t>
  </si>
  <si>
    <t>Dell OptiPlex 5080 Small Form Factor</t>
  </si>
  <si>
    <t>Dell P2222H Monitor</t>
  </si>
  <si>
    <t>Dell Latitude 5300 2-in-1 Chromebook</t>
  </si>
  <si>
    <t>Dell OptiPlex 5080 Tower</t>
  </si>
  <si>
    <t>Dell P2223HC Monitor</t>
  </si>
  <si>
    <t>Dell Latitude 5300 2-in-1</t>
  </si>
  <si>
    <t>Dell OptiPlex 5090 Micro Form Factor</t>
  </si>
  <si>
    <t>Dell Latitude 5300</t>
  </si>
  <si>
    <t>Dell OptiPlex 5090 Small Form Factor</t>
  </si>
  <si>
    <t>Dell Latitude 5310 2-IN-1</t>
  </si>
  <si>
    <t>Dell OptiPlex 5090 Tower</t>
  </si>
  <si>
    <t>Dell Latitude 5310</t>
  </si>
  <si>
    <t>Dell Latitude 5320 2-IN-1</t>
  </si>
  <si>
    <t>Dell Latitude 5320</t>
  </si>
  <si>
    <t>Dell OptiPlex 5270 All-in-One Desktop</t>
  </si>
  <si>
    <t>Dell Latitude 5330 2-in-1</t>
  </si>
  <si>
    <t>Dell OptiPlex 5400 All-in-One Desktop</t>
  </si>
  <si>
    <t>Dell Latitude 5330</t>
  </si>
  <si>
    <t>Dell OptiPlex 5480 All-in-One Desktop</t>
  </si>
  <si>
    <t>Dell Latitude 5400 Chromebook</t>
  </si>
  <si>
    <t>Dell OptiPlex 5490 All-in-One Desktop</t>
  </si>
  <si>
    <t>Dell Latitude 5400</t>
  </si>
  <si>
    <t>Dell OptiPlex 7000 Micro Form Factor</t>
  </si>
  <si>
    <t>Dell P2419HC Monitor (without stand)</t>
  </si>
  <si>
    <t>Dell Latitude 5401</t>
  </si>
  <si>
    <t>Dell OptiPlex 7000 Small Form Factor</t>
  </si>
  <si>
    <t>Dell Latitude 5410</t>
  </si>
  <si>
    <t>Dell OptiPlex 7000 Tower</t>
  </si>
  <si>
    <t>Dell P2421 Monitor</t>
  </si>
  <si>
    <t>Dell Latitude 5411</t>
  </si>
  <si>
    <t>Dell P2421D Monitor</t>
  </si>
  <si>
    <t>Dell Latitude 5420</t>
  </si>
  <si>
    <t>Dell P2421DC Monitor</t>
  </si>
  <si>
    <t>Dell Latitude 5421</t>
  </si>
  <si>
    <t>Dell P2422H Monitor (without stand)</t>
  </si>
  <si>
    <t>Dell Latitude 5430 Rugged</t>
  </si>
  <si>
    <t>Dell P2422H Monitor</t>
  </si>
  <si>
    <t>Dell P2422HA Monitor</t>
  </si>
  <si>
    <t>Dell Latitude 5431</t>
  </si>
  <si>
    <t>Dell P2422HE Monitor (without stand)</t>
  </si>
  <si>
    <t>Dell OptiPlex 7070 Micro Form Factor</t>
  </si>
  <si>
    <t>Dell P2422HE Monitor</t>
  </si>
  <si>
    <t>Dell OptiPlex 7070 Small Form Factor</t>
  </si>
  <si>
    <t>Dell P2423 Monitor</t>
  </si>
  <si>
    <t>Dell OptiPlex 7070 Tower</t>
  </si>
  <si>
    <t>Dell P2423D Monitor</t>
  </si>
  <si>
    <t>Dell OptiPlex 7070 Ultra</t>
  </si>
  <si>
    <t>Dell P2423DE Monitor</t>
  </si>
  <si>
    <t>Dell OptiPlex 7071 Tower</t>
  </si>
  <si>
    <t>Dell Latitude 5501</t>
  </si>
  <si>
    <t>Dell OptiPlex 7080 Micro Form Factor</t>
  </si>
  <si>
    <t>Dell Latitude 5510</t>
  </si>
  <si>
    <t>Dell OptiPlex 7080 Small Form Factor</t>
  </si>
  <si>
    <t>Dell P2719HC Monitor (without stand)</t>
  </si>
  <si>
    <t>Dell Latitude 5511</t>
  </si>
  <si>
    <t>Dell OptiPlex 7080 Tower</t>
  </si>
  <si>
    <t>Dell Latitude 5520</t>
  </si>
  <si>
    <t>Dell OptiPlex 7090 Micro Form Factor</t>
  </si>
  <si>
    <t>Dell P2720D Monitor</t>
  </si>
  <si>
    <t>Dell Latitude 5521</t>
  </si>
  <si>
    <t>Dell OptiPlex 7090 Small Form Factor</t>
  </si>
  <si>
    <t>Dell P2720DC Monitor</t>
  </si>
  <si>
    <t>Dell Latitude 5530</t>
  </si>
  <si>
    <t>Dell OptiPlex 7090 Tower</t>
  </si>
  <si>
    <t>Dell P2722H Monitor</t>
  </si>
  <si>
    <t>Dell Latitude 5531</t>
  </si>
  <si>
    <t>Dell OptiPlex 7090 Ultra</t>
  </si>
  <si>
    <t>Dell P2722HE Monitor</t>
  </si>
  <si>
    <t>Dell OptiPlex 7400 All-in-One</t>
  </si>
  <si>
    <t>Dell P2723D Monitor</t>
  </si>
  <si>
    <t>Dell P2723DE Monitor</t>
  </si>
  <si>
    <t>Dell P2723QE Monitor</t>
  </si>
  <si>
    <t>Dell OptiPlex 7470 All-in-One Desktop</t>
  </si>
  <si>
    <t>Dell P3221D Monitor</t>
  </si>
  <si>
    <t>Dell Latitude 7200 2-in-1</t>
  </si>
  <si>
    <t>Dell OptiPlex 7480 All-in-One Desktop</t>
  </si>
  <si>
    <t>Dell P3222QE Monitor</t>
  </si>
  <si>
    <t>Dell Latitude 7210 2-in-1</t>
  </si>
  <si>
    <t>Dell OptiPlex 7490 All-in-One Desktop</t>
  </si>
  <si>
    <t>Dell P3223DE Monitor</t>
  </si>
  <si>
    <t>Dell Latitude 7220 Rugged Extreme</t>
  </si>
  <si>
    <t>Dell P3223QE Monitor</t>
  </si>
  <si>
    <t>Dell OptiPlex 7770 All-in-One Desktop</t>
  </si>
  <si>
    <t>Dell OptiPlex 7780 All-in-One Desktop</t>
  </si>
  <si>
    <t>Dell P3421W Monitor</t>
  </si>
  <si>
    <t>Dell Latitude 7300</t>
  </si>
  <si>
    <t>Dell Latitude 7310 2-IN-1</t>
  </si>
  <si>
    <t>Dell Latitude 7310</t>
  </si>
  <si>
    <t>Dell Latitude 7320 2-IN-1</t>
  </si>
  <si>
    <t>Dell OptiPlex XE4 Small Form Factor</t>
  </si>
  <si>
    <t>Dell Latitude 7320 Detachable</t>
  </si>
  <si>
    <t>Dell OptiPlex XE4 Tower</t>
  </si>
  <si>
    <t>Dell Latitude 7320</t>
  </si>
  <si>
    <t>Dell Precision 3240 Tower</t>
  </si>
  <si>
    <t>Dell Latitude 7330 2-in-1</t>
  </si>
  <si>
    <t>Dell Precision 3260 Compact</t>
  </si>
  <si>
    <t>Dell Latitude 7330 Rugged Extreme</t>
  </si>
  <si>
    <t>Dell Precision 3431 Small Form Factor</t>
  </si>
  <si>
    <t>Dell Latitude 7330</t>
  </si>
  <si>
    <t>Dell Precision 3440 Small Form Factor</t>
  </si>
  <si>
    <t>Dell S2421H Monitor</t>
  </si>
  <si>
    <t>Dell Precision 3450 Small Form Factor</t>
  </si>
  <si>
    <t>Dell S2421HN Monitor</t>
  </si>
  <si>
    <t>Dell Precision 3460 Small Form Factor fwsdfFFactor</t>
  </si>
  <si>
    <t>Dell S2421HS Monitor</t>
  </si>
  <si>
    <t>Dell Precision 3470</t>
  </si>
  <si>
    <t>Dell S2421HSX Monitor</t>
  </si>
  <si>
    <t>Dell Precision 3540</t>
  </si>
  <si>
    <t>Dell S2421NX Monitor</t>
  </si>
  <si>
    <t>Dell Precision 3541</t>
  </si>
  <si>
    <t>Dell Precision 3550</t>
  </si>
  <si>
    <t>Dell Latitude 7400 2-in-1</t>
  </si>
  <si>
    <t>Dell Precision 3560</t>
  </si>
  <si>
    <t>Dell Latitude 7400</t>
  </si>
  <si>
    <t>Dell Precision 3570</t>
  </si>
  <si>
    <t>Dell S2721D Monitor</t>
  </si>
  <si>
    <t>Dell Latitude 7410 2-in-1 Chromebook Enterprise</t>
  </si>
  <si>
    <t>Dell Precision 3571</t>
  </si>
  <si>
    <t>Dell S2721DS Monitor</t>
  </si>
  <si>
    <t>Dell Latitude 7410 2-in-1</t>
  </si>
  <si>
    <t>Dell Precision 3640 Tower</t>
  </si>
  <si>
    <t>Dell S2721H Monitor</t>
  </si>
  <si>
    <t>Dell Latitude 7410 Chromebook Enterprise</t>
  </si>
  <si>
    <t>Dell Precision 3650 Tower</t>
  </si>
  <si>
    <t>Dell S2721HN Monitor</t>
  </si>
  <si>
    <t>Dell Latitude 7410</t>
  </si>
  <si>
    <t>Dell Precision 3660 Tower</t>
  </si>
  <si>
    <t>Dell S2721HS Monitor</t>
  </si>
  <si>
    <t>Dell Latitude 7420 2-in-1</t>
  </si>
  <si>
    <t>Dell Precision 3930 Rack</t>
  </si>
  <si>
    <t>Dell S2721HSX Monitor</t>
  </si>
  <si>
    <t>Dell Latitude 7420</t>
  </si>
  <si>
    <t>Dell Precision 5470</t>
  </si>
  <si>
    <t>Dell S2721NX Monitor</t>
  </si>
  <si>
    <t>Dell Latitude 7430 2-in-1</t>
  </si>
  <si>
    <t>Dell Precision 5540</t>
  </si>
  <si>
    <t>Dell S2721Q Monitor</t>
  </si>
  <si>
    <t>Dell Precision 5550</t>
  </si>
  <si>
    <t>Dell Precision 5570</t>
  </si>
  <si>
    <t>Dell Precision 5760</t>
  </si>
  <si>
    <t>Dell Latitude 7520</t>
  </si>
  <si>
    <t>Dell Precision 5770</t>
  </si>
  <si>
    <t>Dell Latitude 7530</t>
  </si>
  <si>
    <t>Dell Precision 7530</t>
  </si>
  <si>
    <t>Dell Latitude 9330</t>
  </si>
  <si>
    <t>Dell Precision 7540</t>
  </si>
  <si>
    <t>Dell Latitude 9410 2-in-1</t>
  </si>
  <si>
    <t>Dell Precision 7560</t>
  </si>
  <si>
    <t>Dell Latitude 9420 2-in-1</t>
  </si>
  <si>
    <t>Dell Precision 7670</t>
  </si>
  <si>
    <t>Dell Latitude 9420</t>
  </si>
  <si>
    <t>Dell Precision 7730</t>
  </si>
  <si>
    <t>Dell Latitude 9430 2-in-1</t>
  </si>
  <si>
    <t>Dell Precision 7740</t>
  </si>
  <si>
    <t>Dell Latitude 9430</t>
  </si>
  <si>
    <t>Dell Precision 7750</t>
  </si>
  <si>
    <t>Dell Latitude 9510 2-in-1</t>
  </si>
  <si>
    <t>Dell Precision 7760</t>
  </si>
  <si>
    <t>Dell Latitude 9510</t>
  </si>
  <si>
    <t>Dell Precision 7770</t>
  </si>
  <si>
    <t>Dell Latitude 9520 2-in-1</t>
  </si>
  <si>
    <t>Dell Precision 7865 Tower</t>
  </si>
  <si>
    <t>Dell Latitude 9520</t>
  </si>
  <si>
    <t>Dell U2421E Monitor</t>
  </si>
  <si>
    <t>Dell U2422H Monitor (without stand)</t>
  </si>
  <si>
    <t>Dell U2422H Monitor</t>
  </si>
  <si>
    <t>Dell U2422HE Monitor</t>
  </si>
  <si>
    <t>Dell U2422HX Monitor</t>
  </si>
  <si>
    <t>Dell U2520D Monitor</t>
  </si>
  <si>
    <t>Dell U2520DR Monitor</t>
  </si>
  <si>
    <t>Dell U2720Q Monitor</t>
  </si>
  <si>
    <t>Dell Latitude Rugged 5420</t>
  </si>
  <si>
    <t>Dell U2721DE Monitor</t>
  </si>
  <si>
    <t>Dell Latitude Rugged 5424</t>
  </si>
  <si>
    <t>Dell U2722D Monitor</t>
  </si>
  <si>
    <t>Dell Vostro 15 3510</t>
  </si>
  <si>
    <t>Dell U2722DE Monitor</t>
  </si>
  <si>
    <t>Dell Vostro 15 3515</t>
  </si>
  <si>
    <t>Dell U2722DX Monitor</t>
  </si>
  <si>
    <t>Dell Vostro 3910</t>
  </si>
  <si>
    <t>Dell U2723QE Monitor</t>
  </si>
  <si>
    <t>Dell Precision 3561</t>
  </si>
  <si>
    <t>Dell Vostro 5320</t>
  </si>
  <si>
    <t>Dell U2723QX Monitor</t>
  </si>
  <si>
    <t>Dell Vostro 5620</t>
  </si>
  <si>
    <t>Dell U3023E Monitor</t>
  </si>
  <si>
    <t>Dell Vostro 5625</t>
  </si>
  <si>
    <t>Dell U3223QE Monitor</t>
  </si>
  <si>
    <t>Dell Vostro 7620</t>
  </si>
  <si>
    <t>Dell U3223QZ Monitor</t>
  </si>
  <si>
    <t>Dell Precision 5560</t>
  </si>
  <si>
    <t>Dell U3419W Monitor</t>
  </si>
  <si>
    <t>Dell U3421WE Monitor</t>
  </si>
  <si>
    <t>Dell U3818DW Monitor</t>
  </si>
  <si>
    <t>Dell XPS 13 7390 2-IN-1</t>
  </si>
  <si>
    <t>Dell U3821DW Monitor</t>
  </si>
  <si>
    <t>Dell XPS 13 9300</t>
  </si>
  <si>
    <t>Dell U4021QW Monitor</t>
  </si>
  <si>
    <t>Dell XPS 13 9310 2-IN-1</t>
  </si>
  <si>
    <t>Dell U4320Q Monitor</t>
  </si>
  <si>
    <t>Dell XPS 13 9310</t>
  </si>
  <si>
    <t>Dell U4919DW Monitor</t>
  </si>
  <si>
    <t>Dell XPS 13 9365 2-in-1</t>
  </si>
  <si>
    <t>Dell Wyse 5070 Extended Thin Client</t>
  </si>
  <si>
    <t>Dell XPS 13 9380</t>
  </si>
  <si>
    <t>Dell Wyse 5470 All-in-One Thin Client</t>
  </si>
  <si>
    <t>Dell XPS 15 9500</t>
  </si>
  <si>
    <t>Dell Wyse 5470 Thin Client</t>
  </si>
  <si>
    <t>HP E230t 23 inch Display</t>
  </si>
  <si>
    <t>Dell XPS 15 9510</t>
  </si>
  <si>
    <t>Dell XPS 15 9520</t>
  </si>
  <si>
    <t>Dell XPS 17 9710</t>
  </si>
  <si>
    <t>HP Elite Tower 880 G9 Desktop PC</t>
  </si>
  <si>
    <t>Dell XPS 9315 2-in-1</t>
  </si>
  <si>
    <t>HP ENVY 34 inch All-in-One Desktop PC 34-c</t>
  </si>
  <si>
    <t>HP E24m G4 FHD USB-C Conferencing Monitor</t>
  </si>
  <si>
    <t>Dell XPS 9315</t>
  </si>
  <si>
    <t>HP E24mv G4 Collaboration Monitor</t>
  </si>
  <si>
    <t>Dell XPS 9320</t>
  </si>
  <si>
    <t>Dell XPS 9720</t>
  </si>
  <si>
    <t>HP E24t G4 FHD Touch Monitor</t>
  </si>
  <si>
    <t>Google Pixelbook Go</t>
  </si>
  <si>
    <t>HP E24u G4 FHD USB-C Monitor</t>
  </si>
  <si>
    <t>Google Pixelbook</t>
  </si>
  <si>
    <t>HP E27 G4 FHD Monitor</t>
  </si>
  <si>
    <t>HP 11 inch Tablet PC</t>
  </si>
  <si>
    <t>HP E27m G4 QHD USB-C Conferencing Monitor</t>
  </si>
  <si>
    <t>HP 14 inch 4G LTE Laptop PC</t>
  </si>
  <si>
    <t>HP E27q G4 QHD Monitor</t>
  </si>
  <si>
    <t>HP 14s Laptop PC ENERGY STAR</t>
  </si>
  <si>
    <t>HP E27u G4 QHD USB-C Monitor</t>
  </si>
  <si>
    <t>HP 15 Laptop PC ENERGY STAR</t>
  </si>
  <si>
    <t>HP E34m G4 WQHD Curved USB-C Conferencing Monitor</t>
  </si>
  <si>
    <t>HP 15 Laptop PC</t>
  </si>
  <si>
    <t>HP Engage One 14 nostand</t>
  </si>
  <si>
    <t>HP 17 Laptop PC</t>
  </si>
  <si>
    <t>HP Engage One 14 withstand</t>
  </si>
  <si>
    <t>HP 250 G9 Notebook PC</t>
  </si>
  <si>
    <t>HP Engage One 14t Nostand</t>
  </si>
  <si>
    <t>HP 255 G9 Notebook PC</t>
  </si>
  <si>
    <t>HP Engage One 14t withstand</t>
  </si>
  <si>
    <t>HP 256 G9 Notebook PC</t>
  </si>
  <si>
    <t>HP Engage One 16t Monitor</t>
  </si>
  <si>
    <t>HP 470 G8 Notebook PC</t>
  </si>
  <si>
    <t>HP Engage One 16ts Monitor</t>
  </si>
  <si>
    <t>HP Chromebook 11a</t>
  </si>
  <si>
    <t>HP M24 Webcam 23,8-inch Monitor</t>
  </si>
  <si>
    <t>HP Chromebook 14a</t>
  </si>
  <si>
    <t>HP M24fd FHD USB-C Monitor</t>
  </si>
  <si>
    <t>HP Chromebook 14b</t>
  </si>
  <si>
    <t>HP M27 Webcam 27-inch Monitor</t>
  </si>
  <si>
    <t>HP Chromebook Enterprise 11 G9 EE</t>
  </si>
  <si>
    <t>HP Omen 27c</t>
  </si>
  <si>
    <t>HP Chromebook Enterprise 14 G7</t>
  </si>
  <si>
    <t>HP Omen 27u</t>
  </si>
  <si>
    <t>HP Chromebook Enterprise x360 11 G4 EE</t>
  </si>
  <si>
    <t>HP Chromebook x2 11</t>
  </si>
  <si>
    <t>HP P22a G4</t>
  </si>
  <si>
    <t>HP Chromebook x360 14a</t>
  </si>
  <si>
    <t>HP P22va G4</t>
  </si>
  <si>
    <t>HP Chromebook x360 14b</t>
  </si>
  <si>
    <t>HP Chromebook x360 14c Notebook PC</t>
  </si>
  <si>
    <t>HP P24a G4</t>
  </si>
  <si>
    <t>HP Elite x2 G8</t>
  </si>
  <si>
    <t>HP EliteBook 645 14 inch G9 Notebook PC</t>
  </si>
  <si>
    <t>HP P24vb G4</t>
  </si>
  <si>
    <t>HP EliteBook 655 15,6 inch G9 Notebook PC</t>
  </si>
  <si>
    <t>HP P34hc G4 WQHD USB-C Curved Monitor</t>
  </si>
  <si>
    <t>HP EliteBook 835 G8 Notebook PC</t>
  </si>
  <si>
    <t>HP V19</t>
  </si>
  <si>
    <t>HP EliteBook 840 Aero G8 Notebook PC</t>
  </si>
  <si>
    <t>HP V21</t>
  </si>
  <si>
    <t>HP EliteBook 845 G8 Notebook PC</t>
  </si>
  <si>
    <t>HP V222vb 21,5-inch Monitor</t>
  </si>
  <si>
    <t>HP EliteBook 855 G8 Notebook PC</t>
  </si>
  <si>
    <t>HP V24</t>
  </si>
  <si>
    <t>HP EliteBook x360 1040 G8 Notebook PC</t>
  </si>
  <si>
    <t>HP V241ib 23,8-inch Monitor</t>
  </si>
  <si>
    <t>HP Engage Go 10 Mobile System</t>
  </si>
  <si>
    <t>HP V27i</t>
  </si>
  <si>
    <t>HP ENVY 17 Laptop PC</t>
  </si>
  <si>
    <t>HP ENVY x360 15 Convertible PC</t>
  </si>
  <si>
    <t>HP Z24f G3 FHD Display</t>
  </si>
  <si>
    <t>HP Fortis 11 inch G9 Chromebook Enterprise</t>
  </si>
  <si>
    <t>HP Z24n G3 WUXGA Display</t>
  </si>
  <si>
    <t>HP Fortis 11 inch G9 Chromebook</t>
  </si>
  <si>
    <t>HP Z24u G3 WUXGA USB-C Display</t>
  </si>
  <si>
    <t>HP Z25xs G3</t>
  </si>
  <si>
    <t>HP Z27k G3 4K USB-C Display</t>
  </si>
  <si>
    <t>HP Fortis x360 11 inch G4 Chromebook Enterprise</t>
  </si>
  <si>
    <t>HP Z27q G3 QHD Display</t>
  </si>
  <si>
    <t>HP Fortis x360 11 inch G4 Chromebook</t>
  </si>
  <si>
    <t>HP Z27u G3 QHD USB-C Display</t>
  </si>
  <si>
    <t>HP OMEN by HP 16 Laptop PC</t>
  </si>
  <si>
    <t>HP Z27xs G3 4K DreamColor Display</t>
  </si>
  <si>
    <t>HP Pavilion 13 Laptop PC</t>
  </si>
  <si>
    <t>HP Z34c G3 Curved USB-C Display</t>
  </si>
  <si>
    <t>HP Pavilion x360 14 Convertible PC</t>
  </si>
  <si>
    <t>HP Z40c G3 Curved USB-C display</t>
  </si>
  <si>
    <t>HP Pavilion x360 15 Convertible PC</t>
  </si>
  <si>
    <t>HP Pro c640 Chromebook Enterprise G2</t>
  </si>
  <si>
    <t>HP Pro x360 Fortis 11 inch G9 Notebook PC</t>
  </si>
  <si>
    <t>HP ProBook 445 14 inch G9 Notebook PC</t>
  </si>
  <si>
    <t>HP ProBook 455 15,6 inch G9 Notebook PC</t>
  </si>
  <si>
    <t>HP ProBook 635 Aero G8 Notebook PC</t>
  </si>
  <si>
    <t>HP ProBook Fortis 14 inch G9 Notebook PC</t>
  </si>
  <si>
    <t>HP ProBook x360 11 G7 EE</t>
  </si>
  <si>
    <t>HP Spectre x360 16 inch 2-in-1 Laptop PC</t>
  </si>
  <si>
    <t>HP VICTUS by HP 16 Laptop PC</t>
  </si>
  <si>
    <t>HP ZBook Fury 15,6 Inch G8 Mobile Workstation PC</t>
  </si>
  <si>
    <t>HP ZBook Fury 17,3 Inch G8 Mobile Workstation PC</t>
  </si>
  <si>
    <t>HP ZBook Power G8</t>
  </si>
  <si>
    <t>HP ZBook Studio 15 G8</t>
  </si>
  <si>
    <t>HP ZHAN 66 Pro A 14 inch G5 Notebook PC</t>
  </si>
  <si>
    <t>HP ZHAN 99 Mobile Workstation G3</t>
  </si>
  <si>
    <t>Microsoft Surface Studio 2</t>
  </si>
  <si>
    <t>Microsoft Surface Studio</t>
  </si>
  <si>
    <t>Microsoft Surface Hub 2S 50 50-inch display</t>
  </si>
  <si>
    <t>Microsoft Surface Hub 2S 85in</t>
  </si>
  <si>
    <t>Microsoft Surface Laptop 2</t>
  </si>
  <si>
    <t>Microsoft Surface Laptop 3 13,5-inch display metal palm rest</t>
  </si>
  <si>
    <t>Microsoft Surface Laptop 3 15-inch display metal palm rest</t>
  </si>
  <si>
    <t>Microsoft Surface Laptop 4 13,5-inch display metal palm rest</t>
  </si>
  <si>
    <t>Microsoft Surface Laptop 4 15-inch display metal palm rest</t>
  </si>
  <si>
    <t>Microsoft Surface Laptop Go 2</t>
  </si>
  <si>
    <t>Microsoft Surface Laptop Go</t>
  </si>
  <si>
    <t>Microsoft Surface Laptop SE</t>
  </si>
  <si>
    <t>Microsoft Surface Laptop</t>
  </si>
  <si>
    <t>Serveur rack</t>
  </si>
  <si>
    <t>Dell PowerEdge C4140</t>
  </si>
  <si>
    <t>Dell PowerEdge C6420</t>
  </si>
  <si>
    <t>Serveur lame</t>
  </si>
  <si>
    <t>Dell PowerEdge R240</t>
  </si>
  <si>
    <t>Dell PowerEdge FC630</t>
  </si>
  <si>
    <t>Dell PowerEdge T140</t>
  </si>
  <si>
    <t>Dell PowerEdge R340</t>
  </si>
  <si>
    <t>Dell PowerEdge FC640</t>
  </si>
  <si>
    <t>Dell PowerEdge FC830</t>
  </si>
  <si>
    <t>Dell PowerEdge T340</t>
  </si>
  <si>
    <t>Dell PowerEdge R440</t>
  </si>
  <si>
    <t>Dell PowerEdge M630</t>
  </si>
  <si>
    <t>Dell PowerEdge R540</t>
  </si>
  <si>
    <t>Dell PowerEdge M640</t>
  </si>
  <si>
    <t>Dell PowerEdge T440</t>
  </si>
  <si>
    <t>Dell PowerEdge R640</t>
  </si>
  <si>
    <t>Dell PowerEdge T640</t>
  </si>
  <si>
    <t>Dell PowerEdge R6515</t>
  </si>
  <si>
    <t>Lenovo ThinkSystem SE350</t>
  </si>
  <si>
    <t>Dell PowerEdge R6525</t>
  </si>
  <si>
    <t>Lenovo ThinkSystem SR250</t>
  </si>
  <si>
    <t>Lenovo ThinkSystem SR635</t>
  </si>
  <si>
    <t>Lenovo ThinkSystem SR645</t>
  </si>
  <si>
    <t>Dell PowerEdge R740</t>
  </si>
  <si>
    <t>Lenovo ThinkSystem SR655</t>
  </si>
  <si>
    <t>Dell PowerEdge R740XD</t>
  </si>
  <si>
    <t>Lenovo ThinkSystem SR665</t>
  </si>
  <si>
    <t>Lenovo ThinkSystem SR850P</t>
  </si>
  <si>
    <t>Dell PowerEdge R7425</t>
  </si>
  <si>
    <t>Dell PowerEdge R7515</t>
  </si>
  <si>
    <t>Dell PowerEdge R830</t>
  </si>
  <si>
    <t>Dell PowerEdge R840</t>
  </si>
  <si>
    <t>Dell PowerEdge R930</t>
  </si>
  <si>
    <t>Dell PowerEdge R940</t>
  </si>
  <si>
    <t>Dell PowerEdge R940xa</t>
  </si>
  <si>
    <t>Box_internet</t>
  </si>
  <si>
    <t>Switch_bureautique</t>
  </si>
  <si>
    <t>Serveur_rack</t>
  </si>
  <si>
    <r>
      <t>Ordinateurs portables (Laptops)</t>
    </r>
    <r>
      <rPr>
        <b/>
        <sz val="10"/>
        <color rgb="FFFF0000"/>
        <rFont val="Arial"/>
        <family val="2"/>
      </rPr>
      <t xml:space="preserve"> *</t>
    </r>
  </si>
  <si>
    <r>
      <t xml:space="preserve">Ordinateurs fixes (Desktops) </t>
    </r>
    <r>
      <rPr>
        <b/>
        <sz val="10"/>
        <color rgb="FFFF0000"/>
        <rFont val="Arial"/>
        <family val="2"/>
      </rPr>
      <t>*</t>
    </r>
  </si>
  <si>
    <r>
      <t>Vidéoprojecteurs</t>
    </r>
    <r>
      <rPr>
        <b/>
        <sz val="10"/>
        <color rgb="FFFF0000"/>
        <rFont val="Arial"/>
        <family val="2"/>
      </rPr>
      <t xml:space="preserve"> *</t>
    </r>
  </si>
  <si>
    <r>
      <t xml:space="preserve">Ordinateurs portables (Laptops) </t>
    </r>
    <r>
      <rPr>
        <b/>
        <sz val="10"/>
        <color rgb="FFFF0000"/>
        <rFont val="Arial"/>
        <family val="2"/>
      </rPr>
      <t>*</t>
    </r>
  </si>
  <si>
    <t>Ordinateurs fixes (Desktops)</t>
  </si>
  <si>
    <t>Ordinateurs portables (Laptops)</t>
  </si>
  <si>
    <t>Vidéoprojecteurs</t>
  </si>
  <si>
    <t>Modèle générique - Photocopieur</t>
  </si>
  <si>
    <t>Modèle générique - Jet d'encre</t>
  </si>
  <si>
    <t>Modèle générique - Laser</t>
  </si>
  <si>
    <t>Modèle générique - Multi-fonction</t>
  </si>
  <si>
    <t>Ordinateurs_fixes_Desktops</t>
  </si>
  <si>
    <t>Ordinateurs_portables_Laptops</t>
  </si>
  <si>
    <t>Serveurs : durée de vie attendue au sein de votre organisation (années)</t>
  </si>
  <si>
    <t>Autres équipements : durée de vie attendue au sein de votre organisation (années)</t>
  </si>
  <si>
    <t>Entrée de gamme (entre 200 Euros et 999 Euros)</t>
  </si>
  <si>
    <t>Milieu de gamme (entre 1000 Euros et 4999 Euros)</t>
  </si>
  <si>
    <t>Haut de gamme (&gt; 5000 Euros)</t>
  </si>
  <si>
    <t>GoogleCloudPlatform (GCP)</t>
  </si>
  <si>
    <t>AmazonWebServices (AWS)</t>
  </si>
  <si>
    <t>IBM Cloud</t>
  </si>
  <si>
    <t>Alibaba Cloud</t>
  </si>
  <si>
    <t>Oracle Cloud</t>
  </si>
  <si>
    <t>Scaleway</t>
  </si>
  <si>
    <t>AmazonWebServices_AWS</t>
  </si>
  <si>
    <t>IBM_Cloud</t>
  </si>
  <si>
    <t>Oracle_Cloud</t>
  </si>
  <si>
    <t>Alibaba_Cloud</t>
  </si>
  <si>
    <t>Ordinateur portable :</t>
  </si>
  <si>
    <t>Ordinateur fixe :</t>
  </si>
  <si>
    <t>Box internet :</t>
  </si>
  <si>
    <t>Equipement informatique fourni par le fournisseur d'accès à Internet servant d'interface entre Internet et le réseau local</t>
  </si>
  <si>
    <t>Switch_Routeur</t>
  </si>
  <si>
    <t>Routeur :</t>
  </si>
  <si>
    <t>Equipement informatique assurant le routage des paquets en faisant transiter des paquets d'une interface réseau vers une autre, selon un ensemble de règles</t>
  </si>
  <si>
    <t>Serveur_lame_blade</t>
  </si>
  <si>
    <t>Serveur lame (Blade) :</t>
  </si>
  <si>
    <t>Serveur rack :</t>
  </si>
  <si>
    <t>Serveur conçu pour un très faible encombrement car plusieurs composants sont enlevés, étant mutualisés dans un châssis capable d'accueillir plusieurs serveurs lames</t>
  </si>
  <si>
    <t>Serveur conçu pour être placé dans une armoire ("rack" en anglais)</t>
  </si>
  <si>
    <t>RackOnduleur :</t>
  </si>
  <si>
    <t>Dispositif électronique utilisé afin d'obtenir des alimentations sans interruption et conçu pour être placé dans une armoire ("rack" en anglais")</t>
  </si>
  <si>
    <t>Mainframe :</t>
  </si>
  <si>
    <t>Ordinateur de grande puissance de traitement et qui sert d'unité centrale à un réseau de terminaux</t>
  </si>
  <si>
    <t>Ordinateurs portables / Ordinateur fixes</t>
  </si>
  <si>
    <t>Smartphones / tablettes</t>
  </si>
  <si>
    <t>Ordinateurs portables / Ordinateurs fixes</t>
  </si>
  <si>
    <t>Désigne un téléphone mobile doté de fonctionnalités évoluées : navigation sur Internet, lecture de vidéos, de musique, jeux…</t>
  </si>
  <si>
    <t>GoogleCloudPlatform_GCP</t>
  </si>
  <si>
    <t>Afin de vous aider à remplir le questionnaire, nous avons mis à disposition un glossaire pour expliciter les termes utilisés :</t>
  </si>
  <si>
    <r>
      <rPr>
        <b/>
        <sz val="14"/>
        <color rgb="FFFF0000"/>
        <rFont val="Arial"/>
        <family val="2"/>
      </rPr>
      <t>*</t>
    </r>
    <r>
      <rPr>
        <b/>
        <sz val="10"/>
        <color theme="0"/>
        <rFont val="Arial"/>
        <family val="2"/>
      </rPr>
      <t xml:space="preserve"> Entité (texte libre) :</t>
    </r>
  </si>
  <si>
    <t>Entité  :</t>
  </si>
  <si>
    <r>
      <rPr>
        <b/>
        <sz val="10"/>
        <color rgb="FFFF0000"/>
        <rFont val="Arial"/>
        <family val="2"/>
      </rPr>
      <t>*</t>
    </r>
    <r>
      <rPr>
        <b/>
        <sz val="10"/>
        <rFont val="Arial"/>
        <family val="2"/>
      </rPr>
      <t xml:space="preserve"> Nombre de pages imprimées par an</t>
    </r>
  </si>
  <si>
    <t>Entité :</t>
  </si>
  <si>
    <t>Modèle générique &lt; 1500 VA</t>
  </si>
  <si>
    <t>Modèle générique &gt; 1500 VA</t>
  </si>
  <si>
    <t>% de collaborateurs formés aux bonnes pratiques de gestion d'une boîte email</t>
  </si>
  <si>
    <t>Cet inventaire peut être établi pou une organisation nationale ou internationale, comme pour une ou plusieurs de ses sous-entités ; il suffit alors de nous fournir uniquement les informations relatives aux sous-entités.</t>
  </si>
  <si>
    <t>Après avoir rempli les principales informations de l'organisation, vous allez maintenant renseigner la ou les entités de votre organisation concernées par l'étude (30 entités maximum)</t>
  </si>
  <si>
    <r>
      <t xml:space="preserve">- Par exemple, </t>
    </r>
    <r>
      <rPr>
        <sz val="11"/>
        <color rgb="FF60A4BB"/>
        <rFont val="Arial"/>
        <family val="2"/>
      </rPr>
      <t>globaliser</t>
    </r>
    <r>
      <rPr>
        <sz val="11"/>
        <rFont val="Arial"/>
        <family val="2"/>
      </rPr>
      <t xml:space="preserve"> votre étude en 1 colonne :</t>
    </r>
  </si>
  <si>
    <r>
      <t xml:space="preserve">- Ou </t>
    </r>
    <r>
      <rPr>
        <sz val="11"/>
        <color rgb="FF60A4BB"/>
        <rFont val="Arial"/>
        <family val="2"/>
      </rPr>
      <t>détailler</t>
    </r>
    <r>
      <rPr>
        <sz val="11"/>
        <rFont val="Arial"/>
        <family val="2"/>
      </rPr>
      <t xml:space="preserve"> avec plusieurs colonnes, les différentes entités de votre organisation concernées par l'étude :</t>
    </r>
  </si>
  <si>
    <t>Il y a des modèles génériques pour chaque type d'équipement.</t>
  </si>
  <si>
    <t>Dans cette vue, le premier tableau (lignes 10 à 20) est une vue synthétique des réponses apportées dans le second tableau (à partir de ligne 51).</t>
  </si>
  <si>
    <t>Quelle est la durée de vie attendue (moyenne) par type d'équipement au sein de votre organisation, en années ? (exemple : 2,5)</t>
  </si>
  <si>
    <t>Dans cette section, le premier tableau (lignes 11 à 17) est une vue synthétique des réponses apportées dans le second tableau (à partir de la ligne 34).</t>
  </si>
  <si>
    <t>Le Cloud (en français l'informatique en nuage) correspond à l’accès via Internet à des services informatiques délivrés par un fournisseur externe. Il ne s'agit ici que de IaaS.</t>
  </si>
  <si>
    <r>
      <rPr>
        <b/>
        <sz val="10"/>
        <color rgb="FFFF0000"/>
        <rFont val="Arial"/>
        <family val="2"/>
      </rPr>
      <t>*</t>
    </r>
    <r>
      <rPr>
        <b/>
        <sz val="10"/>
        <color theme="0"/>
        <rFont val="Arial"/>
        <family val="2"/>
      </rPr>
      <t xml:space="preserve"> Fournisseur de services CLOUD (IaaS)</t>
    </r>
  </si>
  <si>
    <t>Le premier tableau (lignes 14 à 22) est une vue synthétique des réponses apportées dans le deuxième tableau (à partir de la ligne 32).</t>
  </si>
  <si>
    <t>Les Instituts européens du Numérique Responsable souhaitent grâce à cet outil, permettre aux organisations de mesurer leur niveau de maturité en termes de mise en œuvre de bonnes pratiques numérique responsable et de se positionner par rapport aux moyennes des autres organisations répondantes.</t>
  </si>
  <si>
    <t>Les Instituts européens du Numérique Responsable souhaitent grâce à cet outil, permettre aux organisations de mesurer leur niveau de maturité en termes de mise en œuvre de bonnes pratiques NR et de se positionner par rapport aux moyennes des autres organisations répondantes.</t>
  </si>
  <si>
    <t>Les Instituts européens du Numérique Responsable souhaitent grâce à cet outil, permettre aux organisations de mesurer leur niveau de maturité en termes de mise en œuvre de bonnes pratique numérique responsable et de se positionner par rapport aux moyennes des autres organisations répondantes.</t>
  </si>
  <si>
    <t>Tonnage annuel de déchets numériques (DEEE) (exemple : 1,5) (Tonnes)</t>
  </si>
  <si>
    <t>Si connues: émissions GES en gramme équivalent de l'électricité (g CO2e/kWh)</t>
  </si>
  <si>
    <t>Oui, si un ou plusieurs partenariats sont engagés, ou non, si les démarches restent à effectuer</t>
  </si>
  <si>
    <t>Une seule grille</t>
  </si>
  <si>
    <t xml:space="preserve">Mesures proactives – 0 = Aucune, 5 = Certains équipements, 10 = Tous les équipements </t>
  </si>
  <si>
    <t>Votre PUE cible</t>
  </si>
  <si>
    <t>% de services numériques en conformité totale et conformité partielle</t>
  </si>
  <si>
    <t>Privilégier une architecture modulaire pour les centres de données</t>
  </si>
  <si>
    <t>Déployer un data management dédié à la sobriété numérique, intégré au tableau de bord générique</t>
  </si>
  <si>
    <t>Amélioration continue de l'efficacité des centres de données</t>
  </si>
  <si>
    <t>% des agents du support formés aux réparations</t>
  </si>
  <si>
    <t>% avancement de la mise en place de règles de contrôle des prestataire mandatés</t>
  </si>
  <si>
    <t>% nombre de référent(e)s Numérique Responsable / nombre salariés DSI</t>
  </si>
  <si>
    <t>Kg collectés par an et par utilisateur</t>
  </si>
  <si>
    <t>% énergie réutilisée / énergie totale consommée par la salle (sur une année pleine)</t>
  </si>
  <si>
    <t>Ajout 2024 (Mix Français)</t>
  </si>
  <si>
    <t>Fujitsu Primergy CX250 S2</t>
  </si>
  <si>
    <t>Supermicro SBI-4119MG-X</t>
  </si>
  <si>
    <t>HPE ProLiant BL460c Gen10 V2</t>
  </si>
  <si>
    <t>Supermicro SBI-620P-1C3N</t>
  </si>
  <si>
    <t>HPE ProLiant BL460c Gen10 V1</t>
  </si>
  <si>
    <t>Supermicro MBI-311A-1C2</t>
  </si>
  <si>
    <t>Supermicro SBI-420P-1T3N</t>
  </si>
  <si>
    <t>Supermicro SBI-422B-1NE14</t>
  </si>
  <si>
    <t>Supermicro SBI-8149P-T8N</t>
  </si>
  <si>
    <t>Cisco UCS C240 M5</t>
  </si>
  <si>
    <t>Fujitsu Primergy RX2530 M7</t>
  </si>
  <si>
    <t>Fujitsu Primergy RX2540 M7</t>
  </si>
  <si>
    <t>Oracle X6-2 Rack Server</t>
  </si>
  <si>
    <t>Bluechip SERVERline R52305s</t>
  </si>
  <si>
    <t>Bluechip SERVERline R52306a</t>
  </si>
  <si>
    <t>Fujitsu Primergy TX1330 M5</t>
  </si>
  <si>
    <t>Fujitsu Primergy TX2550 M7</t>
  </si>
  <si>
    <t>HPE ProLiant ML350 Gen10</t>
  </si>
  <si>
    <t>HPE ProLiant ML350 Gen11</t>
  </si>
  <si>
    <t>Asus TS300-E10-PS4</t>
  </si>
  <si>
    <t>Bluechip SERVERline T50307s</t>
  </si>
  <si>
    <t>Bluechip SERVERline T50310s</t>
  </si>
  <si>
    <t>Bluechip SERVERline T50311s</t>
  </si>
  <si>
    <t>Generic model</t>
  </si>
  <si>
    <t>Asus MB165B ZenScreen</t>
  </si>
  <si>
    <t>Asus MB16AHV</t>
  </si>
  <si>
    <t>Asus PA27DCE-K</t>
  </si>
  <si>
    <t>Asus PA32DC</t>
  </si>
  <si>
    <t>Asus PQ22UC</t>
  </si>
  <si>
    <t>Iiyama ProLite X4373UHSU-B1</t>
  </si>
  <si>
    <t>Iiyama ProLite XB3270QSU-B1</t>
  </si>
  <si>
    <t>Philips Evnia 34M2C8600</t>
  </si>
  <si>
    <t>Philips Evnia 42M2N8900</t>
  </si>
  <si>
    <t>Philips Evnia 49M2C8900/00</t>
  </si>
  <si>
    <t>Acer Aspire 5 A514-54-349E</t>
  </si>
  <si>
    <t>Acer Aspire 5 A515-56-37N0</t>
  </si>
  <si>
    <t>Acer Aspire 5 A515-57-55B4</t>
  </si>
  <si>
    <t>Acer Aspire 5 A517-53-54GR</t>
  </si>
  <si>
    <t>Toshiba Satellite Pro C50-J-10K</t>
  </si>
  <si>
    <t>Asus F17-TUF706HF-HX014</t>
  </si>
  <si>
    <t>Asus P14 P1400CENS-EK0038X</t>
  </si>
  <si>
    <t>Asus P1500CMNS-EJ737XA</t>
  </si>
  <si>
    <t>Gigabyte G5 MF-E2FR333SH</t>
  </si>
  <si>
    <t>Gigabyte G5 MF-E2FR333SH-16GB</t>
  </si>
  <si>
    <t>Acer Aspire TC-1780</t>
  </si>
  <si>
    <t>Acer Aspire XC-1760</t>
  </si>
  <si>
    <t>Acer Aspire XC-840</t>
  </si>
  <si>
    <t>Acer Veriton K6710G</t>
  </si>
  <si>
    <t>Asus ExpertCenter D5 SFF</t>
  </si>
  <si>
    <t>Asus ROG Strix G15DS RTX 3070</t>
  </si>
  <si>
    <t>Asus Vivo PN64-S7018MDE</t>
  </si>
  <si>
    <t>Fujitsu Esprimo P6012</t>
  </si>
  <si>
    <t>Medion Erazer Bandit P20 MT MD34500</t>
  </si>
  <si>
    <t>Medion Erazer Engineer E10</t>
  </si>
  <si>
    <t>Philips 65PUS8808/12</t>
  </si>
  <si>
    <t>Philips 75PUS7608/12</t>
  </si>
  <si>
    <t>Philips 77OLED808/12</t>
  </si>
  <si>
    <t>Samsung QE55S90C</t>
  </si>
  <si>
    <t>Samsung QE55S95C</t>
  </si>
  <si>
    <t>Samsung QE65S95C</t>
  </si>
  <si>
    <t>Toshiba 24WK3C64DA</t>
  </si>
  <si>
    <t>Toshiba 43LK3C63DA</t>
  </si>
  <si>
    <t>TCL 32S5200X1</t>
  </si>
  <si>
    <t>TCL 40S5200</t>
  </si>
  <si>
    <t>Acer ENDURO ET110A-11A-809K MTKOCTA</t>
  </si>
  <si>
    <t>Acer Enduro Urban T3</t>
  </si>
  <si>
    <t>Acer Iconia Tab P10</t>
  </si>
  <si>
    <t>Honor Pad X9</t>
  </si>
  <si>
    <t>Nokia T10 LTE</t>
  </si>
  <si>
    <t>Nokia T20</t>
  </si>
  <si>
    <t>Nokia T21</t>
  </si>
  <si>
    <t>Xiaomi Pad 5</t>
  </si>
  <si>
    <t>Xiaomi Pad 6</t>
  </si>
  <si>
    <t>Lenovo Tab M9</t>
  </si>
  <si>
    <t>Doro 1380</t>
  </si>
  <si>
    <t>HP Compaq LA2205wg</t>
  </si>
  <si>
    <t>HP 524sw 60, 96cm 24inch</t>
  </si>
  <si>
    <t>HP M24fe (23.8") pixels LCD gris</t>
  </si>
  <si>
    <t>HP M27f</t>
  </si>
  <si>
    <t>HP M27fd FHD @50/60Hz VGA/DP/HDMI 300cd</t>
  </si>
  <si>
    <t>Dell Touchscreen monitor - P2424HEB (23.8)</t>
  </si>
  <si>
    <t>Dell Touchscreen monitor - P6524QT</t>
  </si>
  <si>
    <t>Dell Touchscreen monitor - P7524QT</t>
  </si>
  <si>
    <t>Lenovo ThinkBook 15 G3 ACL (21A4017UFR)</t>
  </si>
  <si>
    <t>Lenovo ThinkBook 15 G4 IAP (21DJ00BNFR)</t>
  </si>
  <si>
    <t>Lenovo ThinkBook 15 G4 IAP (21DJ00BUFR)</t>
  </si>
  <si>
    <t>Lenovo ThinkBook 15 G4 IAP (21DJ00BVFR)</t>
  </si>
  <si>
    <t>Lenovo ThinkBook 16 G4+ IAP (21CY0061FR)</t>
  </si>
  <si>
    <t>Lenovo ThinkBook 16 G6 IRL (21KH001BFR)</t>
  </si>
  <si>
    <t>Lenovo ThinkBook 16 G6 IRL (21KH001TFR)</t>
  </si>
  <si>
    <t>Lenovo ThinkBook 16 G6 IRL (21KH001XFR)</t>
  </si>
  <si>
    <t>Lenovo ThinkBook 16p G4 IRH (21J8000AFR)</t>
  </si>
  <si>
    <t>Lenovo ThinkBook 16p G4 IRH (21J8000EFR)</t>
  </si>
  <si>
    <t>Lenovo V15 G2 IJL (82QY000VFR)</t>
  </si>
  <si>
    <t>Lenovo V15 G3 IAP (82TT007EFR)</t>
  </si>
  <si>
    <t>Lenovo V15 G3 IAP (82TT00GPFR)</t>
  </si>
  <si>
    <t>Lenovo V15 G4 AMN (82YU00TVFR)</t>
  </si>
  <si>
    <t>Lenovo V15 G4 IAH (83FS000QFR)</t>
  </si>
  <si>
    <t>Apple MacBook Pro M3 14" 8Go/1 To</t>
  </si>
  <si>
    <t>Apple MacBook Pro M3 14" 8Go/512 Go</t>
  </si>
  <si>
    <t>Apple MacBook Pro M3 Max 14" 36Go/1 To</t>
  </si>
  <si>
    <t>Apple MacBook Pro M3 Pro 14" 18Go/1 To</t>
  </si>
  <si>
    <t>Apple MacBook Pro M3 Pro 14" 18Go/512 Go</t>
  </si>
  <si>
    <t>Apple MacBook Pro M3 Pro 16" 18Go/512 Go</t>
  </si>
  <si>
    <t>Apple MacBook Pro M3 Pro 16" 36Go/512 Go</t>
  </si>
  <si>
    <t>Apple MacBook Air M3 15 pouces (2024) 8Go/256Go</t>
  </si>
  <si>
    <t>Dell Latitude E7480</t>
  </si>
  <si>
    <t>Dell Latitude E7490</t>
  </si>
  <si>
    <t>Dell Precision 7780</t>
  </si>
  <si>
    <t>HP EliteBook Folio 1040 G3</t>
  </si>
  <si>
    <t>HP EliteBook Folio 9470m</t>
  </si>
  <si>
    <t>Dell OptiPlex 7010</t>
  </si>
  <si>
    <t>Dell OptiPlex 7010 MFF</t>
  </si>
  <si>
    <t>Dell OptiPlex 7010 Micro</t>
  </si>
  <si>
    <t>Dell Optiplex 7010 Plus</t>
  </si>
  <si>
    <t>Dell OptiPlex 7010 Plus MFF</t>
  </si>
  <si>
    <t>Dell Vostro 3020</t>
  </si>
  <si>
    <t>Dell Vostro 3020 SFF</t>
  </si>
  <si>
    <t>HP AiO Pavilion 27-ca2750nz</t>
  </si>
  <si>
    <t>HP Elite 800 G9 SFF</t>
  </si>
  <si>
    <t>HP Elite Tower 600 G9</t>
  </si>
  <si>
    <t>HP Elite Tower 800 G9</t>
  </si>
  <si>
    <t>HP Elite Tower 9</t>
  </si>
  <si>
    <t>HP Omen GT21-2710nz</t>
  </si>
  <si>
    <t>HP Omen GT22-1035nd</t>
  </si>
  <si>
    <t>HP Omen GT22-1838nz</t>
  </si>
  <si>
    <t>HP Pro 400 G9</t>
  </si>
  <si>
    <t>HP Z2 G9</t>
  </si>
  <si>
    <t>Lenovo ThinkCentre neo 50t</t>
  </si>
  <si>
    <t>LG 65UR91006LA</t>
  </si>
  <si>
    <t>LG 75UR76006</t>
  </si>
  <si>
    <t>LG 75UR78006LK</t>
  </si>
  <si>
    <t>LG 75UR91006LA</t>
  </si>
  <si>
    <t>LG 86UR78006LB</t>
  </si>
  <si>
    <t>LG OLED65G39</t>
  </si>
  <si>
    <t>LG OLED65G39LA</t>
  </si>
  <si>
    <t>LG OLED77B39LA</t>
  </si>
  <si>
    <t>LG OLED77C37LA</t>
  </si>
  <si>
    <t>LG OLED77G29LA</t>
  </si>
  <si>
    <t>LG OLED77G39</t>
  </si>
  <si>
    <t>LG OLED83C37LA</t>
  </si>
  <si>
    <t>LG OLED83G36LA</t>
  </si>
  <si>
    <t>LG OLED83G39</t>
  </si>
  <si>
    <t>LG OLED97G29LA</t>
  </si>
  <si>
    <t>Panasonic TX-42MZ800E</t>
  </si>
  <si>
    <t>Panasonic TX-42MZW984</t>
  </si>
  <si>
    <t>Panasonic TX-48MZ800E</t>
  </si>
  <si>
    <t>Panasonic TX-48MZW984</t>
  </si>
  <si>
    <t>Panasonic TX-55LXW704</t>
  </si>
  <si>
    <t>Panasonic TX-55MZ800E</t>
  </si>
  <si>
    <t>Panasonic TX-65MXW834</t>
  </si>
  <si>
    <t>Panasonic TX-65MZ2000E</t>
  </si>
  <si>
    <t>Panasonic TX-65MZW2004</t>
  </si>
  <si>
    <t>Panasonic TX-85MXW834</t>
  </si>
  <si>
    <t>Samsung Galaxy A05s</t>
  </si>
  <si>
    <t>Apple iPad Pro 13 2024 (M4)</t>
  </si>
  <si>
    <t>Lenovo Tab M11</t>
  </si>
  <si>
    <t>Lenovo Tab M8</t>
  </si>
  <si>
    <t>Lenovo Tab P11 (2. Gen)</t>
  </si>
  <si>
    <t>Lenovo Tab P12</t>
  </si>
  <si>
    <t>Samsung Galaxy Tab A8</t>
  </si>
  <si>
    <t>Samsung Galaxy Tab A9</t>
  </si>
  <si>
    <t>Samsung Galaxy Tab S9 FE</t>
  </si>
  <si>
    <t>Lenovo ThinkSystem SR250 V2</t>
  </si>
  <si>
    <t>Lenovo ThinkSystem SR530</t>
  </si>
  <si>
    <t>Lenovo ThinkSystem SR630 V2</t>
  </si>
  <si>
    <t>Lenovo ThinkSystem SR650</t>
  </si>
  <si>
    <t>1.7 INTELLIGENCE ARTIFICIELLE</t>
  </si>
  <si>
    <t>2.4 MATURITÉ DE L'ORGANISATION - INTELLIGENCE ARTIFICIELLE</t>
  </si>
  <si>
    <t xml:space="preserve">Collaborateurs formés aux usages responsables de l’IA </t>
  </si>
  <si>
    <t>Projets IA intégrant une analyse d’impact humain (autonomie, interactions, sens)</t>
  </si>
  <si>
    <t xml:space="preserve">Achats IA comportant une clause droits humains/démocratie </t>
  </si>
  <si>
    <t xml:space="preserve">Jeux de données IA audités pour les biais et la diversité </t>
  </si>
  <si>
    <t xml:space="preserve">Services IA accessibles (notamment handicap) </t>
  </si>
  <si>
    <t xml:space="preserve">Projets IA ayant fait l’objet d’une analyse de non-discrimination </t>
  </si>
  <si>
    <t xml:space="preserve">Systèmes IA pour lesquels les utilisateurs sont informés de leur usage </t>
  </si>
  <si>
    <t xml:space="preserve">Solutions IA documentées et explicables auprès des utilisateurs </t>
  </si>
  <si>
    <t xml:space="preserve">Activités IA à risque placées sous supervision humaine </t>
  </si>
  <si>
    <t xml:space="preserve">Systèmes IA audités pour leur robustesse cybersécurité </t>
  </si>
  <si>
    <t xml:space="preserve">Projets IA conçus selon des principes de frugalité/sobriété numérique </t>
  </si>
  <si>
    <t xml:space="preserve">Équipes IA sensibilisées à l’impact environnemental de l’IA </t>
  </si>
  <si>
    <t xml:space="preserve">Projets IA ayant fait l’objet d’une évaluation d’empreinte environnementale </t>
  </si>
  <si>
    <t xml:space="preserve">Solutions IA sélectionnées après comparaison de leur impact environnemental </t>
  </si>
  <si>
    <t>% de collaborateurs formés</t>
  </si>
  <si>
    <t>% de projets IA avec analyse d’impact humain</t>
  </si>
  <si>
    <t>% de contrats IA intégrant une clause éthique/droits humains</t>
  </si>
  <si>
    <t>% de jeux de données IA audités/an</t>
  </si>
  <si>
    <t>% de services IA conformes accessibilité</t>
  </si>
  <si>
    <t>% de projets IA analysés pour la non-discrimination</t>
  </si>
  <si>
    <t>% de systèmes IA avec information utilisateur</t>
  </si>
  <si>
    <t>% de solutions IA documentées de façon accessible</t>
  </si>
  <si>
    <t>% d’activités IA à risque sous supervision humaine</t>
  </si>
  <si>
    <t>% de systèmes IA audités pour la cybersécurité/an</t>
  </si>
  <si>
    <t>% de projets IA conçus selon une démarche frugale</t>
  </si>
  <si>
    <t>% d’équipes IA sensibilisées</t>
  </si>
  <si>
    <t>% de projets IA évalués pour leur empreinte environnementale</t>
  </si>
  <si>
    <t>IA</t>
  </si>
  <si>
    <t/>
  </si>
  <si>
    <t>Toutes les entités</t>
  </si>
  <si>
    <t>Vous devez sélectionner le type d'équipement, l'entité liée à celui-ci et le détail s'approchant le plus de votre équipement, puis mentionner leur nombre dans la colonne du service correspondant.</t>
  </si>
  <si>
    <r>
      <rPr>
        <b/>
        <sz val="10"/>
        <color rgb="FFFF0000"/>
        <rFont val="Arial"/>
        <family val="2"/>
      </rPr>
      <t>*</t>
    </r>
    <r>
      <rPr>
        <b/>
        <sz val="10"/>
        <color theme="0"/>
        <rFont val="Arial"/>
        <family val="2"/>
      </rPr>
      <t xml:space="preserve"> Entité</t>
    </r>
  </si>
  <si>
    <t>Informations IA Générative</t>
  </si>
  <si>
    <t>Provider</t>
  </si>
  <si>
    <t>Model</t>
  </si>
  <si>
    <t>Cohere</t>
  </si>
  <si>
    <t>MistralAI</t>
  </si>
  <si>
    <t>Anthropic</t>
  </si>
  <si>
    <t>OpenAI</t>
  </si>
  <si>
    <t>o1</t>
  </si>
  <si>
    <t>Providers</t>
  </si>
  <si>
    <t>L’intelligence artificielle (IA), et plus particulièrement l’IA générative, correspond à l’accès via Internet à des modèles et services algorithmiques fournis par un prestataire externe. Ici, il s’agit uniquement de l’IA générative.</t>
  </si>
  <si>
    <r>
      <rPr>
        <b/>
        <sz val="10"/>
        <color rgb="FFFF0000"/>
        <rFont val="Arial"/>
        <family val="2"/>
      </rPr>
      <t>*</t>
    </r>
    <r>
      <rPr>
        <b/>
        <sz val="10"/>
        <color theme="0"/>
        <rFont val="Arial"/>
        <family val="2"/>
      </rPr>
      <t xml:space="preserve"> Fournisseur de services IA Générative</t>
    </r>
  </si>
  <si>
    <t>Si votre fournisseur IA vous fournit la quantité d'émissions de gaz à effet de serre liées à votre utilisation, veuillez l'entrer ici : (kg eqCO2)</t>
  </si>
  <si>
    <t>Si votre fournisseur IA vous fournit votre utilisation, veuillez l'entrer ici : (kWh)</t>
  </si>
  <si>
    <t>Nombre de token</t>
  </si>
  <si>
    <t xml:space="preserve">Type de système </t>
  </si>
  <si>
    <t>Si vous louez des systèmes d’IA générative dédiés, indiquez uniquement le nombre de tokens correspondants.</t>
  </si>
  <si>
    <t>Dans la seconde partie de cet onglet, vous devez remplir l'ensemble des comptes d'IA générative :</t>
  </si>
  <si>
    <t>Nombre de tokens</t>
  </si>
  <si>
    <t>Dans le cas où vous avez répondu (Une grille par entité) à la question précédente, veuillez ne pas renseigner le tableau grisé ci-dessous et remplir le ou les tableaux à partir de la ligne 57.</t>
  </si>
  <si>
    <t>Dans le cas où vous avez répondu (Une grille par entité) à la question précédente, veuillez ne pas renseigner le tableau grisé ci-dessous et remplir le ou les tableaux à partir de la ligne 43.</t>
  </si>
  <si>
    <t>Dans le cas où vous avez répondu (Une grille par entité) à la question précédente, veuillez ne pas renseigner le tableau grisé ci-dessous et remplir le ou les tableaux à partir de la ligne 48.</t>
  </si>
  <si>
    <t>Dans le cas où vous avez répondu (Une grille par entité) à la question précédente, veuillez ne pas renseigner le tableau grisé ci-dessous et remplir le ou les tableaux à partir de la ligne 33.</t>
  </si>
  <si>
    <t>Selon l'objectif indiqué pour chaque bonne pratique (col. E), estimez où en est la mise en œuvre de cette bonne pratique dans votre organisation sur une échelle de 0 à 10 (col. F),</t>
  </si>
  <si>
    <t>% de solutions IA sélectionnées en tenant compte de critères environnementaux</t>
  </si>
  <si>
    <t>Resilio DB</t>
  </si>
  <si>
    <t>1.7 Intelligence Artificielle</t>
  </si>
  <si>
    <t>2.4 Intelligence Artificielle</t>
  </si>
  <si>
    <t>claude-3-5-haiku-latest</t>
  </si>
  <si>
    <t>claude-3-5-sonnet-latest</t>
  </si>
  <si>
    <t>claude-3-7-sonnet-latest</t>
  </si>
  <si>
    <t>claude-haiku-4-5</t>
  </si>
  <si>
    <t>claude-opus-4-0</t>
  </si>
  <si>
    <t>claude-opus-4-1</t>
  </si>
  <si>
    <t>claude-sonnet-4-0</t>
  </si>
  <si>
    <t>claude-sonnet-4-5</t>
  </si>
  <si>
    <t>command-a-03-2025</t>
  </si>
  <si>
    <t>command-r</t>
  </si>
  <si>
    <t>command-r-08-2024</t>
  </si>
  <si>
    <t>command-r-plus-08-2024</t>
  </si>
  <si>
    <t>command-r7b-12-2024</t>
  </si>
  <si>
    <t>gemini-2.0-flash</t>
  </si>
  <si>
    <t>gemini-2.0-flash-lite</t>
  </si>
  <si>
    <t>gemini-2.5-flash</t>
  </si>
  <si>
    <t>gemini-2.5-flash-lite</t>
  </si>
  <si>
    <t>gemini-2.5-pro</t>
  </si>
  <si>
    <t>codestral-latest</t>
  </si>
  <si>
    <t>devstral-medium-latest</t>
  </si>
  <si>
    <t>devstral-small-latest</t>
  </si>
  <si>
    <t>magistral-medium-latest</t>
  </si>
  <si>
    <t>magistral-small-latest</t>
  </si>
  <si>
    <t>ministral-3b-latest</t>
  </si>
  <si>
    <t>ministral-8b-latest</t>
  </si>
  <si>
    <t>mistral-large-latest</t>
  </si>
  <si>
    <t>mistral-medium-latest</t>
  </si>
  <si>
    <t>mistral-small-latest</t>
  </si>
  <si>
    <t>mistral-tiny-latest</t>
  </si>
  <si>
    <t>open-mistral-7b</t>
  </si>
  <si>
    <t>open-mistral-nemo</t>
  </si>
  <si>
    <t>open-mixtral-8x22b</t>
  </si>
  <si>
    <t>open-mixtral-8x7b</t>
  </si>
  <si>
    <t>gpt-3.5-turbo</t>
  </si>
  <si>
    <t>gpt-4</t>
  </si>
  <si>
    <t>gpt-4-turbo</t>
  </si>
  <si>
    <t>gpt-4.1</t>
  </si>
  <si>
    <t>gpt-4.1-mini</t>
  </si>
  <si>
    <t>gpt-4.1-nano</t>
  </si>
  <si>
    <t>gpt-4o</t>
  </si>
  <si>
    <t>gpt-4o-mini</t>
  </si>
  <si>
    <t>gpt-5</t>
  </si>
  <si>
    <t>gpt-5-mini</t>
  </si>
  <si>
    <t>gpt-5-nano</t>
  </si>
  <si>
    <t>o1-mini</t>
  </si>
  <si>
    <t>o3-mini</t>
  </si>
  <si>
    <t>o4-mini</t>
  </si>
  <si>
    <r>
      <rPr>
        <sz val="11"/>
        <color rgb="FFFF0000"/>
        <rFont val="Arial"/>
        <family val="2"/>
      </rPr>
      <t>*</t>
    </r>
    <r>
      <rPr>
        <sz val="11"/>
        <rFont val="Arial"/>
        <family val="2"/>
      </rPr>
      <t xml:space="preserve"> Si non adhérente, intéressé(e) pour le devenir :</t>
    </r>
  </si>
  <si>
    <r>
      <rPr>
        <sz val="11"/>
        <color rgb="FFFF0000"/>
        <rFont val="Arial"/>
        <family val="2"/>
      </rPr>
      <t>*</t>
    </r>
    <r>
      <rPr>
        <sz val="11"/>
        <rFont val="Arial"/>
        <family val="2"/>
      </rPr>
      <t xml:space="preserve"> Organisation adhérente INR ou ISIT (année en cours) :</t>
    </r>
  </si>
  <si>
    <t>Le réseau des Instituts du Numérique Responsable en Europe et ses partenaires présentent l’étude WeNR 2026 qui permet d'évaluer l’empreinte du Système d'Information et la maturité des organisations sur le sujet du numérique responsable.</t>
  </si>
  <si>
    <t>Bienvenue au sein de l'étude WeNR 2026</t>
  </si>
  <si>
    <t>Nous allons maintenant entrer au cœur de l’étude WeNR 2026.</t>
  </si>
  <si>
    <t>OVH</t>
  </si>
  <si>
    <t>Apple Studio Display Standard</t>
  </si>
  <si>
    <t>HP E24 G5 FHD</t>
  </si>
  <si>
    <t>Lenovo ThinkVision T24i-30</t>
  </si>
  <si>
    <t>Cisco UCS C225 M6 SFF</t>
  </si>
  <si>
    <t>Dell PowerEdge R250</t>
  </si>
  <si>
    <t>Dell PowerEdge R350</t>
  </si>
  <si>
    <t>Dell PowerEdge R450</t>
  </si>
  <si>
    <t>Dell PowerEdge R550</t>
  </si>
  <si>
    <t>Dell PowerEdge R650</t>
  </si>
  <si>
    <t>Dell PowerEdge R750XS</t>
  </si>
  <si>
    <t>Dell PowerEdge R760</t>
  </si>
  <si>
    <t>Dell PowerEdge R7525</t>
  </si>
  <si>
    <t>Dell PowerEdge XE9680</t>
  </si>
  <si>
    <t>Fujitsu Primergy RX1330 M6</t>
  </si>
  <si>
    <t>Fujitsu Primergy RX2450 M2</t>
  </si>
  <si>
    <t>Fujitsu Primergy RX2530 M6</t>
  </si>
  <si>
    <t>HPE ProLiant DL345 Gen11</t>
  </si>
  <si>
    <t>HPE ProLiant DL365 Gen11</t>
  </si>
  <si>
    <t>HPE ProLiant DL380 Gen11</t>
  </si>
  <si>
    <t>HPE ProLiant DL385 Gen11</t>
  </si>
  <si>
    <t>HPE ProLiant DL580 Gen10</t>
  </si>
  <si>
    <t>Lenovo ThinkSystem SR630 V3</t>
  </si>
  <si>
    <t>Dell PowerEdge MX740c</t>
  </si>
  <si>
    <t>Dell PowerEdge MX740c V2</t>
  </si>
  <si>
    <t>HPE Synergy 480 Gen10 Plus</t>
  </si>
  <si>
    <t>Dell PowerEdge T150</t>
  </si>
  <si>
    <t>Dell PowerEdge T350</t>
  </si>
  <si>
    <t>Dell PowerEdge T550</t>
  </si>
  <si>
    <t>Dell PowerEdge T560</t>
  </si>
  <si>
    <t>Fujitsu Primergy TX1320 M6</t>
  </si>
  <si>
    <t>HPE ProLiant MicroServer Gen11</t>
  </si>
  <si>
    <t>HPE ProLiant ML110 Gen11</t>
  </si>
  <si>
    <t>Lenovo 10DQD – Tiny-in-One 23</t>
  </si>
  <si>
    <t>Dell Latitude 5440</t>
  </si>
  <si>
    <t>Dell Latitude 7440</t>
  </si>
  <si>
    <t>HP Fortis 14" G10 Chromebook</t>
  </si>
  <si>
    <t>HP Fortis 14" G10 Chromebook Enterprise</t>
  </si>
  <si>
    <t>Lenovo E42-80</t>
  </si>
  <si>
    <t>Lenovo V510-14ISK</t>
  </si>
  <si>
    <t>Lenovo V510-14IKB</t>
  </si>
  <si>
    <t>Lenovo E52-80</t>
  </si>
  <si>
    <t>Lenovo V510-15ISK</t>
  </si>
  <si>
    <t>Lenovo V510-15IKB</t>
  </si>
  <si>
    <t>Lenovo ideapad D330-10</t>
  </si>
  <si>
    <t>Lenovo Legion 5 15"</t>
  </si>
  <si>
    <t>Lenovo Legion 5 17"</t>
  </si>
  <si>
    <t>Lenovo ThinkBook Plus</t>
  </si>
  <si>
    <t>Lenovo ThinkPad T560</t>
  </si>
  <si>
    <t>Lenovo YOGA 920</t>
  </si>
  <si>
    <t>Lenovo YOGA 920 Glass</t>
  </si>
  <si>
    <t>Lenovo Yoga C940-14</t>
  </si>
  <si>
    <t>Lenovo Yoga S740-15</t>
  </si>
  <si>
    <t>Lenovo Yoga Slim 7-14</t>
  </si>
  <si>
    <t>Microsoft Surface Book 2 13,5-inch display</t>
  </si>
  <si>
    <t>Microsoft Surface Book 2 15-inch display</t>
  </si>
  <si>
    <t>Microsoft Surface Book 3 13,5-inch display</t>
  </si>
  <si>
    <t>Microsoft Surface Book 3 15-inch display</t>
  </si>
  <si>
    <t>Microsoft Surface Laptop 3 13,5-inch display Alcantara® palm rest</t>
  </si>
  <si>
    <t>Microsoft Surface Laptop 3 15-inch display Alcantara® palm rest</t>
  </si>
  <si>
    <t>Microsoft Surface Laptop 4 13,5-inch display Alcantara® palm rest</t>
  </si>
  <si>
    <t>Microsoft Surface Pro 11</t>
  </si>
  <si>
    <t>Nous remercions vivement l’ensemble des organisations partenaires du WeNR de 2021 à 2026 :</t>
  </si>
  <si>
    <t>WeNR2026.FR.v01.09062026.1340</t>
  </si>
  <si>
    <t xml:space="preserve">Ce fichier est libre d'utilisation pour un usage personnel ou professionnel. Pour connaître les différents types d'usages autorisés, merci de vous référer à la FAQ de notre site internet </t>
  </si>
  <si>
    <t>Mesures proactives entre 0 et 10 – 0 = Aucune, 10 = Tous les équipements</t>
  </si>
  <si>
    <t>Détail (Optionnel)</t>
  </si>
  <si>
    <t xml:space="preserve">Vous devez choisir le fournisseur, l’entité associée, le type de système ainsi que la description correspondant le mieux à votre système d’IA générative, puis indiquer le nombre de tokens du service concerné. </t>
  </si>
  <si>
    <t>Vous pouvez utiliser la colonne Détail optionnel pour indiquer, pour vous ou pour nous, des informations à titre indicatif.</t>
  </si>
  <si>
    <t>Nombre de serveurs physiques</t>
  </si>
  <si>
    <t>Apple iPhone 11 128 Go</t>
  </si>
  <si>
    <t>Apple iPhone 11 64 Go</t>
  </si>
  <si>
    <t>Apple iPhone 11 Pro</t>
  </si>
  <si>
    <t>Apple iPhone 11 Pro Max</t>
  </si>
  <si>
    <t>Apple iPhone 12 256 Go</t>
  </si>
  <si>
    <t>Apple iPhone 12 mini</t>
  </si>
  <si>
    <t>Apple iPhone 12 Pro</t>
  </si>
  <si>
    <t>Apple iPhone 12 Pro Max</t>
  </si>
  <si>
    <t>Apple iPhone 13 128 Go</t>
  </si>
  <si>
    <t>Apple iPhone 13 256 Go</t>
  </si>
  <si>
    <t>Apple iPhone 13 512 Go</t>
  </si>
  <si>
    <t>Apple iPhone 13 mini 256 Go</t>
  </si>
  <si>
    <t>Apple iPhone 13 Pro</t>
  </si>
  <si>
    <t>Apple iPhone 13 Pro Max</t>
  </si>
  <si>
    <t>Apple iPhone 14 128 Go</t>
  </si>
  <si>
    <t>Apple iPhone 14 256 Go</t>
  </si>
  <si>
    <t>Apple iPhone 14 512 Go</t>
  </si>
  <si>
    <t>Apple iPhone 14 Plus 128 Go</t>
  </si>
  <si>
    <t>Apple iPhone 14 Plus 512 Go</t>
  </si>
  <si>
    <t>Apple iPhone 14 Pro 256 Go</t>
  </si>
  <si>
    <t>Apple iPhone 14 Pro 512 Go</t>
  </si>
  <si>
    <t>Apple iPhone 14 Pro Max 512 Go</t>
  </si>
  <si>
    <t>Apple iPhone 15 128 Go</t>
  </si>
  <si>
    <t>Apple iPhone 15 256 Go</t>
  </si>
  <si>
    <t>Apple iPhone 15 Plus 256 Go</t>
  </si>
  <si>
    <t>Apple iPhone 15 Pro 1 To</t>
  </si>
  <si>
    <t>Apple iPhone 15 Pro 128 Go</t>
  </si>
  <si>
    <t>Apple iPhone 15 Pro 256 Go</t>
  </si>
  <si>
    <t>Apple iPhone 15 Pro 512 Go</t>
  </si>
  <si>
    <t>Apple iPhone 15 Pro Max 1 To</t>
  </si>
  <si>
    <t>Apple iPhone 16</t>
  </si>
  <si>
    <t>Apple iPhone 16 Plus</t>
  </si>
  <si>
    <t>Apple iPhone 16 Pro</t>
  </si>
  <si>
    <t>Apple iPhone 16 Pro Max</t>
  </si>
  <si>
    <t>Asus ROG Phone 2</t>
  </si>
  <si>
    <t>Asus ROG Phone 3</t>
  </si>
  <si>
    <t>Asus ROG Phone 7 Ultimate</t>
  </si>
  <si>
    <t>Asus ROG Phone 8 256 Go</t>
  </si>
  <si>
    <t>Asus ROG Phone 8 Pro 512 Go</t>
  </si>
  <si>
    <t>Blackberry Key2</t>
  </si>
  <si>
    <t>Blackberry Key2 LE</t>
  </si>
  <si>
    <t>Fairphone Fairphone 2</t>
  </si>
  <si>
    <t>Fairphone Fairphone 3</t>
  </si>
  <si>
    <t>Fairphone Fairphone 4</t>
  </si>
  <si>
    <t>Fairphone Fairphone 5</t>
  </si>
  <si>
    <t>Fairphone Fairphone 6</t>
  </si>
  <si>
    <t>Gigaset GS185</t>
  </si>
  <si>
    <t>Honor 10</t>
  </si>
  <si>
    <t>Honor 10 Lite</t>
  </si>
  <si>
    <t>Honor 20</t>
  </si>
  <si>
    <t>Honor 20 Lite</t>
  </si>
  <si>
    <t>Honor 20 Pro</t>
  </si>
  <si>
    <t>Huawei Mate 20</t>
  </si>
  <si>
    <t>Huawei Mate 20 Lite</t>
  </si>
  <si>
    <t>Huawei Mate 20 Pro</t>
  </si>
  <si>
    <t>Huawei Mate 30 Pro</t>
  </si>
  <si>
    <t>Huawei Mate 50 Pro</t>
  </si>
  <si>
    <t>LG G7 One</t>
  </si>
  <si>
    <t>LG G7 ThinQ</t>
  </si>
  <si>
    <t>LG G8 ThinQ</t>
  </si>
  <si>
    <t>LG G8X ThinQ</t>
  </si>
  <si>
    <t>LG Q7</t>
  </si>
  <si>
    <t>Motorola Edge (2020)</t>
  </si>
  <si>
    <t>Motorola Edge 30 Fusion</t>
  </si>
  <si>
    <t>Motorola Edge 40 Neo</t>
  </si>
  <si>
    <t>Motorola Edge 40 Pro</t>
  </si>
  <si>
    <t>Motorola Edge 50 Fusion</t>
  </si>
  <si>
    <t>Nokia 1</t>
  </si>
  <si>
    <t>Nokia 3.2</t>
  </si>
  <si>
    <t>Nokia 4.2</t>
  </si>
  <si>
    <t>Nokia 6 (2018)</t>
  </si>
  <si>
    <t>Nokia 7 Plus</t>
  </si>
  <si>
    <t>Nubia Red Magic</t>
  </si>
  <si>
    <t>Nubia Red Magic 3</t>
  </si>
  <si>
    <t>Nubia Red Magic 5G</t>
  </si>
  <si>
    <t>Nubia Red Magic Mars</t>
  </si>
  <si>
    <t>Nubia X</t>
  </si>
  <si>
    <t>OnePlus 11</t>
  </si>
  <si>
    <t>OnePlus 12</t>
  </si>
  <si>
    <t>OnePlus 12R</t>
  </si>
  <si>
    <t>OnePlus 5T</t>
  </si>
  <si>
    <t>OnePlus 6</t>
  </si>
  <si>
    <t>Oppo A57</t>
  </si>
  <si>
    <t>Oppo A72</t>
  </si>
  <si>
    <t>Oppo A9 2020</t>
  </si>
  <si>
    <t>Oppo AX7</t>
  </si>
  <si>
    <t>Oppo Find N2</t>
  </si>
  <si>
    <t>Samsung Galaxy A04s</t>
  </si>
  <si>
    <t>Samsung Galaxy A05</t>
  </si>
  <si>
    <t>Samsung Galaxy A06</t>
  </si>
  <si>
    <t>Samsung Galaxy A10</t>
  </si>
  <si>
    <t>Sony Xperia 1</t>
  </si>
  <si>
    <t>Sony Xperia 1 II</t>
  </si>
  <si>
    <t>Sony Xperia 1 V</t>
  </si>
  <si>
    <t>Sony Xperia 10</t>
  </si>
  <si>
    <t>Sony Xperia 10 II</t>
  </si>
  <si>
    <t>Xiaomi 12</t>
  </si>
  <si>
    <t>Xiaomi 12T Pro</t>
  </si>
  <si>
    <t>Xiaomi 13</t>
  </si>
  <si>
    <t>Xiaomi 13 Pro</t>
  </si>
  <si>
    <t>Xiaomi 13 Ultra</t>
  </si>
  <si>
    <t>Xioami Redmi 9A</t>
  </si>
  <si>
    <t>Lenovo ThinkCentre Tiny-in-One 22</t>
  </si>
  <si>
    <t>Lenovo ThinkPad L13/S2</t>
  </si>
  <si>
    <t>Lenovo ThinkCentre neo 50s</t>
  </si>
  <si>
    <t>Microsoft Surface Pro 5</t>
  </si>
  <si>
    <t xml:space="preserve">Petit serveur physique (1U, ≤ 32 Go) </t>
  </si>
  <si>
    <t xml:space="preserve">Moyen serveur physique (2U, ~192 Go) </t>
  </si>
  <si>
    <t>Grand serveur physique (≥ 4U, &gt; 256 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</si>
</sst>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
    <numFmt numFmtId="165" formatCode="0#&quot; &quot;##&quot; &quot;##&quot; &quot;##&quot; &quot;##"/>
    <numFmt numFmtId="166" formatCode="0.000"/>
    <numFmt numFmtId="167" formatCode="0.0"/>
  </numFmts>
  <fonts count="93" x14ac:knownFonts="1">
    <font>
      <sz val="10"/>
      <name val="Arial"/>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sz val="8"/>
      <name val="Arial"/>
      <family val="2"/>
    </font>
    <font>
      <sz val="14"/>
      <name val="Arial"/>
      <family val="2"/>
    </font>
    <font>
      <sz val="10"/>
      <color rgb="FFFF0000"/>
      <name val="Arial"/>
      <family val="2"/>
    </font>
    <font>
      <sz val="10"/>
      <color theme="1"/>
      <name val="Arial"/>
      <family val="2"/>
    </font>
    <font>
      <b/>
      <sz val="12"/>
      <name val="Arial"/>
      <family val="2"/>
    </font>
    <font>
      <b/>
      <sz val="14"/>
      <color rgb="FFFF0000"/>
      <name val="Arial"/>
      <family val="2"/>
    </font>
    <font>
      <u/>
      <sz val="10"/>
      <color theme="10"/>
      <name val="Arial"/>
      <family val="2"/>
    </font>
    <font>
      <sz val="16"/>
      <color rgb="FFFF0000"/>
      <name val="Arial"/>
      <family val="2"/>
    </font>
    <font>
      <sz val="10"/>
      <color rgb="FF202124"/>
      <name val="Arial"/>
      <family val="2"/>
    </font>
    <font>
      <sz val="11"/>
      <color rgb="FFFF0000"/>
      <name val="Calibri"/>
      <family val="2"/>
      <scheme val="minor"/>
    </font>
    <font>
      <sz val="11"/>
      <color rgb="FF00B0F0"/>
      <name val="Calibri"/>
      <family val="2"/>
      <scheme val="minor"/>
    </font>
    <font>
      <sz val="11"/>
      <color theme="3" tint="-0.249977111117893"/>
      <name val="Calibri"/>
      <family val="2"/>
      <scheme val="minor"/>
    </font>
    <font>
      <sz val="11"/>
      <color theme="5" tint="-0.249977111117893"/>
      <name val="Calibri"/>
      <family val="2"/>
      <scheme val="minor"/>
    </font>
    <font>
      <sz val="11"/>
      <color theme="2" tint="-0.749992370372631"/>
      <name val="Calibri"/>
      <family val="2"/>
      <scheme val="minor"/>
    </font>
    <font>
      <b/>
      <sz val="11"/>
      <color theme="1"/>
      <name val="Arial"/>
      <family val="2"/>
    </font>
    <font>
      <sz val="11"/>
      <color theme="1"/>
      <name val="Arial"/>
      <family val="2"/>
    </font>
    <font>
      <vertAlign val="subscript"/>
      <sz val="12.5"/>
      <color theme="1"/>
      <name val="Arial"/>
      <family val="2"/>
    </font>
    <font>
      <sz val="11"/>
      <name val="Arial"/>
      <family val="2"/>
    </font>
    <font>
      <sz val="9"/>
      <color rgb="FF000000"/>
      <name val="Tahoma"/>
      <family val="2"/>
    </font>
    <font>
      <sz val="12"/>
      <name val="Arial"/>
      <family val="2"/>
    </font>
    <font>
      <b/>
      <sz val="16"/>
      <name val="Arial"/>
      <family val="2"/>
    </font>
    <font>
      <b/>
      <u/>
      <sz val="16"/>
      <color rgb="FF60A4BB"/>
      <name val="Arial"/>
      <family val="2"/>
    </font>
    <font>
      <i/>
      <sz val="12"/>
      <name val="Arial"/>
      <family val="2"/>
    </font>
    <font>
      <sz val="12"/>
      <color rgb="FFFF0000"/>
      <name val="Arial"/>
      <family val="2"/>
    </font>
    <font>
      <b/>
      <sz val="12"/>
      <color theme="2"/>
      <name val="Arial"/>
      <family val="2"/>
    </font>
    <font>
      <b/>
      <sz val="12"/>
      <color theme="1"/>
      <name val="Arial"/>
      <family val="2"/>
    </font>
    <font>
      <sz val="10"/>
      <color rgb="FF00B050"/>
      <name val="Arial"/>
      <family val="2"/>
    </font>
    <font>
      <b/>
      <sz val="11"/>
      <name val="Arial"/>
      <family val="2"/>
    </font>
    <font>
      <sz val="11"/>
      <color rgb="FFFF0000"/>
      <name val="Arial"/>
      <family val="2"/>
    </font>
    <font>
      <b/>
      <sz val="11"/>
      <color rgb="FFFF0000"/>
      <name val="Arial"/>
      <family val="2"/>
    </font>
    <font>
      <sz val="11"/>
      <color rgb="FF60A4BB"/>
      <name val="Arial"/>
      <family val="2"/>
    </font>
    <font>
      <b/>
      <sz val="10"/>
      <color theme="0"/>
      <name val="Arial"/>
      <family val="2"/>
    </font>
    <font>
      <sz val="10"/>
      <color theme="6" tint="0.39997558519241921"/>
      <name val="Arial"/>
      <family val="2"/>
    </font>
    <font>
      <b/>
      <i/>
      <sz val="12"/>
      <name val="Arial"/>
      <family val="2"/>
    </font>
    <font>
      <b/>
      <sz val="10"/>
      <color rgb="FFFF0000"/>
      <name val="Arial"/>
      <family val="2"/>
    </font>
    <font>
      <sz val="10"/>
      <color theme="2"/>
      <name val="Arial"/>
      <family val="2"/>
    </font>
    <font>
      <sz val="10"/>
      <color rgb="FFB6E1F4"/>
      <name val="Arial"/>
      <family val="2"/>
    </font>
    <font>
      <b/>
      <sz val="10"/>
      <color rgb="FF00B050"/>
      <name val="Arial"/>
      <family val="2"/>
    </font>
    <font>
      <i/>
      <u/>
      <sz val="10"/>
      <name val="Arial"/>
      <family val="2"/>
    </font>
    <font>
      <sz val="10"/>
      <color theme="0"/>
      <name val="Arial"/>
      <family val="2"/>
    </font>
    <font>
      <sz val="16"/>
      <name val="Arial"/>
      <family val="2"/>
    </font>
    <font>
      <b/>
      <i/>
      <sz val="10"/>
      <name val="Arial"/>
      <family val="2"/>
    </font>
    <font>
      <b/>
      <sz val="10"/>
      <color theme="2" tint="-0.89999084444715716"/>
      <name val="Arial"/>
      <family val="2"/>
    </font>
    <font>
      <u/>
      <sz val="10"/>
      <name val="Arial"/>
      <family val="2"/>
    </font>
    <font>
      <b/>
      <sz val="10"/>
      <color theme="0" tint="-4.9989318521683403E-2"/>
      <name val="Arial"/>
      <family val="2"/>
    </font>
    <font>
      <sz val="10"/>
      <color rgb="FFEEEFF1"/>
      <name val="Arial"/>
      <family val="2"/>
    </font>
    <font>
      <b/>
      <sz val="13"/>
      <color rgb="FF60A4BB"/>
      <name val="Arial"/>
      <family val="2"/>
    </font>
    <font>
      <i/>
      <sz val="10"/>
      <color rgb="FF5F5E5F"/>
      <name val="Arial"/>
      <family val="2"/>
    </font>
    <font>
      <b/>
      <sz val="9"/>
      <color rgb="FF000000"/>
      <name val="Tahoma"/>
      <family val="2"/>
    </font>
    <font>
      <b/>
      <sz val="20"/>
      <color theme="0"/>
      <name val="Arial"/>
      <family val="2"/>
    </font>
    <font>
      <i/>
      <sz val="11"/>
      <name val="Arial"/>
      <family val="2"/>
    </font>
    <font>
      <b/>
      <i/>
      <sz val="11"/>
      <name val="Arial"/>
      <family val="2"/>
    </font>
    <font>
      <i/>
      <sz val="11"/>
      <color rgb="FFFF0000"/>
      <name val="Arial"/>
      <family val="2"/>
    </font>
    <font>
      <sz val="11"/>
      <color rgb="FF00B050"/>
      <name val="Arial"/>
      <family val="2"/>
    </font>
    <font>
      <b/>
      <u/>
      <sz val="14"/>
      <name val="Arial"/>
      <family val="2"/>
    </font>
    <font>
      <i/>
      <sz val="10"/>
      <color rgb="FFC00000"/>
      <name val="Arial"/>
      <family val="2"/>
    </font>
    <font>
      <i/>
      <sz val="10"/>
      <name val="Arial"/>
      <family val="2"/>
    </font>
    <font>
      <sz val="12"/>
      <color rgb="FF00B050"/>
      <name val="Arial"/>
      <family val="2"/>
    </font>
    <font>
      <sz val="12"/>
      <color theme="2"/>
      <name val="Arial"/>
      <family val="2"/>
    </font>
    <font>
      <i/>
      <sz val="10"/>
      <color rgb="FF202124"/>
      <name val="Arial"/>
      <family val="2"/>
    </font>
    <font>
      <b/>
      <i/>
      <sz val="11"/>
      <color rgb="FFFF0000"/>
      <name val="Arial"/>
      <family val="2"/>
    </font>
    <font>
      <sz val="14"/>
      <color rgb="FFFF0000"/>
      <name val="Arial"/>
      <family val="2"/>
    </font>
    <font>
      <b/>
      <i/>
      <u/>
      <sz val="10"/>
      <name val="Arial"/>
      <family val="2"/>
    </font>
    <font>
      <b/>
      <sz val="16"/>
      <color theme="0"/>
      <name val="Arial"/>
      <family val="2"/>
    </font>
    <font>
      <sz val="10"/>
      <color theme="0" tint="-4.9989318521683403E-2"/>
      <name val="Arial"/>
      <family val="2"/>
    </font>
    <font>
      <b/>
      <sz val="16"/>
      <color theme="0" tint="-4.9989318521683403E-2"/>
      <name val="Arial"/>
      <family val="2"/>
    </font>
    <font>
      <sz val="15"/>
      <color rgb="FF1D1C1D"/>
      <name val="Arial"/>
      <family val="2"/>
    </font>
    <font>
      <sz val="12"/>
      <color rgb="FF1D1C1D"/>
      <name val="Arial"/>
      <family val="2"/>
    </font>
    <font>
      <b/>
      <sz val="16"/>
      <color rgb="FF1D1C1D"/>
      <name val="Arial"/>
      <family val="2"/>
    </font>
    <font>
      <b/>
      <i/>
      <sz val="12"/>
      <color rgb="FFFF0000"/>
      <name val="Arial"/>
      <family val="2"/>
    </font>
    <font>
      <b/>
      <sz val="10"/>
      <color rgb="FFFFFF00"/>
      <name val="Arial"/>
      <family val="2"/>
    </font>
    <font>
      <b/>
      <u/>
      <sz val="12"/>
      <color theme="10"/>
      <name val="Arial"/>
      <family val="2"/>
    </font>
    <font>
      <i/>
      <u/>
      <sz val="10"/>
      <color theme="0"/>
      <name val="Arial"/>
      <family val="2"/>
    </font>
    <font>
      <i/>
      <u/>
      <sz val="10"/>
      <color theme="10"/>
      <name val="Arial"/>
      <family val="2"/>
    </font>
    <font>
      <b/>
      <sz val="18"/>
      <color rgb="FF60A4BB"/>
      <name val="Arial"/>
      <family val="2"/>
    </font>
    <font>
      <sz val="8"/>
      <name val="Arial"/>
      <family val="2"/>
    </font>
    <font>
      <sz val="10"/>
      <name val="Arial"/>
      <family val="2"/>
    </font>
    <font>
      <b/>
      <sz val="14"/>
      <color indexed="2"/>
      <name val="Arial"/>
      <family val="2"/>
    </font>
    <font>
      <b/>
      <sz val="10"/>
      <name val="Arial"/>
      <family val="2"/>
    </font>
    <font>
      <b/>
      <sz val="10"/>
      <color theme="1"/>
      <name val="Arial"/>
      <family val="2"/>
    </font>
    <font>
      <i/>
      <sz val="10"/>
      <color theme="1"/>
      <name val="Arial"/>
      <family val="2"/>
    </font>
    <font>
      <sz val="10"/>
      <color rgb="FF202124"/>
      <name val="Arial"/>
      <family val="2"/>
    </font>
    <font>
      <b/>
      <sz val="9"/>
      <color indexed="81"/>
      <name val="Tahoma"/>
      <family val="2"/>
    </font>
    <font>
      <sz val="9"/>
      <color indexed="81"/>
      <name val="Tahoma"/>
      <family val="2"/>
    </font>
    <font>
      <sz val="10"/>
      <name val="Arial"/>
      <family val="2"/>
    </font>
    <font>
      <sz val="8"/>
      <name val="Arial"/>
      <family val="2"/>
    </font>
  </fonts>
  <fills count="39">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EEEFF1"/>
        <bgColor indexed="64"/>
      </patternFill>
    </fill>
    <fill>
      <patternFill patternType="solid">
        <fgColor rgb="FF60A4BB"/>
        <bgColor indexed="64"/>
      </patternFill>
    </fill>
    <fill>
      <patternFill patternType="solid">
        <fgColor rgb="FF83CCDD"/>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FF"/>
        <bgColor rgb="FFEEEFF1"/>
      </patternFill>
    </fill>
    <fill>
      <patternFill patternType="solid">
        <fgColor rgb="FFEEEFF1"/>
        <bgColor rgb="FFEEEFF1"/>
      </patternFill>
    </fill>
    <fill>
      <patternFill patternType="solid">
        <fgColor theme="1" tint="0.14999847407452621"/>
        <bgColor indexed="64"/>
      </patternFill>
    </fill>
    <fill>
      <patternFill patternType="solid">
        <fgColor rgb="FFE7E6E8"/>
        <bgColor indexed="64"/>
      </patternFill>
    </fill>
    <fill>
      <patternFill patternType="lightUp">
        <fgColor theme="2" tint="-0.24994659260841701"/>
        <bgColor rgb="FFEEEFF1"/>
      </patternFill>
    </fill>
    <fill>
      <patternFill patternType="solid">
        <fgColor rgb="FF1F86AD"/>
        <bgColor indexed="64"/>
      </patternFill>
    </fill>
    <fill>
      <patternFill patternType="solid">
        <fgColor rgb="FFEEEFF1"/>
        <bgColor rgb="FF000000"/>
      </patternFill>
    </fill>
    <fill>
      <patternFill patternType="solid">
        <fgColor rgb="FF1F86AD"/>
        <bgColor rgb="FFEEEFF1"/>
      </patternFill>
    </fill>
    <fill>
      <patternFill patternType="solid">
        <fgColor theme="0" tint="-0.14999847407452621"/>
        <bgColor rgb="FFEEEFF1"/>
      </patternFill>
    </fill>
    <fill>
      <patternFill patternType="lightUp">
        <fgColor theme="2" tint="-0.24994659260841701"/>
        <bgColor rgb="FFBEC3C7"/>
      </patternFill>
    </fill>
    <fill>
      <patternFill patternType="lightUp">
        <fgColor theme="2" tint="-0.24994659260841701"/>
        <bgColor theme="2" tint="-9.9978637043366805E-2"/>
      </patternFill>
    </fill>
    <fill>
      <patternFill patternType="solid">
        <fgColor rgb="FF0B337E"/>
        <bgColor indexed="64"/>
      </patternFill>
    </fill>
    <fill>
      <patternFill patternType="solid">
        <fgColor rgb="FF0B3A92"/>
        <bgColor indexed="64"/>
      </patternFill>
    </fill>
    <fill>
      <patternFill patternType="solid">
        <fgColor theme="0" tint="-4.9989318521683403E-2"/>
        <bgColor rgb="FFEEEFF1"/>
      </patternFill>
    </fill>
    <fill>
      <patternFill patternType="solid">
        <fgColor rgb="FFA4D2E9"/>
        <bgColor indexed="64"/>
      </patternFill>
    </fill>
    <fill>
      <patternFill patternType="solid">
        <fgColor rgb="FF0B3A92"/>
        <bgColor rgb="FFEEEFF1"/>
      </patternFill>
    </fill>
    <fill>
      <patternFill patternType="solid">
        <fgColor theme="2" tint="-9.9978637043366805E-2"/>
        <bgColor indexed="64"/>
      </patternFill>
    </fill>
    <fill>
      <patternFill patternType="solid">
        <fgColor indexed="5"/>
        <bgColor indexed="5"/>
      </patternFill>
    </fill>
    <fill>
      <patternFill patternType="solid">
        <fgColor theme="0" tint="-4.9989318521683403E-2"/>
        <bgColor theme="0" tint="-4.9989318521683403E-2"/>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bgColor indexed="64"/>
      </patternFill>
    </fill>
    <fill>
      <patternFill patternType="solid">
        <fgColor rgb="FFFF000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theme="0"/>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rgb="FF60A4BB"/>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bottom style="medium">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7">
    <xf numFmtId="0" fontId="0" fillId="0" borderId="0"/>
    <xf numFmtId="0" fontId="5" fillId="0" borderId="0"/>
    <xf numFmtId="9" fontId="2" fillId="0" borderId="0" applyFont="0" applyFill="0" applyBorder="0" applyAlignment="0" applyProtection="0"/>
    <xf numFmtId="0" fontId="13" fillId="0" borderId="0" applyNumberFormat="0" applyFill="0" applyBorder="0" applyAlignment="0" applyProtection="0"/>
    <xf numFmtId="0" fontId="1" fillId="0" borderId="0"/>
    <xf numFmtId="0" fontId="2" fillId="0" borderId="0"/>
    <xf numFmtId="0" fontId="54" fillId="18" borderId="1">
      <alignment vertical="center"/>
    </xf>
  </cellStyleXfs>
  <cellXfs count="372">
    <xf numFmtId="0" fontId="0" fillId="0" borderId="0" xfId="0"/>
    <xf numFmtId="0" fontId="8" fillId="2" borderId="0" xfId="0" applyFont="1" applyFill="1"/>
    <xf numFmtId="0" fontId="0" fillId="3" borderId="0" xfId="0" applyFill="1"/>
    <xf numFmtId="0" fontId="3" fillId="3" borderId="0" xfId="0" applyFont="1" applyFill="1"/>
    <xf numFmtId="0" fontId="0" fillId="3" borderId="0" xfId="0" applyFill="1" applyAlignment="1">
      <alignment horizontal="left" vertical="center"/>
    </xf>
    <xf numFmtId="0" fontId="6" fillId="4" borderId="2" xfId="0" applyFont="1" applyFill="1" applyBorder="1" applyAlignment="1">
      <alignment horizontal="center" vertical="top"/>
    </xf>
    <xf numFmtId="0" fontId="0" fillId="4" borderId="1" xfId="0" applyFill="1" applyBorder="1"/>
    <xf numFmtId="0" fontId="0" fillId="4" borderId="5" xfId="0" applyFill="1" applyBorder="1"/>
    <xf numFmtId="0" fontId="0" fillId="4" borderId="4" xfId="0" applyFill="1" applyBorder="1"/>
    <xf numFmtId="0" fontId="0" fillId="4" borderId="3" xfId="0" applyFill="1" applyBorder="1"/>
    <xf numFmtId="0" fontId="0" fillId="4" borderId="1" xfId="0" applyFill="1" applyBorder="1" applyAlignment="1">
      <alignment vertical="top"/>
    </xf>
    <xf numFmtId="0" fontId="0" fillId="4" borderId="1" xfId="0" applyFill="1" applyBorder="1" applyAlignment="1">
      <alignment wrapText="1"/>
    </xf>
    <xf numFmtId="0" fontId="0" fillId="4" borderId="1" xfId="0" applyFill="1" applyBorder="1" applyAlignment="1">
      <alignment vertical="top" wrapText="1"/>
    </xf>
    <xf numFmtId="0" fontId="9" fillId="2" borderId="0" xfId="0" applyFont="1" applyFill="1"/>
    <xf numFmtId="0" fontId="0" fillId="5" borderId="0" xfId="0" applyFill="1"/>
    <xf numFmtId="0" fontId="3" fillId="2" borderId="0" xfId="0" applyFont="1" applyFill="1"/>
    <xf numFmtId="0" fontId="11" fillId="2" borderId="0" xfId="0" applyFont="1" applyFill="1"/>
    <xf numFmtId="0" fontId="3" fillId="0" borderId="0" xfId="0" applyFont="1"/>
    <xf numFmtId="0" fontId="3" fillId="2" borderId="1" xfId="0" applyFont="1" applyFill="1" applyBorder="1" applyAlignment="1">
      <alignment wrapText="1"/>
    </xf>
    <xf numFmtId="0" fontId="0" fillId="6" borderId="10" xfId="0" applyFill="1" applyBorder="1"/>
    <xf numFmtId="0" fontId="0" fillId="2" borderId="0" xfId="0" applyFill="1"/>
    <xf numFmtId="0" fontId="13" fillId="0" borderId="0" xfId="3"/>
    <xf numFmtId="0" fontId="15" fillId="0" borderId="0" xfId="0" applyFont="1"/>
    <xf numFmtId="0" fontId="1" fillId="0" borderId="0" xfId="4"/>
    <xf numFmtId="0" fontId="0" fillId="5" borderId="0" xfId="0" applyFill="1" applyAlignment="1">
      <alignment vertical="center"/>
    </xf>
    <xf numFmtId="0" fontId="17" fillId="5" borderId="0" xfId="0" applyFont="1" applyFill="1"/>
    <xf numFmtId="0" fontId="16" fillId="5" borderId="0" xfId="0" applyFont="1" applyFill="1"/>
    <xf numFmtId="0" fontId="18" fillId="5" borderId="0" xfId="0" applyFont="1" applyFill="1"/>
    <xf numFmtId="0" fontId="19" fillId="5" borderId="0" xfId="0" applyFont="1" applyFill="1"/>
    <xf numFmtId="0" fontId="20" fillId="5" borderId="0" xfId="0" applyFont="1" applyFill="1"/>
    <xf numFmtId="0" fontId="0" fillId="5" borderId="0" xfId="0" applyFill="1" applyAlignment="1">
      <alignment horizontal="left" indent="47"/>
    </xf>
    <xf numFmtId="0" fontId="0" fillId="5" borderId="0" xfId="0" applyFill="1" applyAlignment="1">
      <alignment horizontal="left" indent="45"/>
    </xf>
    <xf numFmtId="0" fontId="0" fillId="5" borderId="0" xfId="0" applyFill="1" applyAlignment="1">
      <alignment horizontal="left" indent="42"/>
    </xf>
    <xf numFmtId="0" fontId="0" fillId="5" borderId="0" xfId="0" applyFill="1" applyAlignment="1">
      <alignment horizontal="left" indent="41"/>
    </xf>
    <xf numFmtId="0" fontId="21" fillId="5" borderId="0" xfId="0" applyFont="1" applyFill="1"/>
    <xf numFmtId="0" fontId="22" fillId="5" borderId="0" xfId="0" applyFont="1" applyFill="1" applyAlignment="1">
      <alignment horizontal="left" vertical="center" indent="15"/>
    </xf>
    <xf numFmtId="0" fontId="3" fillId="2" borderId="1" xfId="0" applyFont="1" applyFill="1" applyBorder="1"/>
    <xf numFmtId="0" fontId="24" fillId="2" borderId="0" xfId="0" applyFont="1" applyFill="1"/>
    <xf numFmtId="0" fontId="14" fillId="2" borderId="0" xfId="0" applyFont="1" applyFill="1"/>
    <xf numFmtId="0" fontId="0" fillId="0" borderId="22" xfId="0" applyBorder="1"/>
    <xf numFmtId="0" fontId="0" fillId="0" borderId="23" xfId="0" applyBorder="1"/>
    <xf numFmtId="0" fontId="0" fillId="0" borderId="16" xfId="0" applyBorder="1"/>
    <xf numFmtId="0" fontId="26" fillId="10" borderId="0" xfId="0" applyFont="1" applyFill="1" applyAlignment="1">
      <alignment vertical="center"/>
    </xf>
    <xf numFmtId="0" fontId="30" fillId="10" borderId="0" xfId="0" applyFont="1" applyFill="1" applyAlignment="1">
      <alignment vertical="center"/>
    </xf>
    <xf numFmtId="0" fontId="2" fillId="10" borderId="0" xfId="0" applyFont="1" applyFill="1" applyAlignment="1">
      <alignment vertical="center"/>
    </xf>
    <xf numFmtId="0" fontId="33" fillId="10" borderId="0" xfId="0" applyFont="1" applyFill="1" applyAlignment="1">
      <alignment vertical="center"/>
    </xf>
    <xf numFmtId="0" fontId="9" fillId="10" borderId="0" xfId="0" applyFont="1" applyFill="1" applyAlignment="1">
      <alignment vertical="center"/>
    </xf>
    <xf numFmtId="0" fontId="14" fillId="10" borderId="0" xfId="0" applyFont="1" applyFill="1" applyAlignment="1">
      <alignment vertical="center"/>
    </xf>
    <xf numFmtId="0" fontId="34" fillId="10" borderId="0" xfId="0" applyFont="1" applyFill="1" applyAlignment="1">
      <alignment vertical="center"/>
    </xf>
    <xf numFmtId="0" fontId="24" fillId="10" borderId="0" xfId="0" applyFont="1" applyFill="1" applyAlignment="1">
      <alignment vertical="center"/>
    </xf>
    <xf numFmtId="0" fontId="2" fillId="14" borderId="1" xfId="0" applyFont="1" applyFill="1" applyBorder="1" applyAlignment="1">
      <alignment vertical="center"/>
    </xf>
    <xf numFmtId="0" fontId="2" fillId="10" borderId="1" xfId="0" applyFont="1" applyFill="1" applyBorder="1" applyAlignment="1">
      <alignment vertical="center"/>
    </xf>
    <xf numFmtId="0" fontId="24" fillId="10" borderId="0" xfId="0" quotePrefix="1" applyFont="1" applyFill="1" applyAlignment="1">
      <alignment vertical="center"/>
    </xf>
    <xf numFmtId="0" fontId="38" fillId="11" borderId="1" xfId="0" applyFont="1" applyFill="1" applyBorder="1" applyAlignment="1">
      <alignment vertical="center"/>
    </xf>
    <xf numFmtId="0" fontId="2" fillId="14" borderId="10" xfId="0" applyFont="1" applyFill="1" applyBorder="1" applyAlignment="1">
      <alignment vertical="center"/>
    </xf>
    <xf numFmtId="0" fontId="38" fillId="11" borderId="1" xfId="0" applyFont="1" applyFill="1" applyBorder="1" applyAlignment="1">
      <alignment vertical="center" wrapText="1"/>
    </xf>
    <xf numFmtId="0" fontId="2" fillId="10" borderId="10" xfId="0" applyFont="1" applyFill="1" applyBorder="1" applyAlignment="1">
      <alignment vertical="center" wrapText="1"/>
    </xf>
    <xf numFmtId="0" fontId="2" fillId="10" borderId="0" xfId="0" applyFont="1" applyFill="1" applyAlignment="1">
      <alignment vertical="center" wrapText="1"/>
    </xf>
    <xf numFmtId="0" fontId="39" fillId="10" borderId="0" xfId="0" applyFont="1" applyFill="1" applyAlignment="1">
      <alignment vertical="center"/>
    </xf>
    <xf numFmtId="0" fontId="11" fillId="10" borderId="0" xfId="0" applyFont="1" applyFill="1" applyAlignment="1">
      <alignment vertical="center"/>
    </xf>
    <xf numFmtId="0" fontId="3" fillId="10" borderId="0" xfId="0" applyFont="1" applyFill="1" applyAlignment="1">
      <alignment vertical="center"/>
    </xf>
    <xf numFmtId="0" fontId="40" fillId="10" borderId="0" xfId="0" applyFont="1" applyFill="1" applyAlignment="1">
      <alignment vertical="center"/>
    </xf>
    <xf numFmtId="0" fontId="2" fillId="14" borderId="1" xfId="2" applyNumberFormat="1" applyFont="1" applyFill="1" applyBorder="1" applyAlignment="1">
      <alignment vertical="center"/>
    </xf>
    <xf numFmtId="0" fontId="38" fillId="11" borderId="5" xfId="0" applyFont="1" applyFill="1" applyBorder="1" applyAlignment="1">
      <alignment vertical="center" wrapText="1"/>
    </xf>
    <xf numFmtId="0" fontId="3" fillId="13" borderId="1" xfId="0" applyFont="1" applyFill="1" applyBorder="1" applyAlignment="1">
      <alignment vertical="center" wrapText="1"/>
    </xf>
    <xf numFmtId="164" fontId="2" fillId="14" borderId="1" xfId="2" applyNumberFormat="1" applyFont="1" applyFill="1" applyBorder="1" applyAlignment="1">
      <alignment vertical="center"/>
    </xf>
    <xf numFmtId="164" fontId="2" fillId="10" borderId="0" xfId="0" applyNumberFormat="1" applyFont="1" applyFill="1" applyAlignment="1">
      <alignment vertical="center"/>
    </xf>
    <xf numFmtId="0" fontId="38" fillId="11" borderId="1" xfId="0" applyFont="1" applyFill="1" applyBorder="1" applyAlignment="1">
      <alignment horizontal="center" vertical="center" wrapText="1"/>
    </xf>
    <xf numFmtId="0" fontId="3" fillId="13" borderId="1" xfId="0" applyFont="1" applyFill="1" applyBorder="1" applyAlignment="1">
      <alignment horizontal="left" vertical="center" wrapText="1"/>
    </xf>
    <xf numFmtId="0" fontId="2" fillId="14" borderId="1" xfId="0" applyFont="1" applyFill="1" applyBorder="1" applyAlignment="1">
      <alignment horizontal="left" vertical="center" wrapText="1"/>
    </xf>
    <xf numFmtId="0" fontId="3" fillId="10" borderId="0" xfId="0" applyFont="1" applyFill="1" applyAlignment="1">
      <alignment horizontal="center" vertical="center" wrapText="1"/>
    </xf>
    <xf numFmtId="164" fontId="40" fillId="10" borderId="0" xfId="0" applyNumberFormat="1" applyFont="1" applyFill="1" applyAlignment="1">
      <alignment vertical="center"/>
    </xf>
    <xf numFmtId="0" fontId="9" fillId="10" borderId="1" xfId="0" applyFont="1" applyFill="1" applyBorder="1" applyAlignment="1">
      <alignment vertical="center"/>
    </xf>
    <xf numFmtId="0" fontId="2" fillId="10" borderId="6" xfId="0" applyFont="1" applyFill="1" applyBorder="1" applyAlignment="1">
      <alignment vertical="center" wrapText="1"/>
    </xf>
    <xf numFmtId="164" fontId="2" fillId="14" borderId="1" xfId="2" applyNumberFormat="1" applyFont="1" applyFill="1" applyBorder="1" applyAlignment="1">
      <alignment vertical="center" wrapText="1"/>
    </xf>
    <xf numFmtId="0" fontId="3" fillId="10" borderId="1" xfId="0" applyFont="1" applyFill="1" applyBorder="1" applyAlignment="1">
      <alignment horizontal="center" vertical="center" wrapText="1"/>
    </xf>
    <xf numFmtId="0" fontId="44" fillId="10" borderId="0" xfId="0" applyFont="1" applyFill="1" applyAlignment="1">
      <alignment vertical="center"/>
    </xf>
    <xf numFmtId="0" fontId="3" fillId="14" borderId="1" xfId="0" applyFont="1" applyFill="1" applyBorder="1" applyAlignment="1">
      <alignment vertical="center" wrapText="1"/>
    </xf>
    <xf numFmtId="0" fontId="3" fillId="10" borderId="0" xfId="0" applyFont="1" applyFill="1" applyAlignment="1">
      <alignment vertical="center" wrapText="1"/>
    </xf>
    <xf numFmtId="0" fontId="2" fillId="13" borderId="1" xfId="0" applyFont="1" applyFill="1" applyBorder="1" applyAlignment="1">
      <alignment vertical="center"/>
    </xf>
    <xf numFmtId="0" fontId="42" fillId="10" borderId="0" xfId="0" applyFont="1" applyFill="1" applyAlignment="1">
      <alignment vertical="center"/>
    </xf>
    <xf numFmtId="0" fontId="43" fillId="10" borderId="0" xfId="0" applyFont="1" applyFill="1" applyAlignment="1">
      <alignment vertical="center"/>
    </xf>
    <xf numFmtId="0" fontId="2" fillId="10" borderId="0" xfId="0" applyFont="1" applyFill="1" applyAlignment="1">
      <alignment horizontal="left" vertical="center"/>
    </xf>
    <xf numFmtId="0" fontId="47" fillId="10" borderId="0" xfId="0" applyFont="1" applyFill="1" applyAlignment="1">
      <alignment vertical="center"/>
    </xf>
    <xf numFmtId="0" fontId="2" fillId="14" borderId="1" xfId="0" applyFont="1" applyFill="1" applyBorder="1" applyAlignment="1">
      <alignment horizontal="left" vertical="center"/>
    </xf>
    <xf numFmtId="0" fontId="38" fillId="11" borderId="10" xfId="0" applyFont="1" applyFill="1" applyBorder="1" applyAlignment="1">
      <alignment vertical="center" wrapText="1"/>
    </xf>
    <xf numFmtId="10" fontId="2" fillId="10" borderId="0" xfId="0" applyNumberFormat="1" applyFont="1" applyFill="1" applyAlignment="1">
      <alignment vertical="center"/>
    </xf>
    <xf numFmtId="164" fontId="2" fillId="14" borderId="0" xfId="0" applyNumberFormat="1" applyFont="1" applyFill="1" applyAlignment="1">
      <alignment vertical="center"/>
    </xf>
    <xf numFmtId="0" fontId="2" fillId="10" borderId="1" xfId="0" applyFont="1" applyFill="1" applyBorder="1" applyAlignment="1">
      <alignment vertical="center" wrapText="1"/>
    </xf>
    <xf numFmtId="0" fontId="2" fillId="10" borderId="1" xfId="0" applyFont="1" applyFill="1" applyBorder="1" applyAlignment="1">
      <alignment horizontal="left" vertical="center" wrapText="1"/>
    </xf>
    <xf numFmtId="0" fontId="2" fillId="14" borderId="1" xfId="0" applyFont="1" applyFill="1" applyBorder="1" applyAlignment="1">
      <alignment horizontal="right" vertical="center"/>
    </xf>
    <xf numFmtId="0" fontId="2" fillId="10" borderId="1" xfId="0" applyFont="1" applyFill="1" applyBorder="1" applyAlignment="1">
      <alignment horizontal="right" vertical="center"/>
    </xf>
    <xf numFmtId="0" fontId="2" fillId="16" borderId="0" xfId="0" applyFont="1" applyFill="1" applyAlignment="1">
      <alignment vertical="center"/>
    </xf>
    <xf numFmtId="0" fontId="9" fillId="16" borderId="0" xfId="0" applyFont="1" applyFill="1" applyAlignment="1">
      <alignment vertical="center"/>
    </xf>
    <xf numFmtId="0" fontId="3" fillId="16" borderId="0" xfId="0" applyFont="1" applyFill="1" applyAlignment="1">
      <alignment vertical="center"/>
    </xf>
    <xf numFmtId="0" fontId="2" fillId="16" borderId="0" xfId="0" applyFont="1" applyFill="1" applyAlignment="1">
      <alignment vertical="center" wrapText="1"/>
    </xf>
    <xf numFmtId="0" fontId="9" fillId="16" borderId="0" xfId="0" applyFont="1" applyFill="1" applyAlignment="1">
      <alignment vertical="center" wrapText="1"/>
    </xf>
    <xf numFmtId="0" fontId="42" fillId="16" borderId="0" xfId="0" applyFont="1" applyFill="1" applyAlignment="1">
      <alignment vertical="center"/>
    </xf>
    <xf numFmtId="0" fontId="2" fillId="15" borderId="1" xfId="0" applyFont="1" applyFill="1" applyBorder="1" applyAlignment="1">
      <alignment vertical="center"/>
    </xf>
    <xf numFmtId="0" fontId="33" fillId="10" borderId="0" xfId="0" applyFont="1" applyFill="1" applyAlignment="1">
      <alignment vertical="center" wrapText="1"/>
    </xf>
    <xf numFmtId="0" fontId="9" fillId="10" borderId="0" xfId="0" applyFont="1" applyFill="1" applyAlignment="1">
      <alignment vertical="center" wrapText="1"/>
    </xf>
    <xf numFmtId="0" fontId="38" fillId="11" borderId="0" xfId="0" applyFont="1" applyFill="1" applyAlignment="1">
      <alignment vertical="center" wrapText="1"/>
    </xf>
    <xf numFmtId="0" fontId="48" fillId="10" borderId="0" xfId="0" applyFont="1" applyFill="1" applyAlignment="1">
      <alignment vertical="center"/>
    </xf>
    <xf numFmtId="0" fontId="3" fillId="10" borderId="7" xfId="0" applyFont="1" applyFill="1" applyBorder="1" applyAlignment="1">
      <alignment horizontal="left" vertical="center"/>
    </xf>
    <xf numFmtId="0" fontId="3" fillId="13" borderId="11" xfId="0" applyFont="1" applyFill="1" applyBorder="1" applyAlignment="1">
      <alignment vertical="center" wrapText="1"/>
    </xf>
    <xf numFmtId="0" fontId="49" fillId="10" borderId="2" xfId="0" applyFont="1" applyFill="1" applyBorder="1" applyAlignment="1">
      <alignment vertical="center"/>
    </xf>
    <xf numFmtId="9" fontId="2" fillId="14" borderId="24" xfId="2" applyFont="1" applyFill="1" applyBorder="1" applyAlignment="1">
      <alignment vertical="center"/>
    </xf>
    <xf numFmtId="0" fontId="2" fillId="10" borderId="19" xfId="0" applyFont="1" applyFill="1" applyBorder="1" applyAlignment="1">
      <alignment vertical="center"/>
    </xf>
    <xf numFmtId="9" fontId="2" fillId="14" borderId="10" xfId="2" applyFont="1" applyFill="1" applyBorder="1" applyAlignment="1">
      <alignment vertical="center"/>
    </xf>
    <xf numFmtId="0" fontId="49" fillId="10" borderId="3" xfId="0" applyFont="1" applyFill="1" applyBorder="1" applyAlignment="1">
      <alignment vertical="center"/>
    </xf>
    <xf numFmtId="9" fontId="2" fillId="14" borderId="25" xfId="2" applyFont="1" applyFill="1" applyBorder="1" applyAlignment="1">
      <alignment vertical="center"/>
    </xf>
    <xf numFmtId="0" fontId="2" fillId="14" borderId="24" xfId="2" applyNumberFormat="1" applyFont="1" applyFill="1" applyBorder="1" applyAlignment="1">
      <alignment vertical="center"/>
    </xf>
    <xf numFmtId="0" fontId="2" fillId="14" borderId="25" xfId="0" applyFont="1" applyFill="1" applyBorder="1" applyAlignment="1">
      <alignment horizontal="right" vertical="center"/>
    </xf>
    <xf numFmtId="0" fontId="2" fillId="14" borderId="10" xfId="2" applyNumberFormat="1" applyFont="1" applyFill="1" applyBorder="1" applyAlignment="1">
      <alignment vertical="center"/>
    </xf>
    <xf numFmtId="9" fontId="2" fillId="14" borderId="2" xfId="2" applyFont="1" applyFill="1" applyBorder="1" applyAlignment="1">
      <alignment horizontal="right" vertical="center"/>
    </xf>
    <xf numFmtId="9" fontId="2" fillId="14" borderId="1" xfId="2" applyFont="1" applyFill="1" applyBorder="1" applyAlignment="1">
      <alignment horizontal="right" vertical="center"/>
    </xf>
    <xf numFmtId="9" fontId="2" fillId="14" borderId="3" xfId="2" applyFont="1" applyFill="1" applyBorder="1" applyAlignment="1">
      <alignment horizontal="right" vertical="center"/>
    </xf>
    <xf numFmtId="0" fontId="2" fillId="14" borderId="2" xfId="0" applyFont="1" applyFill="1" applyBorder="1" applyAlignment="1">
      <alignment horizontal="right" vertical="center"/>
    </xf>
    <xf numFmtId="0" fontId="2" fillId="14" borderId="1" xfId="2" applyNumberFormat="1" applyFont="1" applyFill="1" applyBorder="1" applyAlignment="1">
      <alignment horizontal="right" vertical="center"/>
    </xf>
    <xf numFmtId="0" fontId="2" fillId="10" borderId="0" xfId="0" applyFont="1" applyFill="1"/>
    <xf numFmtId="0" fontId="28" fillId="10" borderId="0" xfId="0" applyFont="1" applyFill="1"/>
    <xf numFmtId="0" fontId="46" fillId="11" borderId="27" xfId="0" applyFont="1" applyFill="1" applyBorder="1"/>
    <xf numFmtId="0" fontId="2" fillId="14" borderId="28" xfId="0" applyFont="1" applyFill="1" applyBorder="1"/>
    <xf numFmtId="0" fontId="46" fillId="11" borderId="20" xfId="0" applyFont="1" applyFill="1" applyBorder="1"/>
    <xf numFmtId="0" fontId="2" fillId="14" borderId="29" xfId="0" applyFont="1" applyFill="1" applyBorder="1"/>
    <xf numFmtId="0" fontId="46" fillId="11" borderId="30" xfId="0" applyFont="1" applyFill="1" applyBorder="1"/>
    <xf numFmtId="0" fontId="2" fillId="14" borderId="17" xfId="0" applyFont="1" applyFill="1" applyBorder="1"/>
    <xf numFmtId="0" fontId="52" fillId="16" borderId="0" xfId="0" applyFont="1" applyFill="1" applyAlignment="1">
      <alignment vertical="center"/>
    </xf>
    <xf numFmtId="0" fontId="52" fillId="10" borderId="0" xfId="0" applyFont="1" applyFill="1" applyAlignment="1">
      <alignment vertical="center"/>
    </xf>
    <xf numFmtId="0" fontId="49" fillId="10" borderId="32" xfId="0" applyFont="1" applyFill="1" applyBorder="1" applyAlignment="1">
      <alignment vertical="center"/>
    </xf>
    <xf numFmtId="0" fontId="49" fillId="10" borderId="9" xfId="0" applyFont="1" applyFill="1" applyBorder="1" applyAlignment="1">
      <alignment vertical="center"/>
    </xf>
    <xf numFmtId="0" fontId="49" fillId="10" borderId="33" xfId="0" applyFont="1" applyFill="1" applyBorder="1" applyAlignment="1">
      <alignment vertical="center"/>
    </xf>
    <xf numFmtId="0" fontId="26" fillId="10" borderId="0" xfId="5" applyFont="1" applyFill="1" applyAlignment="1">
      <alignment vertical="center"/>
    </xf>
    <xf numFmtId="0" fontId="27" fillId="10" borderId="37" xfId="5" applyFont="1" applyFill="1" applyBorder="1" applyAlignment="1">
      <alignment vertical="center" wrapText="1"/>
    </xf>
    <xf numFmtId="0" fontId="27" fillId="10" borderId="0" xfId="5" applyFont="1" applyFill="1" applyAlignment="1">
      <alignment vertical="center" wrapText="1"/>
    </xf>
    <xf numFmtId="0" fontId="29" fillId="10" borderId="0" xfId="5" applyFont="1" applyFill="1" applyAlignment="1">
      <alignment vertical="center"/>
    </xf>
    <xf numFmtId="0" fontId="53" fillId="10" borderId="0" xfId="5" applyFont="1" applyFill="1" applyAlignment="1">
      <alignment vertical="center"/>
    </xf>
    <xf numFmtId="0" fontId="31" fillId="17" borderId="0" xfId="5" applyFont="1" applyFill="1" applyAlignment="1">
      <alignment horizontal="center" vertical="center"/>
    </xf>
    <xf numFmtId="0" fontId="31" fillId="17" borderId="26" xfId="5" applyFont="1" applyFill="1" applyBorder="1" applyAlignment="1">
      <alignment horizontal="center" vertical="center"/>
    </xf>
    <xf numFmtId="0" fontId="30" fillId="10" borderId="0" xfId="5" applyFont="1" applyFill="1" applyAlignment="1">
      <alignment vertical="center"/>
    </xf>
    <xf numFmtId="0" fontId="32" fillId="11" borderId="26" xfId="5" applyFont="1" applyFill="1" applyBorder="1" applyAlignment="1">
      <alignment horizontal="center" vertical="center"/>
    </xf>
    <xf numFmtId="0" fontId="32" fillId="12" borderId="26" xfId="5" applyFont="1" applyFill="1" applyBorder="1" applyAlignment="1">
      <alignment horizontal="center" vertical="center"/>
    </xf>
    <xf numFmtId="0" fontId="27" fillId="10" borderId="0" xfId="5" applyFont="1" applyFill="1" applyAlignment="1">
      <alignment vertical="center"/>
    </xf>
    <xf numFmtId="0" fontId="46" fillId="11" borderId="0" xfId="0" applyFont="1" applyFill="1" applyAlignment="1">
      <alignment horizontal="center" vertical="center"/>
    </xf>
    <xf numFmtId="0" fontId="2" fillId="10" borderId="0" xfId="0" applyFont="1" applyFill="1" applyAlignment="1">
      <alignment horizontal="center" vertical="center"/>
    </xf>
    <xf numFmtId="0" fontId="38" fillId="11" borderId="1" xfId="0" applyFont="1" applyFill="1" applyBorder="1" applyAlignment="1">
      <alignment horizontal="left" vertical="center" wrapText="1"/>
    </xf>
    <xf numFmtId="0" fontId="38" fillId="20" borderId="10" xfId="0" applyFont="1" applyFill="1" applyBorder="1" applyAlignment="1">
      <alignment horizontal="center" vertical="center" wrapText="1"/>
    </xf>
    <xf numFmtId="0" fontId="26" fillId="20" borderId="0" xfId="0" applyFont="1" applyFill="1" applyAlignment="1">
      <alignment vertical="center"/>
    </xf>
    <xf numFmtId="0" fontId="56" fillId="20" borderId="0" xfId="0" applyFont="1" applyFill="1" applyAlignment="1">
      <alignment vertical="center"/>
    </xf>
    <xf numFmtId="0" fontId="57" fillId="10" borderId="0" xfId="0" applyFont="1" applyFill="1" applyAlignment="1">
      <alignment horizontal="left" vertical="center" wrapText="1"/>
    </xf>
    <xf numFmtId="0" fontId="2" fillId="21" borderId="0" xfId="0" applyFont="1" applyFill="1" applyAlignment="1">
      <alignment vertical="center"/>
    </xf>
    <xf numFmtId="0" fontId="58" fillId="10" borderId="0" xfId="0" applyFont="1" applyFill="1" applyAlignment="1">
      <alignment vertical="center"/>
    </xf>
    <xf numFmtId="0" fontId="57" fillId="10" borderId="0" xfId="0" applyFont="1" applyFill="1" applyAlignment="1">
      <alignment vertical="center"/>
    </xf>
    <xf numFmtId="0" fontId="59" fillId="10" borderId="0" xfId="0" applyFont="1" applyFill="1" applyAlignment="1">
      <alignment vertical="center"/>
    </xf>
    <xf numFmtId="0" fontId="2" fillId="10" borderId="0" xfId="0" applyFont="1" applyFill="1" applyAlignment="1">
      <alignment horizontal="center" vertical="center" wrapText="1"/>
    </xf>
    <xf numFmtId="0" fontId="38" fillId="20" borderId="1" xfId="0" applyFont="1" applyFill="1" applyBorder="1" applyAlignment="1">
      <alignment vertical="center" wrapText="1"/>
    </xf>
    <xf numFmtId="0" fontId="46" fillId="20" borderId="0" xfId="0" applyFont="1" applyFill="1" applyAlignment="1">
      <alignment horizontal="center" vertical="center"/>
    </xf>
    <xf numFmtId="0" fontId="34" fillId="16" borderId="0" xfId="0" applyFont="1" applyFill="1" applyAlignment="1">
      <alignment vertical="center"/>
    </xf>
    <xf numFmtId="0" fontId="3" fillId="16" borderId="0" xfId="0" applyFont="1" applyFill="1" applyAlignment="1">
      <alignment horizontal="center" vertical="center" wrapText="1"/>
    </xf>
    <xf numFmtId="0" fontId="38" fillId="22" borderId="1" xfId="0" applyFont="1" applyFill="1" applyBorder="1" applyAlignment="1">
      <alignment horizontal="center" vertical="center" wrapText="1"/>
    </xf>
    <xf numFmtId="0" fontId="2" fillId="23" borderId="1" xfId="0" applyFont="1" applyFill="1" applyBorder="1" applyAlignment="1">
      <alignment vertical="center"/>
    </xf>
    <xf numFmtId="0" fontId="24" fillId="16" borderId="0" xfId="0" applyFont="1" applyFill="1" applyAlignment="1">
      <alignment vertical="center"/>
    </xf>
    <xf numFmtId="0" fontId="60" fillId="16" borderId="0" xfId="0" applyFont="1" applyFill="1" applyAlignment="1">
      <alignment vertical="center"/>
    </xf>
    <xf numFmtId="0" fontId="38" fillId="11" borderId="10" xfId="0" applyFont="1" applyFill="1" applyBorder="1" applyAlignment="1">
      <alignment horizontal="left" vertical="center" wrapText="1"/>
    </xf>
    <xf numFmtId="0" fontId="61" fillId="10" borderId="0" xfId="0" applyFont="1" applyFill="1" applyAlignment="1">
      <alignment vertical="center"/>
    </xf>
    <xf numFmtId="0" fontId="38" fillId="20" borderId="18" xfId="0" applyFont="1" applyFill="1" applyBorder="1" applyAlignment="1">
      <alignment vertical="center"/>
    </xf>
    <xf numFmtId="8" fontId="38" fillId="11" borderId="35" xfId="0" applyNumberFormat="1" applyFont="1" applyFill="1" applyBorder="1" applyAlignment="1">
      <alignment vertical="center" wrapText="1"/>
    </xf>
    <xf numFmtId="8" fontId="38" fillId="11" borderId="36" xfId="0" applyNumberFormat="1" applyFont="1" applyFill="1" applyBorder="1" applyAlignment="1">
      <alignment vertical="center" wrapText="1"/>
    </xf>
    <xf numFmtId="8" fontId="38" fillId="11" borderId="12" xfId="0" applyNumberFormat="1" applyFont="1" applyFill="1" applyBorder="1" applyAlignment="1">
      <alignment vertical="center" wrapText="1"/>
    </xf>
    <xf numFmtId="8" fontId="38" fillId="11" borderId="14" xfId="0" applyNumberFormat="1" applyFont="1" applyFill="1" applyBorder="1" applyAlignment="1">
      <alignment vertical="center" wrapText="1"/>
    </xf>
    <xf numFmtId="0" fontId="38" fillId="20" borderId="11" xfId="0" applyFont="1" applyFill="1" applyBorder="1" applyAlignment="1">
      <alignment vertical="center"/>
    </xf>
    <xf numFmtId="8" fontId="38" fillId="11" borderId="2" xfId="0" applyNumberFormat="1" applyFont="1" applyFill="1" applyBorder="1" applyAlignment="1">
      <alignment vertical="center" wrapText="1"/>
    </xf>
    <xf numFmtId="8" fontId="38" fillId="11" borderId="1" xfId="0" applyNumberFormat="1" applyFont="1" applyFill="1" applyBorder="1" applyAlignment="1">
      <alignment vertical="center" wrapText="1"/>
    </xf>
    <xf numFmtId="8" fontId="38" fillId="11" borderId="13" xfId="0" applyNumberFormat="1" applyFont="1" applyFill="1" applyBorder="1" applyAlignment="1">
      <alignment vertical="center" wrapText="1"/>
    </xf>
    <xf numFmtId="0" fontId="51" fillId="20" borderId="11" xfId="0" applyFont="1" applyFill="1" applyBorder="1" applyAlignment="1">
      <alignment vertical="center"/>
    </xf>
    <xf numFmtId="0" fontId="34" fillId="10" borderId="0" xfId="0" applyFont="1" applyFill="1" applyAlignment="1">
      <alignment vertical="top"/>
    </xf>
    <xf numFmtId="0" fontId="2" fillId="10" borderId="0" xfId="0" applyFont="1" applyFill="1" applyAlignment="1">
      <alignment vertical="top"/>
    </xf>
    <xf numFmtId="165" fontId="2" fillId="14" borderId="1" xfId="0" applyNumberFormat="1" applyFont="1" applyFill="1" applyBorder="1" applyAlignment="1">
      <alignment vertical="center"/>
    </xf>
    <xf numFmtId="0" fontId="62" fillId="10" borderId="0" xfId="0" applyFont="1" applyFill="1" applyAlignment="1">
      <alignment vertical="center"/>
    </xf>
    <xf numFmtId="0" fontId="26" fillId="10" borderId="21" xfId="0" applyFont="1" applyFill="1" applyBorder="1" applyAlignment="1">
      <alignment vertical="center" wrapText="1"/>
    </xf>
    <xf numFmtId="0" fontId="64" fillId="10" borderId="0" xfId="0" applyFont="1" applyFill="1" applyAlignment="1">
      <alignment vertical="center" wrapText="1"/>
    </xf>
    <xf numFmtId="0" fontId="26" fillId="10" borderId="0" xfId="0" applyFont="1" applyFill="1" applyAlignment="1">
      <alignment vertical="center" wrapText="1"/>
    </xf>
    <xf numFmtId="0" fontId="65" fillId="10" borderId="0" xfId="0" applyFont="1" applyFill="1" applyAlignment="1">
      <alignment vertical="center"/>
    </xf>
    <xf numFmtId="0" fontId="63" fillId="24" borderId="0" xfId="0" applyFont="1" applyFill="1" applyAlignment="1">
      <alignment vertical="center"/>
    </xf>
    <xf numFmtId="0" fontId="66" fillId="25" borderId="1" xfId="0" applyFont="1" applyFill="1" applyBorder="1" applyAlignment="1">
      <alignment vertical="center"/>
    </xf>
    <xf numFmtId="0" fontId="63" fillId="25" borderId="1" xfId="0" applyFont="1" applyFill="1" applyBorder="1" applyAlignment="1">
      <alignment vertical="center"/>
    </xf>
    <xf numFmtId="0" fontId="67" fillId="10" borderId="0" xfId="0" applyFont="1" applyFill="1" applyAlignment="1">
      <alignment vertical="center"/>
    </xf>
    <xf numFmtId="0" fontId="67" fillId="21" borderId="0" xfId="0" applyFont="1" applyFill="1" applyAlignment="1">
      <alignment vertical="center"/>
    </xf>
    <xf numFmtId="164" fontId="3" fillId="14" borderId="1" xfId="2" applyNumberFormat="1" applyFont="1" applyFill="1" applyBorder="1" applyAlignment="1">
      <alignment horizontal="center" vertical="center" wrapText="1"/>
    </xf>
    <xf numFmtId="0" fontId="3" fillId="13" borderId="11" xfId="0" applyFont="1" applyFill="1" applyBorder="1" applyAlignment="1">
      <alignment horizontal="left" vertical="center" wrapText="1"/>
    </xf>
    <xf numFmtId="0" fontId="70" fillId="26" borderId="0" xfId="0" applyFont="1" applyFill="1" applyAlignment="1">
      <alignment vertical="center"/>
    </xf>
    <xf numFmtId="0" fontId="70" fillId="27" borderId="0" xfId="0" applyFont="1" applyFill="1" applyAlignment="1">
      <alignment vertical="center"/>
    </xf>
    <xf numFmtId="0" fontId="73" fillId="8" borderId="0" xfId="0" applyFont="1" applyFill="1"/>
    <xf numFmtId="0" fontId="2" fillId="28" borderId="0" xfId="0" applyFont="1" applyFill="1" applyAlignment="1">
      <alignment vertical="center"/>
    </xf>
    <xf numFmtId="0" fontId="76" fillId="10" borderId="0" xfId="5" applyFont="1" applyFill="1" applyAlignment="1">
      <alignment vertical="center"/>
    </xf>
    <xf numFmtId="0" fontId="2" fillId="0" borderId="0" xfId="0" applyFont="1"/>
    <xf numFmtId="0" fontId="2" fillId="6" borderId="10" xfId="0" applyFont="1" applyFill="1" applyBorder="1" applyAlignment="1">
      <alignment vertical="center"/>
    </xf>
    <xf numFmtId="164" fontId="2" fillId="14" borderId="1" xfId="2" applyNumberFormat="1" applyFont="1" applyFill="1" applyBorder="1" applyAlignment="1">
      <alignment horizontal="center" vertical="center"/>
    </xf>
    <xf numFmtId="0" fontId="34" fillId="10" borderId="0" xfId="0" applyFont="1" applyFill="1" applyAlignment="1">
      <alignment vertical="center" wrapText="1"/>
    </xf>
    <xf numFmtId="8" fontId="38" fillId="11" borderId="34" xfId="0" applyNumberFormat="1" applyFont="1" applyFill="1" applyBorder="1" applyAlignment="1">
      <alignment horizontal="left" vertical="top" wrapText="1"/>
    </xf>
    <xf numFmtId="9" fontId="2" fillId="14" borderId="2" xfId="2" applyFont="1" applyFill="1" applyBorder="1" applyAlignment="1">
      <alignment vertical="center"/>
    </xf>
    <xf numFmtId="9" fontId="2" fillId="14" borderId="1" xfId="2" applyFont="1" applyFill="1" applyBorder="1" applyAlignment="1">
      <alignment vertical="center"/>
    </xf>
    <xf numFmtId="9" fontId="2" fillId="14" borderId="3" xfId="2" applyFont="1" applyFill="1" applyBorder="1" applyAlignment="1">
      <alignment vertical="center"/>
    </xf>
    <xf numFmtId="0" fontId="2" fillId="14" borderId="2" xfId="2" applyNumberFormat="1" applyFont="1" applyFill="1" applyBorder="1" applyAlignment="1">
      <alignment vertical="center"/>
    </xf>
    <xf numFmtId="0" fontId="2" fillId="3" borderId="0" xfId="0" applyFont="1" applyFill="1" applyAlignment="1">
      <alignment horizontal="left" vertical="top" wrapText="1"/>
    </xf>
    <xf numFmtId="0" fontId="2" fillId="2" borderId="0" xfId="0" applyFont="1" applyFill="1"/>
    <xf numFmtId="0" fontId="2" fillId="3" borderId="0" xfId="0" applyFont="1" applyFill="1"/>
    <xf numFmtId="0" fontId="2" fillId="3" borderId="5" xfId="0" applyFont="1" applyFill="1" applyBorder="1" applyAlignment="1">
      <alignment horizontal="left" vertical="top" wrapText="1"/>
    </xf>
    <xf numFmtId="0" fontId="2" fillId="3" borderId="6" xfId="0" applyFont="1" applyFill="1" applyBorder="1" applyAlignment="1">
      <alignment horizontal="left" vertical="top" wrapText="1"/>
    </xf>
    <xf numFmtId="0" fontId="2" fillId="3" borderId="4" xfId="0" applyFont="1" applyFill="1" applyBorder="1" applyAlignment="1">
      <alignment horizontal="left" vertical="top" wrapText="1"/>
    </xf>
    <xf numFmtId="0" fontId="2" fillId="4" borderId="1" xfId="0" applyFont="1" applyFill="1" applyBorder="1"/>
    <xf numFmtId="0" fontId="2" fillId="8" borderId="1" xfId="0" applyFont="1" applyFill="1" applyBorder="1" applyAlignment="1">
      <alignment vertical="top"/>
    </xf>
    <xf numFmtId="0" fontId="2" fillId="10" borderId="0" xfId="5" applyFill="1" applyAlignment="1">
      <alignment horizontal="left" vertical="top" wrapText="1"/>
    </xf>
    <xf numFmtId="0" fontId="78" fillId="10" borderId="0" xfId="3" applyFont="1" applyFill="1" applyAlignment="1">
      <alignment vertical="center"/>
    </xf>
    <xf numFmtId="0" fontId="79" fillId="20" borderId="0" xfId="3" applyFont="1" applyFill="1" applyAlignment="1">
      <alignment vertical="top"/>
    </xf>
    <xf numFmtId="0" fontId="13" fillId="10" borderId="0" xfId="3" applyFill="1" applyAlignment="1">
      <alignment horizontal="left" vertical="top"/>
    </xf>
    <xf numFmtId="0" fontId="63" fillId="10" borderId="0" xfId="5" applyFont="1" applyFill="1" applyAlignment="1">
      <alignment vertical="top"/>
    </xf>
    <xf numFmtId="0" fontId="80" fillId="10" borderId="0" xfId="3" applyFont="1" applyFill="1" applyAlignment="1">
      <alignment horizontal="left" vertical="top"/>
    </xf>
    <xf numFmtId="0" fontId="80" fillId="10" borderId="0" xfId="3" applyFont="1" applyFill="1" applyAlignment="1">
      <alignment horizontal="left" vertical="top" wrapText="1"/>
    </xf>
    <xf numFmtId="0" fontId="81" fillId="10" borderId="0" xfId="0" applyFont="1" applyFill="1" applyAlignment="1">
      <alignment vertical="center"/>
    </xf>
    <xf numFmtId="0" fontId="24" fillId="10" borderId="0" xfId="0" applyFont="1" applyFill="1" applyAlignment="1">
      <alignment vertical="top"/>
    </xf>
    <xf numFmtId="0" fontId="2" fillId="14" borderId="10" xfId="0" applyFont="1" applyFill="1" applyBorder="1" applyAlignment="1">
      <alignment vertical="center" wrapText="1"/>
    </xf>
    <xf numFmtId="0" fontId="2" fillId="10" borderId="40" xfId="0" applyFont="1" applyFill="1" applyBorder="1" applyAlignment="1">
      <alignment vertical="center"/>
    </xf>
    <xf numFmtId="0" fontId="2" fillId="10" borderId="0" xfId="5" applyFill="1" applyAlignment="1">
      <alignment vertical="top"/>
    </xf>
    <xf numFmtId="0" fontId="72" fillId="30" borderId="18" xfId="0" applyFont="1" applyFill="1" applyBorder="1" applyAlignment="1">
      <alignment horizontal="left" vertical="top" wrapText="1"/>
    </xf>
    <xf numFmtId="0" fontId="2" fillId="14" borderId="25" xfId="2" applyNumberFormat="1" applyFont="1" applyFill="1" applyBorder="1" applyAlignment="1">
      <alignment vertical="center"/>
    </xf>
    <xf numFmtId="0" fontId="2" fillId="14" borderId="2" xfId="2" applyNumberFormat="1" applyFont="1" applyFill="1" applyBorder="1" applyAlignment="1">
      <alignment horizontal="right" vertical="center"/>
    </xf>
    <xf numFmtId="0" fontId="2" fillId="14" borderId="3" xfId="2" applyNumberFormat="1" applyFont="1" applyFill="1" applyBorder="1" applyAlignment="1">
      <alignment horizontal="right" vertical="center"/>
    </xf>
    <xf numFmtId="0" fontId="71" fillId="10" borderId="0" xfId="0" applyFont="1" applyFill="1"/>
    <xf numFmtId="0" fontId="24" fillId="10" borderId="0" xfId="0" applyFont="1" applyFill="1"/>
    <xf numFmtId="8" fontId="38" fillId="11" borderId="34" xfId="0" applyNumberFormat="1" applyFont="1" applyFill="1" applyBorder="1" applyAlignment="1">
      <alignment horizontal="left" vertical="center" wrapText="1"/>
    </xf>
    <xf numFmtId="2" fontId="2" fillId="10" borderId="0" xfId="0" applyNumberFormat="1" applyFont="1" applyFill="1" applyAlignment="1">
      <alignment vertical="center"/>
    </xf>
    <xf numFmtId="2" fontId="2" fillId="14" borderId="1" xfId="2" applyNumberFormat="1" applyFont="1" applyFill="1" applyBorder="1" applyAlignment="1">
      <alignment vertical="center"/>
    </xf>
    <xf numFmtId="0" fontId="84" fillId="32" borderId="0" xfId="0" applyFont="1" applyFill="1"/>
    <xf numFmtId="0" fontId="0" fillId="0" borderId="0" xfId="0" applyAlignment="1">
      <alignment vertical="top"/>
    </xf>
    <xf numFmtId="0" fontId="83" fillId="0" borderId="0" xfId="0" applyFont="1"/>
    <xf numFmtId="0" fontId="85" fillId="0" borderId="0" xfId="0" applyFont="1"/>
    <xf numFmtId="0" fontId="86" fillId="0" borderId="0" xfId="0" applyFont="1" applyAlignment="1">
      <alignment vertical="top"/>
    </xf>
    <xf numFmtId="0" fontId="0" fillId="0" borderId="0" xfId="0" applyAlignment="1">
      <alignment horizontal="left" vertical="top" wrapText="1"/>
    </xf>
    <xf numFmtId="0" fontId="0" fillId="0" borderId="0" xfId="0" quotePrefix="1" applyAlignment="1">
      <alignment vertical="top"/>
    </xf>
    <xf numFmtId="0" fontId="83" fillId="0" borderId="0" xfId="0" applyFont="1" applyAlignment="1">
      <alignment vertical="top"/>
    </xf>
    <xf numFmtId="0" fontId="83" fillId="33" borderId="0" xfId="0" applyFont="1" applyFill="1" applyAlignment="1">
      <alignment vertical="top"/>
    </xf>
    <xf numFmtId="0" fontId="48" fillId="0" borderId="0" xfId="0" applyFont="1"/>
    <xf numFmtId="0" fontId="48" fillId="0" borderId="0" xfId="0" applyFont="1" applyAlignment="1">
      <alignment horizontal="center" vertical="top"/>
    </xf>
    <xf numFmtId="0" fontId="87" fillId="0" borderId="0" xfId="0" applyFont="1"/>
    <xf numFmtId="0" fontId="41" fillId="0" borderId="0" xfId="0" applyFont="1" applyAlignment="1">
      <alignment horizontal="center"/>
    </xf>
    <xf numFmtId="0" fontId="85" fillId="0" borderId="0" xfId="0" applyFont="1" applyAlignment="1">
      <alignment horizontal="center" vertical="top"/>
    </xf>
    <xf numFmtId="0" fontId="0" fillId="34" borderId="0" xfId="0" applyFill="1"/>
    <xf numFmtId="0" fontId="0" fillId="35" borderId="0" xfId="0" applyFill="1"/>
    <xf numFmtId="0" fontId="0" fillId="36" borderId="0" xfId="0" applyFill="1"/>
    <xf numFmtId="0" fontId="3" fillId="0" borderId="0" xfId="0" applyFont="1" applyAlignment="1">
      <alignment horizontal="center" vertical="top"/>
    </xf>
    <xf numFmtId="0" fontId="10" fillId="2" borderId="0" xfId="0" applyFont="1" applyFill="1"/>
    <xf numFmtId="0" fontId="10" fillId="36" borderId="0" xfId="0" applyFont="1" applyFill="1"/>
    <xf numFmtId="0" fontId="10" fillId="7" borderId="0" xfId="0" applyFont="1" applyFill="1"/>
    <xf numFmtId="0" fontId="0" fillId="7" borderId="0" xfId="0" applyFill="1"/>
    <xf numFmtId="0" fontId="85" fillId="0" borderId="41" xfId="0" applyFont="1" applyBorder="1"/>
    <xf numFmtId="0" fontId="85" fillId="0" borderId="42" xfId="0" applyFont="1" applyBorder="1"/>
    <xf numFmtId="0" fontId="85" fillId="0" borderId="43" xfId="0" applyFont="1" applyBorder="1"/>
    <xf numFmtId="0" fontId="83" fillId="0" borderId="44" xfId="0" applyFont="1" applyBorder="1"/>
    <xf numFmtId="0" fontId="83" fillId="37" borderId="0" xfId="0" applyFont="1" applyFill="1"/>
    <xf numFmtId="0" fontId="88" fillId="0" borderId="44" xfId="0" applyFont="1" applyBorder="1"/>
    <xf numFmtId="0" fontId="88" fillId="0" borderId="0" xfId="0" applyFont="1"/>
    <xf numFmtId="0" fontId="83" fillId="0" borderId="45" xfId="0" applyFont="1" applyBorder="1"/>
    <xf numFmtId="0" fontId="0" fillId="0" borderId="45" xfId="0" applyBorder="1"/>
    <xf numFmtId="0" fontId="83" fillId="0" borderId="46" xfId="0" applyFont="1" applyBorder="1"/>
    <xf numFmtId="0" fontId="83" fillId="0" borderId="47" xfId="0" applyFont="1" applyBorder="1"/>
    <xf numFmtId="0" fontId="0" fillId="0" borderId="47" xfId="0" applyBorder="1"/>
    <xf numFmtId="0" fontId="0" fillId="0" borderId="47" xfId="0" applyBorder="1" applyAlignment="1">
      <alignment vertical="top"/>
    </xf>
    <xf numFmtId="0" fontId="0" fillId="0" borderId="48" xfId="0" applyBorder="1"/>
    <xf numFmtId="0" fontId="83" fillId="34" borderId="0" xfId="0" applyFont="1" applyFill="1"/>
    <xf numFmtId="0" fontId="83" fillId="36" borderId="0" xfId="0" applyFont="1" applyFill="1"/>
    <xf numFmtId="0" fontId="2" fillId="36" borderId="0" xfId="0" applyFont="1" applyFill="1"/>
    <xf numFmtId="0" fontId="2" fillId="36" borderId="0" xfId="0" applyFont="1" applyFill="1" applyAlignment="1">
      <alignment horizontal="right" vertical="top"/>
    </xf>
    <xf numFmtId="0" fontId="85" fillId="36" borderId="0" xfId="0" applyFont="1" applyFill="1" applyAlignment="1">
      <alignment horizontal="center" vertical="top"/>
    </xf>
    <xf numFmtId="0" fontId="85" fillId="0" borderId="0" xfId="0" applyFont="1" applyAlignment="1">
      <alignment horizontal="center"/>
    </xf>
    <xf numFmtId="0" fontId="2" fillId="7" borderId="0" xfId="0" applyFont="1" applyFill="1" applyAlignment="1">
      <alignment wrapText="1"/>
    </xf>
    <xf numFmtId="1" fontId="83" fillId="7" borderId="0" xfId="0" applyNumberFormat="1" applyFont="1" applyFill="1" applyAlignment="1">
      <alignment wrapText="1"/>
    </xf>
    <xf numFmtId="166" fontId="83" fillId="7" borderId="0" xfId="0" applyNumberFormat="1" applyFont="1" applyFill="1" applyAlignment="1">
      <alignment wrapText="1"/>
    </xf>
    <xf numFmtId="167" fontId="83" fillId="7" borderId="0" xfId="0" applyNumberFormat="1" applyFont="1" applyFill="1" applyAlignment="1">
      <alignment wrapText="1"/>
    </xf>
    <xf numFmtId="0" fontId="83" fillId="0" borderId="0" xfId="0" applyFont="1" applyAlignment="1">
      <alignment wrapText="1"/>
    </xf>
    <xf numFmtId="0" fontId="83" fillId="7" borderId="0" xfId="0" applyFont="1" applyFill="1" applyAlignment="1">
      <alignment wrapText="1"/>
    </xf>
    <xf numFmtId="0" fontId="2" fillId="5" borderId="0" xfId="0" applyFont="1" applyFill="1" applyAlignment="1">
      <alignment wrapText="1"/>
    </xf>
    <xf numFmtId="0" fontId="3" fillId="0" borderId="42" xfId="0" applyFont="1" applyBorder="1"/>
    <xf numFmtId="0" fontId="15" fillId="0" borderId="44" xfId="0" applyFont="1" applyBorder="1"/>
    <xf numFmtId="0" fontId="2" fillId="0" borderId="44" xfId="0" applyFont="1" applyBorder="1"/>
    <xf numFmtId="0" fontId="2" fillId="14" borderId="29" xfId="0" applyFont="1" applyFill="1" applyBorder="1" applyAlignment="1">
      <alignment wrapText="1"/>
    </xf>
    <xf numFmtId="0" fontId="91" fillId="0" borderId="0" xfId="0" applyFont="1"/>
    <xf numFmtId="1" fontId="2" fillId="14" borderId="1" xfId="2" applyNumberFormat="1" applyFont="1" applyFill="1" applyBorder="1" applyAlignment="1">
      <alignment vertical="center"/>
    </xf>
    <xf numFmtId="10" fontId="2" fillId="14" borderId="24" xfId="2" applyNumberFormat="1" applyFont="1" applyFill="1" applyBorder="1" applyAlignment="1">
      <alignment vertical="center"/>
    </xf>
    <xf numFmtId="10" fontId="2" fillId="14" borderId="10" xfId="2" applyNumberFormat="1" applyFont="1" applyFill="1" applyBorder="1" applyAlignment="1">
      <alignment vertical="center"/>
    </xf>
    <xf numFmtId="10" fontId="2" fillId="14" borderId="25" xfId="2" applyNumberFormat="1" applyFont="1" applyFill="1" applyBorder="1" applyAlignment="1">
      <alignment vertical="center"/>
    </xf>
    <xf numFmtId="1" fontId="2" fillId="16" borderId="0" xfId="0" applyNumberFormat="1" applyFont="1" applyFill="1" applyAlignment="1">
      <alignment vertical="center"/>
    </xf>
    <xf numFmtId="1" fontId="2" fillId="14" borderId="1" xfId="2" applyNumberFormat="1" applyFont="1" applyFill="1" applyBorder="1" applyAlignment="1">
      <alignment horizontal="right" vertical="center"/>
    </xf>
    <xf numFmtId="0" fontId="2" fillId="38" borderId="0" xfId="0" applyFont="1" applyFill="1"/>
    <xf numFmtId="0" fontId="0" fillId="38" borderId="0" xfId="0" applyFill="1"/>
    <xf numFmtId="0" fontId="0" fillId="38" borderId="0" xfId="0" applyFill="1" applyAlignment="1">
      <alignment vertical="top"/>
    </xf>
    <xf numFmtId="0" fontId="83" fillId="38" borderId="0" xfId="0" applyFont="1" applyFill="1"/>
    <xf numFmtId="0" fontId="9" fillId="5" borderId="0" xfId="0" applyFont="1" applyFill="1"/>
    <xf numFmtId="0" fontId="2" fillId="5" borderId="0" xfId="0" applyFont="1" applyFill="1"/>
    <xf numFmtId="0" fontId="2" fillId="38" borderId="0" xfId="0" applyFont="1" applyFill="1" applyAlignment="1">
      <alignment vertical="top"/>
    </xf>
    <xf numFmtId="0" fontId="2" fillId="37" borderId="0" xfId="0" applyFont="1" applyFill="1"/>
    <xf numFmtId="0" fontId="27" fillId="10" borderId="0" xfId="5" applyFont="1" applyFill="1" applyAlignment="1">
      <alignment vertical="center" wrapText="1"/>
    </xf>
    <xf numFmtId="0" fontId="53" fillId="10" borderId="0" xfId="5" applyFont="1" applyFill="1" applyAlignment="1">
      <alignment horizontal="left" vertical="center" wrapText="1"/>
    </xf>
    <xf numFmtId="0" fontId="63" fillId="10" borderId="0" xfId="5" applyFont="1" applyFill="1" applyAlignment="1">
      <alignment horizontal="left" vertical="top" wrapText="1"/>
    </xf>
    <xf numFmtId="0" fontId="2" fillId="14" borderId="10" xfId="0" applyFont="1" applyFill="1" applyBorder="1" applyAlignment="1">
      <alignment horizontal="center" vertical="center"/>
    </xf>
    <xf numFmtId="0" fontId="2" fillId="14" borderId="8" xfId="0" applyFont="1" applyFill="1" applyBorder="1" applyAlignment="1">
      <alignment horizontal="center" vertical="center"/>
    </xf>
    <xf numFmtId="0" fontId="2" fillId="14" borderId="9" xfId="0" applyFont="1" applyFill="1" applyBorder="1" applyAlignment="1">
      <alignment horizontal="center" vertical="center"/>
    </xf>
    <xf numFmtId="0" fontId="2" fillId="14" borderId="1" xfId="0" applyFont="1" applyFill="1" applyBorder="1" applyAlignment="1">
      <alignment vertical="center"/>
    </xf>
    <xf numFmtId="0" fontId="13" fillId="14" borderId="38" xfId="3" applyFill="1" applyBorder="1" applyAlignment="1">
      <alignment horizontal="center" vertical="center"/>
    </xf>
    <xf numFmtId="0" fontId="2" fillId="14" borderId="39" xfId="0" applyFont="1" applyFill="1" applyBorder="1" applyAlignment="1">
      <alignment horizontal="center" vertical="center"/>
    </xf>
    <xf numFmtId="0" fontId="2" fillId="14" borderId="38" xfId="0" applyFont="1" applyFill="1" applyBorder="1" applyAlignment="1">
      <alignment horizontal="center" vertical="center"/>
    </xf>
    <xf numFmtId="0" fontId="13" fillId="14" borderId="10" xfId="3" applyFill="1" applyBorder="1" applyAlignment="1">
      <alignment horizontal="center" vertical="center"/>
    </xf>
    <xf numFmtId="0" fontId="2" fillId="14" borderId="1" xfId="0" applyFont="1" applyFill="1" applyBorder="1" applyAlignment="1">
      <alignment horizontal="center" vertical="center"/>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4" xfId="0" applyFont="1" applyFill="1" applyBorder="1" applyAlignment="1">
      <alignment horizontal="center" vertical="top" wrapText="1"/>
    </xf>
    <xf numFmtId="0" fontId="38" fillId="11" borderId="5" xfId="0" applyFont="1" applyFill="1" applyBorder="1" applyAlignment="1">
      <alignment horizontal="center" vertical="center" wrapText="1"/>
    </xf>
    <xf numFmtId="0" fontId="38" fillId="11" borderId="6"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1" borderId="1" xfId="0" applyFont="1" applyFill="1" applyBorder="1" applyAlignment="1">
      <alignment horizontal="center" vertical="center" wrapText="1"/>
    </xf>
    <xf numFmtId="0" fontId="3" fillId="31" borderId="10" xfId="0" applyFont="1" applyFill="1" applyBorder="1" applyAlignment="1">
      <alignment horizontal="right" vertical="center" wrapText="1"/>
    </xf>
    <xf numFmtId="0" fontId="3" fillId="31" borderId="9" xfId="0" applyFont="1" applyFill="1" applyBorder="1" applyAlignment="1">
      <alignment horizontal="right" vertical="center" wrapText="1"/>
    </xf>
    <xf numFmtId="0" fontId="74" fillId="29" borderId="11" xfId="0" applyFont="1" applyFill="1" applyBorder="1" applyAlignment="1">
      <alignment horizontal="left" vertical="top" wrapText="1"/>
    </xf>
    <xf numFmtId="0" fontId="74" fillId="29" borderId="15" xfId="0" applyFont="1" applyFill="1" applyBorder="1" applyAlignment="1">
      <alignment horizontal="left" vertical="top" wrapText="1"/>
    </xf>
    <xf numFmtId="0" fontId="74" fillId="29" borderId="31" xfId="0" applyFont="1" applyFill="1" applyBorder="1" applyAlignment="1">
      <alignment horizontal="left" vertical="top" wrapText="1"/>
    </xf>
    <xf numFmtId="0" fontId="57" fillId="10" borderId="0" xfId="0" applyFont="1" applyFill="1" applyAlignment="1">
      <alignment horizontal="left" vertical="center" wrapText="1"/>
    </xf>
    <xf numFmtId="0" fontId="45" fillId="19" borderId="5" xfId="0" applyFont="1" applyFill="1" applyBorder="1" applyAlignment="1">
      <alignment horizontal="center" wrapText="1"/>
    </xf>
    <xf numFmtId="0" fontId="45" fillId="19" borderId="6" xfId="0" applyFont="1" applyFill="1" applyBorder="1" applyAlignment="1">
      <alignment horizontal="center" wrapText="1"/>
    </xf>
    <xf numFmtId="0" fontId="62" fillId="19" borderId="6" xfId="0" applyFont="1" applyFill="1" applyBorder="1" applyAlignment="1">
      <alignment horizontal="center" vertical="top" wrapText="1"/>
    </xf>
    <xf numFmtId="0" fontId="45" fillId="19" borderId="6" xfId="0" applyFont="1" applyFill="1" applyBorder="1" applyAlignment="1">
      <alignment horizontal="center" vertical="top" wrapText="1"/>
    </xf>
    <xf numFmtId="0" fontId="45" fillId="19" borderId="4" xfId="0" applyFont="1" applyFill="1" applyBorder="1" applyAlignment="1">
      <alignment horizontal="center" vertical="top" wrapText="1"/>
    </xf>
    <xf numFmtId="0" fontId="38" fillId="9" borderId="1" xfId="0" applyFont="1" applyFill="1" applyBorder="1" applyAlignment="1">
      <alignment horizontal="center" vertical="center" wrapText="1"/>
    </xf>
    <xf numFmtId="0" fontId="38" fillId="9" borderId="5" xfId="0" applyFont="1" applyFill="1" applyBorder="1" applyAlignment="1">
      <alignment horizontal="center" vertical="center" wrapText="1"/>
    </xf>
    <xf numFmtId="0" fontId="38" fillId="9" borderId="6" xfId="0" applyFont="1" applyFill="1" applyBorder="1" applyAlignment="1">
      <alignment horizontal="center" vertical="center" wrapText="1"/>
    </xf>
    <xf numFmtId="0" fontId="38" fillId="9" borderId="4" xfId="0" applyFont="1" applyFill="1" applyBorder="1" applyAlignment="1">
      <alignment horizontal="center" vertical="center" wrapText="1"/>
    </xf>
    <xf numFmtId="0" fontId="38" fillId="9" borderId="10" xfId="0" applyFont="1" applyFill="1" applyBorder="1" applyAlignment="1">
      <alignment horizontal="left" vertical="center" wrapText="1"/>
    </xf>
    <xf numFmtId="0" fontId="38" fillId="9" borderId="9" xfId="0" applyFont="1" applyFill="1" applyBorder="1" applyAlignment="1">
      <alignment horizontal="left" vertical="center" wrapText="1"/>
    </xf>
    <xf numFmtId="0" fontId="34" fillId="16" borderId="0" xfId="0" applyFont="1" applyFill="1" applyAlignment="1">
      <alignment horizontal="left" vertical="center" wrapText="1"/>
    </xf>
    <xf numFmtId="0" fontId="45" fillId="19" borderId="6" xfId="0" applyFont="1" applyFill="1" applyBorder="1" applyAlignment="1">
      <alignment horizontal="center" vertical="center" wrapText="1"/>
    </xf>
    <xf numFmtId="0" fontId="45" fillId="19" borderId="4" xfId="0" applyFont="1" applyFill="1" applyBorder="1" applyAlignment="1">
      <alignment horizontal="center" vertical="center" wrapText="1"/>
    </xf>
    <xf numFmtId="0" fontId="38" fillId="20" borderId="5" xfId="0" applyFont="1" applyFill="1" applyBorder="1" applyAlignment="1">
      <alignment horizontal="center" vertical="center"/>
    </xf>
    <xf numFmtId="0" fontId="38" fillId="20" borderId="6" xfId="0" applyFont="1" applyFill="1" applyBorder="1" applyAlignment="1">
      <alignment horizontal="center" vertical="center"/>
    </xf>
    <xf numFmtId="0" fontId="38" fillId="20" borderId="4" xfId="0" applyFont="1" applyFill="1" applyBorder="1" applyAlignment="1">
      <alignment horizontal="center" vertical="center"/>
    </xf>
    <xf numFmtId="0" fontId="57" fillId="21" borderId="0" xfId="0" applyFont="1" applyFill="1" applyAlignment="1">
      <alignment horizontal="left" vertical="center" wrapText="1"/>
    </xf>
    <xf numFmtId="0" fontId="2" fillId="14" borderId="25" xfId="0" applyFont="1" applyFill="1" applyBorder="1" applyAlignment="1">
      <alignment vertical="center"/>
    </xf>
    <xf numFmtId="0" fontId="2" fillId="14" borderId="33" xfId="0" applyFont="1" applyFill="1" applyBorder="1" applyAlignment="1">
      <alignment vertical="center"/>
    </xf>
    <xf numFmtId="0" fontId="2" fillId="10" borderId="40" xfId="0" applyFont="1" applyFill="1" applyBorder="1" applyAlignment="1">
      <alignment vertical="center"/>
    </xf>
    <xf numFmtId="0" fontId="2" fillId="10" borderId="7" xfId="0" applyFont="1" applyFill="1" applyBorder="1" applyAlignment="1">
      <alignment vertical="center"/>
    </xf>
    <xf numFmtId="0" fontId="2" fillId="10" borderId="0" xfId="0" applyFont="1" applyFill="1" applyAlignment="1">
      <alignment vertical="center"/>
    </xf>
    <xf numFmtId="0" fontId="50" fillId="10" borderId="0" xfId="0" applyFont="1" applyFill="1" applyAlignment="1">
      <alignment vertical="center"/>
    </xf>
    <xf numFmtId="0" fontId="69" fillId="10" borderId="0" xfId="0" applyFont="1" applyFill="1" applyAlignment="1">
      <alignment vertical="center"/>
    </xf>
    <xf numFmtId="0" fontId="2" fillId="14" borderId="24" xfId="0" applyFont="1" applyFill="1" applyBorder="1" applyAlignment="1">
      <alignment vertical="center" wrapText="1"/>
    </xf>
    <xf numFmtId="0" fontId="2" fillId="14" borderId="32" xfId="0" applyFont="1" applyFill="1" applyBorder="1" applyAlignment="1">
      <alignment vertical="center" wrapText="1"/>
    </xf>
    <xf numFmtId="0" fontId="2" fillId="14" borderId="10" xfId="0" applyFont="1" applyFill="1" applyBorder="1" applyAlignment="1">
      <alignment vertical="center" wrapText="1"/>
    </xf>
    <xf numFmtId="0" fontId="2" fillId="14" borderId="9" xfId="0" applyFont="1" applyFill="1" applyBorder="1" applyAlignment="1">
      <alignment vertical="center" wrapText="1"/>
    </xf>
    <xf numFmtId="0" fontId="3" fillId="7" borderId="22" xfId="0" applyFont="1" applyFill="1" applyBorder="1" applyAlignment="1">
      <alignment vertical="center" wrapText="1"/>
    </xf>
    <xf numFmtId="0" fontId="3" fillId="7" borderId="16" xfId="0" applyFont="1" applyFill="1" applyBorder="1" applyAlignment="1">
      <alignment vertical="center" wrapText="1"/>
    </xf>
    <xf numFmtId="0" fontId="2" fillId="14" borderId="24" xfId="0" applyFont="1" applyFill="1" applyBorder="1" applyAlignment="1">
      <alignment vertical="center"/>
    </xf>
    <xf numFmtId="0" fontId="2" fillId="14" borderId="32" xfId="0" applyFont="1" applyFill="1" applyBorder="1" applyAlignment="1">
      <alignment vertical="center"/>
    </xf>
    <xf numFmtId="0" fontId="2" fillId="14" borderId="25" xfId="0" applyFont="1" applyFill="1" applyBorder="1" applyAlignment="1">
      <alignment vertical="center" wrapText="1"/>
    </xf>
    <xf numFmtId="0" fontId="2" fillId="14" borderId="33" xfId="0" applyFont="1" applyFill="1" applyBorder="1" applyAlignment="1">
      <alignment vertical="center" wrapText="1"/>
    </xf>
    <xf numFmtId="0" fontId="3" fillId="7" borderId="23" xfId="0" applyFont="1" applyFill="1" applyBorder="1" applyAlignment="1">
      <alignment vertical="center" wrapText="1"/>
    </xf>
    <xf numFmtId="0" fontId="34" fillId="10" borderId="0" xfId="0" applyFont="1" applyFill="1" applyAlignment="1">
      <alignment horizontal="left" vertical="top" wrapText="1"/>
    </xf>
    <xf numFmtId="0" fontId="2" fillId="14" borderId="10" xfId="0" applyFont="1" applyFill="1" applyBorder="1" applyAlignment="1">
      <alignment horizontal="left" vertical="center"/>
    </xf>
    <xf numFmtId="0" fontId="2" fillId="14" borderId="9" xfId="0" applyFont="1" applyFill="1" applyBorder="1" applyAlignment="1">
      <alignment horizontal="left" vertical="center"/>
    </xf>
    <xf numFmtId="0" fontId="2" fillId="14" borderId="25" xfId="0" applyFont="1" applyFill="1" applyBorder="1" applyAlignment="1">
      <alignment horizontal="left" vertical="center"/>
    </xf>
    <xf numFmtId="0" fontId="2" fillId="14" borderId="33" xfId="0" applyFont="1" applyFill="1" applyBorder="1" applyAlignment="1">
      <alignment horizontal="left" vertical="center"/>
    </xf>
    <xf numFmtId="0" fontId="2" fillId="14" borderId="24" xfId="0" applyFont="1" applyFill="1" applyBorder="1" applyAlignment="1">
      <alignment horizontal="left" vertical="center"/>
    </xf>
    <xf numFmtId="0" fontId="2" fillId="14" borderId="32" xfId="0" applyFont="1" applyFill="1" applyBorder="1" applyAlignment="1">
      <alignment horizontal="left" vertical="center"/>
    </xf>
    <xf numFmtId="0" fontId="2" fillId="6" borderId="10" xfId="0" applyFont="1" applyFill="1" applyBorder="1" applyAlignment="1">
      <alignment horizontal="left" vertical="center"/>
    </xf>
    <xf numFmtId="0" fontId="2" fillId="6" borderId="9" xfId="0" applyFont="1" applyFill="1" applyBorder="1" applyAlignment="1">
      <alignment horizontal="left" vertical="center"/>
    </xf>
    <xf numFmtId="0" fontId="2" fillId="3" borderId="0" xfId="0" applyFont="1" applyFill="1" applyAlignment="1">
      <alignment horizontal="left" vertical="top" wrapText="1"/>
    </xf>
  </cellXfs>
  <cellStyles count="7">
    <cellStyle name="grisé" xfId="6" xr:uid="{A3F56B7D-7536-1E42-879C-070D359183FB}"/>
    <cellStyle name="Lien hypertexte" xfId="3" builtinId="8"/>
    <cellStyle name="Normal" xfId="0" builtinId="0"/>
    <cellStyle name="Normal 2" xfId="1" xr:uid="{00000000-0005-0000-0000-000002000000}"/>
    <cellStyle name="Normal 3" xfId="4" xr:uid="{128B6805-904D-4CE6-96AD-0253B7DF51DD}"/>
    <cellStyle name="Normal 4" xfId="5" xr:uid="{59569237-6E4C-1346-8E54-92BC4546C4BD}"/>
    <cellStyle name="Pourcentage" xfId="2" builtinId="5"/>
  </cellStyles>
  <dxfs count="530">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EF1"/>
      </font>
      <fill>
        <patternFill>
          <bgColor rgb="FFEEEEF1"/>
        </patternFill>
      </fill>
      <border>
        <left/>
        <right/>
        <top/>
        <bottom/>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EF1"/>
      </font>
      <fill>
        <patternFill>
          <bgColor rgb="FFEEEEF1"/>
        </patternFill>
      </fill>
      <border>
        <left/>
        <right/>
        <top/>
        <bottom/>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color rgb="FFEEEFF1"/>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border>
    </dxf>
    <dxf>
      <font>
        <color rgb="FFEEEFF1"/>
      </font>
      <fill>
        <patternFill patternType="solid">
          <bgColor theme="0" tint="-4.9989318521683403E-2"/>
        </patternFill>
      </fill>
      <border>
        <left/>
        <right/>
        <top/>
        <bottom/>
        <vertical/>
        <horizontal/>
      </border>
    </dxf>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FF1"/>
      </font>
      <fill>
        <patternFill>
          <bgColor rgb="FFEEEEF1"/>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ont>
        <b val="0"/>
        <i/>
        <color theme="2" tint="-0.499984740745262"/>
      </font>
      <fill>
        <patternFill patternType="lightUp">
          <fgColor theme="2" tint="-0.499984740745262"/>
          <bgColor rgb="FFEEEFF1"/>
        </patternFill>
      </fill>
    </dxf>
    <dxf>
      <font>
        <b val="0"/>
        <i/>
        <color theme="2" tint="-0.499984740745262"/>
      </font>
      <fill>
        <patternFill patternType="lightUp">
          <fgColor theme="2" tint="-0.499984740745262"/>
          <bgColor rgb="FFEEEFF1"/>
        </patternFill>
      </fill>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rgb="FFEEEFF1"/>
      </font>
      <fill>
        <patternFill>
          <bgColor rgb="FFEEEEF1"/>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ont>
        <color theme="0" tint="-4.9989318521683403E-2"/>
      </font>
      <fill>
        <patternFill patternType="solid">
          <bgColor theme="0" tint="-4.9989318521683403E-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EEEFF1"/>
      </font>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4" tint="0.59996337778862885"/>
      </font>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rgb="FFEEEFF1"/>
      </font>
      <border>
        <left/>
        <right/>
        <top/>
        <bottom/>
        <vertical/>
        <horizontal/>
      </border>
    </dxf>
    <dxf>
      <font>
        <color theme="4" tint="0.59996337778862885"/>
      </font>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EEEFF1"/>
      </font>
      <border>
        <left/>
        <right/>
        <top/>
        <bottom/>
        <vertical/>
        <horizontal/>
      </border>
    </dxf>
    <dxf>
      <font>
        <color rgb="FFEEEFF1"/>
      </font>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4" tint="0.59996337778862885"/>
      </font>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rgb="FFEEEFF1"/>
      </font>
      <border>
        <left/>
        <right/>
        <top/>
        <bottom/>
        <vertical/>
        <horizontal/>
      </border>
    </dxf>
    <dxf>
      <font>
        <color rgb="FFEEEFF1"/>
      </font>
      <border>
        <left/>
        <right/>
        <top/>
        <bottom/>
        <vertical/>
        <horizontal/>
      </border>
    </dxf>
    <dxf>
      <font>
        <color theme="4" tint="0.59996337778862885"/>
      </font>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rgb="FFEEEFF1"/>
      </font>
    </dxf>
    <dxf>
      <font>
        <b/>
        <i/>
      </font>
      <fill>
        <patternFill patternType="lightUp">
          <fgColor theme="2" tint="-0.24994659260841701"/>
          <bgColor rgb="FFEEEFF1"/>
        </patternFill>
      </fill>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b/>
        <i val="0"/>
        <color theme="0"/>
      </font>
      <fill>
        <patternFill>
          <bgColor rgb="FF1F86AD"/>
        </patternFill>
      </fill>
      <border>
        <left style="thin">
          <color auto="1"/>
        </left>
        <right style="thin">
          <color auto="1"/>
        </right>
        <top style="thin">
          <color auto="1"/>
        </top>
        <bottom style="thin">
          <color auto="1"/>
        </bottom>
        <vertical/>
        <horizontal/>
      </border>
    </dxf>
    <dxf>
      <font>
        <b val="0"/>
        <i/>
        <strike val="0"/>
        <color rgb="FFFF0000"/>
      </font>
      <fill>
        <patternFill patternType="lightUp">
          <fgColor theme="6" tint="0.39994506668294322"/>
        </patternFill>
      </fill>
    </dxf>
    <dxf>
      <fill>
        <patternFill patternType="lightUp">
          <fgColor theme="2" tint="-0.24994659260841701"/>
          <bgColor rgb="FFEEEFF1"/>
        </patternFill>
      </fill>
    </dxf>
    <dxf>
      <font>
        <color rgb="FFEEEFF1"/>
      </font>
      <fill>
        <patternFill>
          <bgColor theme="0" tint="-4.9989318521683403E-2"/>
        </patternFill>
      </fill>
      <border>
        <left/>
        <right/>
        <top/>
        <bottom/>
        <vertical/>
        <horizontal/>
      </border>
    </dxf>
    <dxf>
      <font>
        <b/>
        <i val="0"/>
        <color theme="0"/>
      </font>
      <fill>
        <patternFill>
          <bgColor rgb="FF1F86AD"/>
        </patternFill>
      </fill>
      <border>
        <left style="thin">
          <color auto="1"/>
        </left>
        <right style="thin">
          <color auto="1"/>
        </right>
        <top style="thin">
          <color auto="1"/>
        </top>
        <bottom style="thin">
          <color auto="1"/>
        </bottom>
        <vertical/>
        <horizontal/>
      </border>
    </dxf>
    <dxf>
      <font>
        <b val="0"/>
        <i/>
        <strike val="0"/>
        <color rgb="FFFF0000"/>
      </font>
      <fill>
        <patternFill patternType="lightUp">
          <fgColor theme="6" tint="0.39994506668294322"/>
        </patternFill>
      </fill>
    </dxf>
    <dxf>
      <fill>
        <patternFill patternType="lightUp">
          <fgColor theme="2" tint="-0.24994659260841701"/>
          <bgColor rgb="FFEEEFF1"/>
        </patternFill>
      </fill>
    </dxf>
    <dxf>
      <font>
        <color rgb="FFEEEFF1"/>
      </font>
      <fill>
        <patternFill>
          <bgColor theme="0" tint="-4.9989318521683403E-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rgb="FFEEEFF1"/>
      </font>
      <border>
        <left/>
        <right/>
        <top/>
        <bottom/>
        <vertical/>
        <horizontal/>
      </border>
    </dxf>
    <dxf>
      <font>
        <b/>
        <i val="0"/>
        <u val="none"/>
        <color theme="0"/>
      </font>
      <numFmt numFmtId="30" formatCode="@"/>
      <fill>
        <patternFill>
          <bgColor rgb="FF1F86AD"/>
        </patternFill>
      </fill>
      <border>
        <left style="thin">
          <color auto="1"/>
        </left>
        <right style="thin">
          <color auto="1"/>
        </right>
        <top style="thin">
          <color auto="1"/>
        </top>
        <bottom style="thin">
          <color auto="1"/>
        </bottom>
      </border>
    </dxf>
    <dxf>
      <fill>
        <patternFill>
          <bgColor rgb="FFEEEFF1"/>
        </patternFill>
      </fill>
    </dxf>
    <dxf>
      <font>
        <color rgb="FFEEEFF1"/>
      </font>
      <fill>
        <patternFill>
          <bgColor theme="0" tint="-4.9989318521683403E-2"/>
        </patternFill>
      </fill>
      <border>
        <left/>
        <right/>
        <top/>
        <bottom/>
        <vertical/>
        <horizontal/>
      </border>
    </dxf>
    <dxf>
      <font>
        <b val="0"/>
        <i/>
        <strike val="0"/>
        <color rgb="FFFF0000"/>
      </font>
      <fill>
        <patternFill patternType="lightUp">
          <fgColor theme="6" tint="0.39994506668294322"/>
        </patternFill>
      </fill>
    </dxf>
    <dxf>
      <fill>
        <patternFill patternType="lightUp">
          <fgColor theme="2" tint="-0.24994659260841701"/>
          <bgColor rgb="FFEEEFF1"/>
        </patternFill>
      </fill>
    </dxf>
    <dxf>
      <font>
        <color rgb="FFEEEFF1"/>
      </font>
      <fill>
        <patternFill>
          <bgColor theme="0" tint="-4.9989318521683403E-2"/>
        </patternFill>
      </fill>
      <border>
        <left/>
        <right/>
        <top/>
        <bottom/>
        <vertical/>
        <horizontal/>
      </border>
    </dxf>
    <dxf>
      <font>
        <color rgb="FFEEEFF1"/>
      </font>
      <fill>
        <patternFill>
          <bgColor theme="0" tint="-4.9989318521683403E-2"/>
        </patternFill>
      </fill>
      <border>
        <left/>
        <right/>
        <top/>
        <bottom/>
        <vertical/>
        <horizontal/>
      </border>
    </dxf>
    <dxf>
      <fill>
        <patternFill patternType="lightUp">
          <fgColor theme="2" tint="-0.24994659260841701"/>
          <bgColor rgb="FFEEEFF1"/>
        </patternFill>
      </fill>
    </dxf>
    <dxf>
      <fill>
        <patternFill>
          <bgColor theme="0"/>
        </patternFill>
      </fill>
      <border>
        <left style="thin">
          <color auto="1"/>
        </left>
        <right style="thin">
          <color auto="1"/>
        </right>
        <top style="thin">
          <color auto="1"/>
        </top>
        <bottom style="thin">
          <color auto="1"/>
        </bottom>
        <vertical/>
        <horizontal/>
      </border>
    </dxf>
    <dxf>
      <font>
        <color rgb="FFEEEFF1"/>
      </font>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border>
    </dxf>
    <dxf>
      <font>
        <b/>
        <i val="0"/>
        <color rgb="FFFF0000"/>
      </font>
    </dxf>
    <dxf>
      <font>
        <b/>
        <i val="0"/>
        <color rgb="FF00B050"/>
      </font>
    </dxf>
    <dxf>
      <font>
        <color rgb="FFEEEFF1"/>
      </font>
      <fill>
        <patternFill>
          <bgColor theme="0" tint="-4.9989318521683403E-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patternType="lightUp">
          <fgColor theme="2" tint="-0.24994659260841701"/>
          <bgColor rgb="FFE7E6E8"/>
        </patternFill>
      </fill>
    </dxf>
    <dxf>
      <font>
        <color rgb="FFEEEFF1"/>
      </font>
      <fill>
        <patternFill>
          <bgColor theme="0" tint="-4.9989318521683403E-2"/>
        </patternFill>
      </fill>
      <border>
        <left/>
        <right/>
        <top/>
        <bottom/>
        <vertical/>
        <horizontal/>
      </border>
    </dxf>
    <dxf>
      <font>
        <b/>
        <i val="0"/>
        <color rgb="FF00B050"/>
      </font>
    </dxf>
    <dxf>
      <font>
        <color auto="1"/>
      </font>
      <fill>
        <patternFill>
          <bgColor theme="0"/>
        </patternFill>
      </fill>
      <border>
        <left style="thin">
          <color auto="1"/>
        </left>
        <right style="thin">
          <color auto="1"/>
        </right>
        <top style="thin">
          <color auto="1"/>
        </top>
        <bottom style="thin">
          <color auto="1"/>
        </bottom>
        <vertical/>
        <horizontal/>
      </border>
    </dxf>
    <dxf>
      <font>
        <b/>
        <i val="0"/>
        <color rgb="FFFF0000"/>
      </font>
    </dxf>
    <dxf>
      <font>
        <b/>
        <i val="0"/>
        <color rgb="FF00B050"/>
      </font>
      <border>
        <left style="thin">
          <color auto="1"/>
        </left>
        <right style="thin">
          <color auto="1"/>
        </right>
        <top style="thin">
          <color auto="1"/>
        </top>
        <bottom style="thin">
          <color auto="1"/>
        </bottom>
      </border>
    </dxf>
    <dxf>
      <font>
        <b/>
        <i val="0"/>
        <color rgb="FFFF0000"/>
      </font>
      <border>
        <left style="thin">
          <color theme="1"/>
        </left>
        <right style="thin">
          <color theme="1"/>
        </right>
        <top style="thin">
          <color theme="1"/>
        </top>
        <bottom style="thin">
          <color theme="1"/>
        </bottom>
      </border>
    </dxf>
    <dxf>
      <font>
        <b/>
        <i val="0"/>
      </font>
      <fill>
        <patternFill>
          <bgColor theme="0"/>
        </patternFill>
      </fill>
      <border>
        <left style="thin">
          <color auto="1"/>
        </left>
        <right style="thin">
          <color auto="1"/>
        </right>
        <top style="thin">
          <color auto="1"/>
        </top>
        <bottom style="thin">
          <color auto="1"/>
        </bottom>
        <vertical/>
        <horizontal/>
      </border>
    </dxf>
    <dxf>
      <font>
        <b/>
        <i val="0"/>
        <color rgb="FF00B050"/>
      </font>
      <border>
        <left style="thin">
          <color auto="1"/>
        </left>
        <right style="thin">
          <color auto="1"/>
        </right>
        <top style="thin">
          <color auto="1"/>
        </top>
        <bottom style="thin">
          <color auto="1"/>
        </bottom>
      </border>
    </dxf>
    <dxf>
      <font>
        <b/>
        <i val="0"/>
        <color rgb="FFFF0000"/>
      </font>
      <border>
        <left style="thin">
          <color theme="1"/>
        </left>
        <right style="thin">
          <color theme="1"/>
        </right>
        <top style="thin">
          <color theme="1"/>
        </top>
        <bottom style="thin">
          <color theme="1"/>
        </bottom>
      </border>
    </dxf>
    <dxf>
      <font>
        <color rgb="FFEEEFF1"/>
      </font>
      <border>
        <left/>
        <right/>
        <top/>
        <bottom/>
      </border>
    </dxf>
    <dxf>
      <font>
        <b/>
        <i val="0"/>
      </font>
      <fill>
        <patternFill>
          <bgColor theme="0"/>
        </patternFill>
      </fill>
      <border>
        <left style="thin">
          <color auto="1"/>
        </left>
        <right style="thin">
          <color auto="1"/>
        </right>
        <top style="thin">
          <color auto="1"/>
        </top>
        <bottom style="thin">
          <color auto="1"/>
        </bottom>
        <vertical/>
        <horizontal/>
      </border>
    </dxf>
    <dxf>
      <font>
        <b val="0"/>
        <i val="0"/>
        <color theme="2" tint="-0.24994659260841701"/>
      </font>
      <fill>
        <patternFill patternType="lightUp">
          <fgColor theme="2" tint="-0.499984740745262"/>
          <bgColor rgb="FFEEEFF1"/>
        </patternFill>
      </fill>
    </dxf>
    <dxf>
      <font>
        <color auto="1"/>
      </font>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border>
    </dxf>
    <dxf>
      <font>
        <color rgb="FFEEEFF1"/>
      </font>
      <fill>
        <patternFill>
          <bgColor rgb="FFEEEEF1"/>
        </patternFill>
      </fill>
      <border>
        <left/>
        <right/>
        <top/>
        <bottom/>
        <vertical/>
        <horizontal/>
      </border>
    </dxf>
    <dxf>
      <font>
        <color theme="1" tint="0.499984740745262"/>
      </font>
      <fill>
        <patternFill>
          <bgColor rgb="FFEEEFF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ont>
        <color auto="1"/>
      </font>
      <fill>
        <patternFill patternType="gray125"/>
      </fill>
      <border>
        <left style="thin">
          <color auto="1"/>
        </left>
        <right style="thin">
          <color auto="1"/>
        </right>
        <top style="thin">
          <color auto="1"/>
        </top>
        <bottom style="thin">
          <color auto="1"/>
        </bottom>
        <vertical/>
        <horizontal/>
      </border>
    </dxf>
    <dxf>
      <font>
        <color rgb="FFEEEFF1"/>
      </font>
      <border>
        <left/>
        <right/>
        <top/>
        <bottom/>
      </border>
    </dxf>
    <dxf>
      <font>
        <color auto="1"/>
      </font>
      <fill>
        <patternFill>
          <bgColor theme="0"/>
        </patternFill>
      </fill>
      <border>
        <left style="thin">
          <color auto="1"/>
        </left>
        <right style="thin">
          <color auto="1"/>
        </right>
        <top style="thin">
          <color auto="1"/>
        </top>
        <bottom style="thin">
          <color auto="1"/>
        </bottom>
        <vertical/>
        <horizontal/>
      </border>
    </dxf>
    <dxf>
      <font>
        <strike val="0"/>
        <color theme="2"/>
      </font>
      <fill>
        <patternFill>
          <bgColor rgb="FFEEEFF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1" tint="0.499984740745262"/>
      </font>
      <fill>
        <patternFill>
          <bgColor rgb="FFEEEFF1"/>
        </patternFill>
      </fill>
      <border>
        <left/>
        <right/>
        <top/>
        <bottom/>
        <vertical/>
        <horizontal/>
      </border>
    </dxf>
    <dxf>
      <font>
        <color theme="1" tint="0.499984740745262"/>
      </font>
      <fill>
        <patternFill>
          <bgColor rgb="FFEEEFF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patternType="solid">
          <fgColor indexed="64"/>
          <bgColor rgb="FFEEEFF1"/>
        </patternFill>
      </fill>
    </dxf>
    <dxf>
      <font>
        <b/>
        <i val="0"/>
        <u val="none"/>
        <color theme="0"/>
      </font>
      <numFmt numFmtId="30" formatCode="@"/>
      <fill>
        <patternFill>
          <bgColor rgb="FF1F86AD"/>
        </patternFill>
      </fill>
      <border>
        <left style="thin">
          <color auto="1"/>
        </left>
        <right style="thin">
          <color auto="1"/>
        </right>
        <top style="thin">
          <color auto="1"/>
        </top>
        <bottom style="thin">
          <color auto="1"/>
        </bottom>
      </border>
    </dxf>
    <dxf>
      <fill>
        <patternFill>
          <bgColor rgb="FFEEEFF1"/>
        </patternFill>
      </fill>
    </dxf>
    <dxf>
      <font>
        <b/>
        <i val="0"/>
        <u val="none"/>
        <color theme="0"/>
      </font>
      <numFmt numFmtId="30" formatCode="@"/>
      <fill>
        <patternFill>
          <bgColor rgb="FF1F86AD"/>
        </patternFill>
      </fill>
      <border>
        <left style="thin">
          <color auto="1"/>
        </left>
        <right style="thin">
          <color auto="1"/>
        </right>
        <top style="thin">
          <color auto="1"/>
        </top>
        <bottom style="thin">
          <color auto="1"/>
        </bottom>
      </border>
    </dxf>
    <dxf>
      <fill>
        <patternFill>
          <bgColor rgb="FFEEEFF1"/>
        </patternFill>
      </fill>
    </dxf>
    <dxf>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rgb="FFFF0000"/>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color rgb="FFEEEFF1"/>
      </font>
    </dxf>
    <dxf>
      <font>
        <color auto="1"/>
      </font>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rgb="FFFF0000"/>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1" tint="0.499984740745262"/>
      </font>
      <fill>
        <patternFill>
          <bgColor theme="6" tint="-0.24994659260841701"/>
        </patternFill>
      </fill>
      <border>
        <left style="thin">
          <color auto="1"/>
        </left>
        <right style="thin">
          <color auto="1"/>
        </right>
        <top style="thin">
          <color auto="1"/>
        </top>
        <bottom style="thin">
          <color auto="1"/>
        </bottom>
        <vertical/>
        <horizontal/>
      </border>
    </dxf>
    <dxf>
      <font>
        <color rgb="FFFF0000"/>
      </font>
      <fill>
        <patternFill patternType="lightUp">
          <fgColor theme="6"/>
        </patternFill>
      </fill>
    </dxf>
    <dxf>
      <font>
        <color rgb="FFFF0000"/>
      </font>
      <fill>
        <patternFill patternType="lightUp">
          <fgColor theme="6"/>
        </patternFill>
      </fill>
    </dxf>
    <dxf>
      <font>
        <color rgb="FF00B050"/>
      </font>
      <fill>
        <patternFill patternType="lightUp">
          <fgColor theme="6"/>
        </patternFill>
      </fill>
    </dxf>
    <dxf>
      <font>
        <color theme="4" tint="0.59996337778862885"/>
      </font>
      <fill>
        <patternFill>
          <bgColor theme="4" tint="0.59996337778862885"/>
        </patternFill>
      </fill>
      <border>
        <left/>
        <right/>
        <top/>
        <bottom/>
        <vertical/>
        <horizontal/>
      </border>
    </dxf>
    <dxf>
      <font>
        <color theme="4" tint="0.59996337778862885"/>
      </font>
      <fill>
        <patternFill>
          <bgColor theme="6" tint="-0.24994659260841701"/>
        </patternFill>
      </fill>
      <border>
        <left style="thin">
          <color auto="1"/>
        </left>
        <right style="thin">
          <color auto="1"/>
        </right>
        <top style="thin">
          <color auto="1"/>
        </top>
        <bottom style="thin">
          <color auto="1"/>
        </bottom>
        <vertical/>
        <horizontal/>
      </border>
    </dxf>
    <dxf>
      <font>
        <color auto="1"/>
      </font>
    </dxf>
    <dxf>
      <font>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color rgb="FFFF0000"/>
      </font>
      <fill>
        <patternFill patternType="lightUp">
          <fgColor theme="6"/>
        </patternFill>
      </fill>
    </dxf>
    <dxf>
      <font>
        <color rgb="FFFF0000"/>
      </font>
      <fill>
        <patternFill patternType="lightUp">
          <fgColor theme="6"/>
        </patternFill>
      </fill>
    </dxf>
    <dxf>
      <font>
        <color rgb="FF00B050"/>
      </font>
      <fill>
        <patternFill patternType="lightUp">
          <fgColor theme="6"/>
        </patternFill>
      </fill>
    </dxf>
    <dxf>
      <font>
        <color theme="4" tint="0.59996337778862885"/>
      </font>
      <fill>
        <patternFill>
          <bgColor theme="4" tint="0.59996337778862885"/>
        </patternFill>
      </fill>
      <border>
        <left/>
        <right/>
        <top/>
        <bottom/>
        <vertical/>
        <horizontal/>
      </border>
    </dxf>
    <dxf>
      <font>
        <strike val="0"/>
        <color theme="1"/>
      </font>
      <fill>
        <patternFill patternType="lightUp">
          <fgColor theme="6"/>
        </patternFill>
      </fill>
    </dxf>
    <dxf>
      <font>
        <strike val="0"/>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color theme="4" tint="0.59996337778862885"/>
      </font>
      <fill>
        <patternFill>
          <bgColor theme="4" tint="0.59996337778862885"/>
        </patternFill>
      </fill>
      <border>
        <left/>
        <right/>
        <top/>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b val="0"/>
        <i/>
        <color rgb="FFFF0000"/>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color theme="4" tint="0.59996337778862885"/>
      </font>
      <fill>
        <patternFill>
          <bgColor theme="4" tint="0.59996337778862885"/>
        </patternFill>
      </fill>
      <border>
        <left/>
        <right/>
        <top/>
        <bottom/>
        <vertical/>
        <horizontal/>
      </border>
    </dxf>
    <dxf>
      <font>
        <color rgb="FFEEEFF1"/>
      </font>
      <fill>
        <patternFill>
          <bgColor rgb="FFEEEFF1"/>
        </patternFill>
      </fill>
      <border>
        <left/>
        <right/>
        <top/>
        <bottom/>
        <vertical/>
        <horizontal/>
      </border>
    </dxf>
    <dxf>
      <font>
        <b val="0"/>
        <i/>
        <color theme="1"/>
      </font>
      <fill>
        <patternFill patternType="lightUp">
          <fgColor theme="2" tint="-0.24994659260841701"/>
          <bgColor rgb="FFEEEFF1"/>
        </patternFill>
      </fill>
      <border>
        <left style="thin">
          <color auto="1"/>
        </left>
        <right style="thin">
          <color auto="1"/>
        </right>
        <top style="thin">
          <color auto="1"/>
        </top>
        <bottom style="thin">
          <color auto="1"/>
        </bottom>
        <vertical/>
        <horizontal/>
      </border>
    </dxf>
    <dxf>
      <font>
        <color rgb="FFEEEFF1"/>
      </font>
      <fill>
        <patternFill>
          <bgColor rgb="FFEEEFF1"/>
        </patternFill>
      </fill>
      <border>
        <left/>
        <right/>
        <top/>
        <bottom/>
        <vertical/>
        <horizontal/>
      </border>
    </dxf>
    <dxf>
      <font>
        <color rgb="FFFFC000"/>
      </font>
    </dxf>
    <dxf>
      <font>
        <color theme="4" tint="0.59996337778862885"/>
      </font>
      <fill>
        <patternFill patternType="solid">
          <bgColor theme="4" tint="0.59996337778862885"/>
        </patternFill>
      </fill>
      <border>
        <left/>
        <right/>
        <top/>
        <bottom/>
        <vertical/>
        <horizontal/>
      </border>
    </dxf>
    <dxf>
      <fill>
        <patternFill>
          <bgColor theme="0"/>
        </patternFill>
      </fill>
      <border>
        <left style="thin">
          <color auto="1"/>
        </left>
        <right style="thin">
          <color auto="1"/>
        </right>
        <top style="thin">
          <color auto="1"/>
        </top>
        <bottom style="thin">
          <color auto="1"/>
        </bottom>
      </border>
    </dxf>
    <dxf>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patternType="solid">
          <bgColor theme="4" tint="0.59996337778862885"/>
        </patternFill>
      </fill>
      <border>
        <left/>
        <right/>
        <top/>
        <bottom/>
        <vertical/>
        <horizontal/>
      </border>
    </dxf>
    <dxf>
      <numFmt numFmtId="168" formatCode=";;;"/>
    </dxf>
    <dxf>
      <font>
        <color theme="1"/>
      </font>
      <border>
        <left/>
        <right/>
        <top/>
        <bottom/>
        <vertical/>
        <horizontal/>
      </border>
    </dxf>
    <dxf>
      <numFmt numFmtId="168" formatCode=";;;"/>
    </dxf>
    <dxf>
      <font>
        <color rgb="FFEEEFF1"/>
      </font>
      <border>
        <left/>
        <right/>
        <top/>
        <bottom/>
        <vertical/>
        <horizontal/>
      </border>
    </dxf>
    <dxf>
      <fill>
        <patternFill>
          <bgColor theme="0"/>
        </patternFill>
      </fill>
      <border>
        <left style="thin">
          <color auto="1"/>
        </left>
        <right style="thin">
          <color auto="1"/>
        </right>
        <top style="thin">
          <color auto="1"/>
        </top>
        <bottom style="thin">
          <color auto="1"/>
        </bottom>
      </border>
    </dxf>
    <dxf>
      <font>
        <color theme="1"/>
      </font>
      <border>
        <left/>
        <right/>
        <top/>
        <bottom/>
        <vertical/>
        <horizontal/>
      </border>
    </dxf>
    <dxf>
      <numFmt numFmtId="168" formatCode=";;;"/>
    </dxf>
    <dxf>
      <font>
        <color theme="1"/>
      </font>
      <border>
        <left/>
        <right/>
        <top/>
        <bottom/>
        <vertical/>
        <horizontal/>
      </border>
    </dxf>
    <dxf>
      <font>
        <color theme="4" tint="0.59996337778862885"/>
      </font>
      <fill>
        <patternFill>
          <bgColor rgb="FFEEEFF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ont>
        <color rgb="FFEEEFF1"/>
      </font>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rgb="FFEEEFF1"/>
        </patternFill>
      </fill>
      <border>
        <left/>
        <right/>
        <top/>
        <bottom/>
        <vertical/>
        <horizontal/>
      </border>
    </dxf>
    <dxf>
      <font>
        <color theme="4" tint="0.59996337778862885"/>
      </font>
      <fill>
        <patternFill>
          <bgColor rgb="FFEEEFF1"/>
        </patternFill>
      </fill>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rgb="FFEEEFF1"/>
        </patternFill>
      </fill>
      <border>
        <left/>
        <right/>
        <top/>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ont>
        <color theme="4" tint="0.59996337778862885"/>
      </font>
      <fill>
        <patternFill>
          <bgColor rgb="FFEEEFF1"/>
        </patternFill>
      </fill>
      <border>
        <left/>
        <right/>
        <top/>
        <bottom/>
        <vertical/>
        <horizontal/>
      </border>
    </dxf>
    <dxf>
      <font>
        <color theme="4" tint="0.59996337778862885"/>
      </font>
      <fill>
        <patternFill>
          <bgColor theme="4" tint="0.59996337778862885"/>
        </patternFill>
      </fill>
      <border>
        <left/>
        <right/>
        <top/>
        <bottom/>
        <vertical/>
        <horizontal/>
      </border>
    </dxf>
  </dxfs>
  <tableStyles count="0" defaultTableStyle="TableStyleMedium2" defaultPivotStyle="PivotStyleLight16"/>
  <colors>
    <mruColors>
      <color rgb="FFEEEEF1"/>
      <color rgb="FFEEEFF1"/>
      <color rgb="FF0B3A92"/>
      <color rgb="FFA4D2E9"/>
      <color rgb="FF8BBFD8"/>
      <color rgb="FF0B337E"/>
      <color rgb="FF197395"/>
      <color rgb="FF156583"/>
      <color rgb="FF1F86AD"/>
      <color rgb="FF5F5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sv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7.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4.jpg"/><Relationship Id="rId1" Type="http://schemas.openxmlformats.org/officeDocument/2006/relationships/image" Target="../media/image13.jp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9.jpg"/></Relationships>
</file>

<file path=xl/drawings/_rels/drawing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22.jp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6350</xdr:colOff>
      <xdr:row>43</xdr:row>
      <xdr:rowOff>77385</xdr:rowOff>
    </xdr:from>
    <xdr:to>
      <xdr:col>1</xdr:col>
      <xdr:colOff>2982436</xdr:colOff>
      <xdr:row>48</xdr:row>
      <xdr:rowOff>112108</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450" y="12142385"/>
          <a:ext cx="2976086" cy="1050723"/>
        </a:xfrm>
        <a:prstGeom prst="rect">
          <a:avLst/>
        </a:prstGeom>
      </xdr:spPr>
    </xdr:pic>
    <xdr:clientData/>
  </xdr:twoCellAnchor>
  <xdr:twoCellAnchor editAs="oneCell">
    <xdr:from>
      <xdr:col>1</xdr:col>
      <xdr:colOff>3713956</xdr:colOff>
      <xdr:row>51</xdr:row>
      <xdr:rowOff>29198</xdr:rowOff>
    </xdr:from>
    <xdr:to>
      <xdr:col>2</xdr:col>
      <xdr:colOff>3365500</xdr:colOff>
      <xdr:row>54</xdr:row>
      <xdr:rowOff>188813</xdr:rowOff>
    </xdr:to>
    <xdr:pic>
      <xdr:nvPicPr>
        <xdr:cNvPr id="3" name="Graphiqu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133056" y="13719798"/>
          <a:ext cx="3525044" cy="776835"/>
        </a:xfrm>
        <a:prstGeom prst="rect">
          <a:avLst/>
        </a:prstGeom>
      </xdr:spPr>
    </xdr:pic>
    <xdr:clientData/>
  </xdr:twoCellAnchor>
  <xdr:twoCellAnchor editAs="oneCell">
    <xdr:from>
      <xdr:col>2</xdr:col>
      <xdr:colOff>3073400</xdr:colOff>
      <xdr:row>42</xdr:row>
      <xdr:rowOff>19050</xdr:rowOff>
    </xdr:from>
    <xdr:to>
      <xdr:col>3</xdr:col>
      <xdr:colOff>76200</xdr:colOff>
      <xdr:row>49</xdr:row>
      <xdr:rowOff>48567</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66000" y="11880850"/>
          <a:ext cx="1866900" cy="1451917"/>
        </a:xfrm>
        <a:prstGeom prst="rect">
          <a:avLst/>
        </a:prstGeom>
      </xdr:spPr>
    </xdr:pic>
    <xdr:clientData/>
  </xdr:twoCellAnchor>
  <xdr:twoCellAnchor editAs="oneCell">
    <xdr:from>
      <xdr:col>2</xdr:col>
      <xdr:colOff>4274820</xdr:colOff>
      <xdr:row>50</xdr:row>
      <xdr:rowOff>51253</xdr:rowOff>
    </xdr:from>
    <xdr:to>
      <xdr:col>3</xdr:col>
      <xdr:colOff>843280</xdr:colOff>
      <xdr:row>55</xdr:row>
      <xdr:rowOff>125265</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30540" y="13127173"/>
          <a:ext cx="1041400" cy="1026513"/>
        </a:xfrm>
        <a:prstGeom prst="rect">
          <a:avLst/>
        </a:prstGeom>
      </xdr:spPr>
    </xdr:pic>
    <xdr:clientData/>
  </xdr:twoCellAnchor>
  <xdr:twoCellAnchor editAs="oneCell">
    <xdr:from>
      <xdr:col>3</xdr:col>
      <xdr:colOff>1095771</xdr:colOff>
      <xdr:row>43</xdr:row>
      <xdr:rowOff>84369</xdr:rowOff>
    </xdr:from>
    <xdr:to>
      <xdr:col>4</xdr:col>
      <xdr:colOff>184409</xdr:colOff>
      <xdr:row>47</xdr:row>
      <xdr:rowOff>104141</xdr:rowOff>
    </xdr:to>
    <xdr:pic>
      <xdr:nvPicPr>
        <xdr:cNvPr id="8" name="Graphiqu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424431" y="11826789"/>
          <a:ext cx="2570978" cy="781771"/>
        </a:xfrm>
        <a:prstGeom prst="rect">
          <a:avLst/>
        </a:prstGeom>
      </xdr:spPr>
    </xdr:pic>
    <xdr:clientData/>
  </xdr:twoCellAnchor>
  <xdr:twoCellAnchor editAs="oneCell">
    <xdr:from>
      <xdr:col>1</xdr:col>
      <xdr:colOff>95251</xdr:colOff>
      <xdr:row>64</xdr:row>
      <xdr:rowOff>111125</xdr:rowOff>
    </xdr:from>
    <xdr:to>
      <xdr:col>1</xdr:col>
      <xdr:colOff>1371600</xdr:colOff>
      <xdr:row>70</xdr:row>
      <xdr:rowOff>49838</xdr:rowOff>
    </xdr:to>
    <xdr:pic>
      <xdr:nvPicPr>
        <xdr:cNvPr id="9" name="Imagem 4">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514351" y="16443325"/>
          <a:ext cx="1276349" cy="1157913"/>
        </a:xfrm>
        <a:prstGeom prst="rect">
          <a:avLst/>
        </a:prstGeom>
      </xdr:spPr>
    </xdr:pic>
    <xdr:clientData/>
  </xdr:twoCellAnchor>
  <xdr:twoCellAnchor editAs="oneCell">
    <xdr:from>
      <xdr:col>0</xdr:col>
      <xdr:colOff>406400</xdr:colOff>
      <xdr:row>0</xdr:row>
      <xdr:rowOff>38100</xdr:rowOff>
    </xdr:from>
    <xdr:to>
      <xdr:col>1</xdr:col>
      <xdr:colOff>2963386</xdr:colOff>
      <xdr:row>2</xdr:row>
      <xdr:rowOff>9323</xdr:rowOff>
    </xdr:to>
    <xdr:pic>
      <xdr:nvPicPr>
        <xdr:cNvPr id="11" name="Image 10">
          <a:extLst>
            <a:ext uri="{FF2B5EF4-FFF2-40B4-BE49-F238E27FC236}">
              <a16:creationId xmlns:a16="http://schemas.microsoft.com/office/drawing/2014/main" id="{DB7F9FCE-278E-6948-9308-448E2A6D6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400" y="38100"/>
          <a:ext cx="2976086" cy="1050723"/>
        </a:xfrm>
        <a:prstGeom prst="rect">
          <a:avLst/>
        </a:prstGeom>
      </xdr:spPr>
    </xdr:pic>
    <xdr:clientData/>
  </xdr:twoCellAnchor>
  <xdr:twoCellAnchor editAs="oneCell">
    <xdr:from>
      <xdr:col>1</xdr:col>
      <xdr:colOff>2981326</xdr:colOff>
      <xdr:row>42</xdr:row>
      <xdr:rowOff>154317</xdr:rowOff>
    </xdr:from>
    <xdr:to>
      <xdr:col>2</xdr:col>
      <xdr:colOff>2981326</xdr:colOff>
      <xdr:row>49</xdr:row>
      <xdr:rowOff>3173</xdr:rowOff>
    </xdr:to>
    <xdr:pic>
      <xdr:nvPicPr>
        <xdr:cNvPr id="16" name="Picture 15">
          <a:extLst>
            <a:ext uri="{FF2B5EF4-FFF2-40B4-BE49-F238E27FC236}">
              <a16:creationId xmlns:a16="http://schemas.microsoft.com/office/drawing/2014/main" id="{95A5C292-6D45-4282-90F3-9ADE8E5FAED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400426" y="12016117"/>
          <a:ext cx="3873500" cy="1271256"/>
        </a:xfrm>
        <a:prstGeom prst="rect">
          <a:avLst/>
        </a:prstGeom>
      </xdr:spPr>
    </xdr:pic>
    <xdr:clientData/>
  </xdr:twoCellAnchor>
  <xdr:twoCellAnchor editAs="oneCell">
    <xdr:from>
      <xdr:col>0</xdr:col>
      <xdr:colOff>95250</xdr:colOff>
      <xdr:row>50</xdr:row>
      <xdr:rowOff>37623</xdr:rowOff>
    </xdr:from>
    <xdr:to>
      <xdr:col>1</xdr:col>
      <xdr:colOff>3200400</xdr:colOff>
      <xdr:row>56</xdr:row>
      <xdr:rowOff>108108</xdr:rowOff>
    </xdr:to>
    <xdr:pic>
      <xdr:nvPicPr>
        <xdr:cNvPr id="18" name="Picture 17">
          <a:extLst>
            <a:ext uri="{FF2B5EF4-FFF2-40B4-BE49-F238E27FC236}">
              <a16:creationId xmlns:a16="http://schemas.microsoft.com/office/drawing/2014/main" id="{8273B56A-BB8C-4DFF-AA65-8E07558CC5B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5250" y="13248798"/>
          <a:ext cx="3467100" cy="1213485"/>
        </a:xfrm>
        <a:prstGeom prst="rect">
          <a:avLst/>
        </a:prstGeom>
      </xdr:spPr>
    </xdr:pic>
    <xdr:clientData/>
  </xdr:twoCellAnchor>
  <xdr:twoCellAnchor editAs="oneCell">
    <xdr:from>
      <xdr:col>1</xdr:col>
      <xdr:colOff>3810000</xdr:colOff>
      <xdr:row>1</xdr:row>
      <xdr:rowOff>297181</xdr:rowOff>
    </xdr:from>
    <xdr:to>
      <xdr:col>2</xdr:col>
      <xdr:colOff>1515440</xdr:colOff>
      <xdr:row>1</xdr:row>
      <xdr:rowOff>838200</xdr:rowOff>
    </xdr:to>
    <xdr:pic>
      <xdr:nvPicPr>
        <xdr:cNvPr id="12" name="Image 11" descr="Attribution-NonCommercial-NoDerivatives - Amber">
          <a:extLst>
            <a:ext uri="{FF2B5EF4-FFF2-40B4-BE49-F238E27FC236}">
              <a16:creationId xmlns:a16="http://schemas.microsoft.com/office/drawing/2014/main" id="{E7788801-AE68-47C9-81A8-AA1748234A2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229100" y="678181"/>
          <a:ext cx="1578940" cy="54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1854199</xdr:colOff>
      <xdr:row>50</xdr:row>
      <xdr:rowOff>108040</xdr:rowOff>
    </xdr:from>
    <xdr:to>
      <xdr:col>4</xdr:col>
      <xdr:colOff>248140</xdr:colOff>
      <xdr:row>55</xdr:row>
      <xdr:rowOff>144779</xdr:rowOff>
    </xdr:to>
    <xdr:pic>
      <xdr:nvPicPr>
        <xdr:cNvPr id="10" name="Image 9">
          <a:extLst>
            <a:ext uri="{FF2B5EF4-FFF2-40B4-BE49-F238E27FC236}">
              <a16:creationId xmlns:a16="http://schemas.microsoft.com/office/drawing/2014/main" id="{45E16E49-4DA0-094F-A2AB-F7F1CBC1A787}"/>
            </a:ext>
          </a:extLst>
        </xdr:cNvPr>
        <xdr:cNvPicPr>
          <a:picLocks noChangeAspect="1"/>
        </xdr:cNvPicPr>
      </xdr:nvPicPr>
      <xdr:blipFill>
        <a:blip xmlns:r="http://schemas.openxmlformats.org/officeDocument/2006/relationships" r:embed="rId12"/>
        <a:stretch>
          <a:fillRect/>
        </a:stretch>
      </xdr:blipFill>
      <xdr:spPr>
        <a:xfrm>
          <a:off x="10182859" y="13183960"/>
          <a:ext cx="1876281" cy="989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2" name="Image 1">
          <a:extLst>
            <a:ext uri="{FF2B5EF4-FFF2-40B4-BE49-F238E27FC236}">
              <a16:creationId xmlns:a16="http://schemas.microsoft.com/office/drawing/2014/main" id="{A86A24D1-2E8B-4C0D-8CD8-4B26E9E44B51}"/>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946403</xdr:colOff>
      <xdr:row>0</xdr:row>
      <xdr:rowOff>736601</xdr:rowOff>
    </xdr:to>
    <xdr:pic>
      <xdr:nvPicPr>
        <xdr:cNvPr id="3" name="Image 2">
          <a:extLst>
            <a:ext uri="{FF2B5EF4-FFF2-40B4-BE49-F238E27FC236}">
              <a16:creationId xmlns:a16="http://schemas.microsoft.com/office/drawing/2014/main" id="{48B28D4B-2765-43A6-868D-1BC8C9C523F6}"/>
            </a:ext>
          </a:extLst>
        </xdr:cNvPr>
        <xdr:cNvPicPr>
          <a:picLocks noChangeAspect="1"/>
        </xdr:cNvPicPr>
      </xdr:nvPicPr>
      <xdr:blipFill>
        <a:blip xmlns:r="http://schemas.openxmlformats.org/officeDocument/2006/relationships" r:embed="rId2"/>
        <a:stretch>
          <a:fillRect/>
        </a:stretch>
      </xdr:blipFill>
      <xdr:spPr>
        <a:xfrm>
          <a:off x="6507480" y="203201"/>
          <a:ext cx="992123" cy="533400"/>
        </a:xfrm>
        <a:prstGeom prst="rect">
          <a:avLst/>
        </a:prstGeom>
      </xdr:spPr>
    </xdr:pic>
    <xdr:clientData/>
  </xdr:twoCellAnchor>
  <xdr:twoCellAnchor editAs="oneCell">
    <xdr:from>
      <xdr:col>1</xdr:col>
      <xdr:colOff>714375</xdr:colOff>
      <xdr:row>26</xdr:row>
      <xdr:rowOff>304801</xdr:rowOff>
    </xdr:from>
    <xdr:to>
      <xdr:col>4</xdr:col>
      <xdr:colOff>2714625</xdr:colOff>
      <xdr:row>30</xdr:row>
      <xdr:rowOff>2159</xdr:rowOff>
    </xdr:to>
    <xdr:pic>
      <xdr:nvPicPr>
        <xdr:cNvPr id="5" name="Image 4">
          <a:extLst>
            <a:ext uri="{FF2B5EF4-FFF2-40B4-BE49-F238E27FC236}">
              <a16:creationId xmlns:a16="http://schemas.microsoft.com/office/drawing/2014/main" id="{747F6698-4A17-67E7-CAED-1258CF9E74FB}"/>
            </a:ext>
          </a:extLst>
        </xdr:cNvPr>
        <xdr:cNvPicPr>
          <a:picLocks noChangeAspect="1"/>
        </xdr:cNvPicPr>
      </xdr:nvPicPr>
      <xdr:blipFill>
        <a:blip xmlns:r="http://schemas.openxmlformats.org/officeDocument/2006/relationships" r:embed="rId3"/>
        <a:stretch>
          <a:fillRect/>
        </a:stretch>
      </xdr:blipFill>
      <xdr:spPr>
        <a:xfrm>
          <a:off x="1457325" y="10039351"/>
          <a:ext cx="11039475" cy="9927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2" name="Image 1">
          <a:extLst>
            <a:ext uri="{FF2B5EF4-FFF2-40B4-BE49-F238E27FC236}">
              <a16:creationId xmlns:a16="http://schemas.microsoft.com/office/drawing/2014/main" id="{BE23964F-7231-AA40-8EE6-3C195BAB8CEA}"/>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4</xdr:col>
      <xdr:colOff>4140200</xdr:colOff>
      <xdr:row>0</xdr:row>
      <xdr:rowOff>215901</xdr:rowOff>
    </xdr:from>
    <xdr:to>
      <xdr:col>5</xdr:col>
      <xdr:colOff>1275192</xdr:colOff>
      <xdr:row>0</xdr:row>
      <xdr:rowOff>749301</xdr:rowOff>
    </xdr:to>
    <xdr:pic>
      <xdr:nvPicPr>
        <xdr:cNvPr id="5" name="Image 4">
          <a:extLst>
            <a:ext uri="{FF2B5EF4-FFF2-40B4-BE49-F238E27FC236}">
              <a16:creationId xmlns:a16="http://schemas.microsoft.com/office/drawing/2014/main" id="{45AFA7AA-0049-A045-A8E2-FBC2CF356D96}"/>
            </a:ext>
          </a:extLst>
        </xdr:cNvPr>
        <xdr:cNvPicPr>
          <a:picLocks noChangeAspect="1"/>
        </xdr:cNvPicPr>
      </xdr:nvPicPr>
      <xdr:blipFill>
        <a:blip xmlns:r="http://schemas.openxmlformats.org/officeDocument/2006/relationships" r:embed="rId2"/>
        <a:stretch>
          <a:fillRect/>
        </a:stretch>
      </xdr:blipFill>
      <xdr:spPr>
        <a:xfrm>
          <a:off x="12280900" y="215901"/>
          <a:ext cx="1365503" cy="533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3</xdr:col>
      <xdr:colOff>5318478</xdr:colOff>
      <xdr:row>0</xdr:row>
      <xdr:rowOff>203202</xdr:rowOff>
    </xdr:from>
    <xdr:to>
      <xdr:col>4</xdr:col>
      <xdr:colOff>1364092</xdr:colOff>
      <xdr:row>0</xdr:row>
      <xdr:rowOff>736602</xdr:rowOff>
    </xdr:to>
    <xdr:pic>
      <xdr:nvPicPr>
        <xdr:cNvPr id="7" name="Image 6">
          <a:extLst>
            <a:ext uri="{FF2B5EF4-FFF2-40B4-BE49-F238E27FC236}">
              <a16:creationId xmlns:a16="http://schemas.microsoft.com/office/drawing/2014/main" id="{AD00DAA9-0CFA-A74F-BA01-606F12712A8A}"/>
            </a:ext>
          </a:extLst>
        </xdr:cNvPr>
        <xdr:cNvPicPr>
          <a:picLocks noChangeAspect="1"/>
        </xdr:cNvPicPr>
      </xdr:nvPicPr>
      <xdr:blipFill>
        <a:blip xmlns:r="http://schemas.openxmlformats.org/officeDocument/2006/relationships" r:embed="rId2"/>
        <a:stretch>
          <a:fillRect/>
        </a:stretch>
      </xdr:blipFill>
      <xdr:spPr>
        <a:xfrm>
          <a:off x="12091811" y="203202"/>
          <a:ext cx="1365503" cy="533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3" name="Imag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1365503</xdr:colOff>
      <xdr:row>0</xdr:row>
      <xdr:rowOff>736601</xdr:rowOff>
    </xdr:to>
    <xdr:pic>
      <xdr:nvPicPr>
        <xdr:cNvPr id="6" name="Image 5">
          <a:extLst>
            <a:ext uri="{FF2B5EF4-FFF2-40B4-BE49-F238E27FC236}">
              <a16:creationId xmlns:a16="http://schemas.microsoft.com/office/drawing/2014/main" id="{96C95426-A5C0-A14F-91A0-49868AADFC5E}"/>
            </a:ext>
          </a:extLst>
        </xdr:cNvPr>
        <xdr:cNvPicPr>
          <a:picLocks noChangeAspect="1"/>
        </xdr:cNvPicPr>
      </xdr:nvPicPr>
      <xdr:blipFill>
        <a:blip xmlns:r="http://schemas.openxmlformats.org/officeDocument/2006/relationships" r:embed="rId2"/>
        <a:stretch>
          <a:fillRect/>
        </a:stretch>
      </xdr:blipFill>
      <xdr:spPr>
        <a:xfrm>
          <a:off x="6502400" y="203201"/>
          <a:ext cx="1365503" cy="533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624840</xdr:colOff>
      <xdr:row>8</xdr:row>
      <xdr:rowOff>482746</xdr:rowOff>
    </xdr:from>
    <xdr:to>
      <xdr:col>2</xdr:col>
      <xdr:colOff>1859280</xdr:colOff>
      <xdr:row>12</xdr:row>
      <xdr:rowOff>629928</xdr:rowOff>
    </xdr:to>
    <xdr:pic>
      <xdr:nvPicPr>
        <xdr:cNvPr id="6" name="Imag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stretch>
          <a:fillRect/>
        </a:stretch>
      </xdr:blipFill>
      <xdr:spPr>
        <a:xfrm>
          <a:off x="944880" y="2517286"/>
          <a:ext cx="8244840" cy="21283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2" name="Image 1">
          <a:extLst>
            <a:ext uri="{FF2B5EF4-FFF2-40B4-BE49-F238E27FC236}">
              <a16:creationId xmlns:a16="http://schemas.microsoft.com/office/drawing/2014/main" id="{202190F1-AB7F-4B57-8EDF-789C85A905A7}"/>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1365503</xdr:colOff>
      <xdr:row>0</xdr:row>
      <xdr:rowOff>736601</xdr:rowOff>
    </xdr:to>
    <xdr:pic>
      <xdr:nvPicPr>
        <xdr:cNvPr id="3" name="Image 2">
          <a:extLst>
            <a:ext uri="{FF2B5EF4-FFF2-40B4-BE49-F238E27FC236}">
              <a16:creationId xmlns:a16="http://schemas.microsoft.com/office/drawing/2014/main" id="{8F479ACF-438A-45E2-9D03-0438A84C71FD}"/>
            </a:ext>
          </a:extLst>
        </xdr:cNvPr>
        <xdr:cNvPicPr>
          <a:picLocks noChangeAspect="1"/>
        </xdr:cNvPicPr>
      </xdr:nvPicPr>
      <xdr:blipFill>
        <a:blip xmlns:r="http://schemas.openxmlformats.org/officeDocument/2006/relationships" r:embed="rId2"/>
        <a:stretch>
          <a:fillRect/>
        </a:stretch>
      </xdr:blipFill>
      <xdr:spPr>
        <a:xfrm>
          <a:off x="7719060" y="203201"/>
          <a:ext cx="1365503" cy="533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2336800</xdr:colOff>
      <xdr:row>1</xdr:row>
      <xdr:rowOff>355600</xdr:rowOff>
    </xdr:from>
    <xdr:to>
      <xdr:col>2</xdr:col>
      <xdr:colOff>1540840</xdr:colOff>
      <xdr:row>1</xdr:row>
      <xdr:rowOff>896619</xdr:rowOff>
    </xdr:to>
    <xdr:pic>
      <xdr:nvPicPr>
        <xdr:cNvPr id="5" name="Image 4" descr="Attribution-NonCommercial-NoDerivatives - Amber">
          <a:extLst>
            <a:ext uri="{FF2B5EF4-FFF2-40B4-BE49-F238E27FC236}">
              <a16:creationId xmlns:a16="http://schemas.microsoft.com/office/drawing/2014/main" id="{32DD1F22-4F76-E74A-BF94-359ED16C9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520700"/>
          <a:ext cx="1578940" cy="54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114300</xdr:rowOff>
    </xdr:from>
    <xdr:to>
      <xdr:col>1</xdr:col>
      <xdr:colOff>2074386</xdr:colOff>
      <xdr:row>1</xdr:row>
      <xdr:rowOff>999923</xdr:rowOff>
    </xdr:to>
    <xdr:pic>
      <xdr:nvPicPr>
        <xdr:cNvPr id="7" name="Image 6">
          <a:extLst>
            <a:ext uri="{FF2B5EF4-FFF2-40B4-BE49-F238E27FC236}">
              <a16:creationId xmlns:a16="http://schemas.microsoft.com/office/drawing/2014/main" id="{86E79930-767A-AC4D-ABDA-9D1295680F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114300"/>
          <a:ext cx="2976086" cy="10507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847725</xdr:colOff>
      <xdr:row>28</xdr:row>
      <xdr:rowOff>38100</xdr:rowOff>
    </xdr:from>
    <xdr:to>
      <xdr:col>7</xdr:col>
      <xdr:colOff>952500</xdr:colOff>
      <xdr:row>32</xdr:row>
      <xdr:rowOff>32248</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991350" y="7610475"/>
          <a:ext cx="2924175" cy="125144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939005</xdr:colOff>
      <xdr:row>28</xdr:row>
      <xdr:rowOff>174624</xdr:rowOff>
    </xdr:from>
    <xdr:to>
      <xdr:col>2</xdr:col>
      <xdr:colOff>1356177</xdr:colOff>
      <xdr:row>32</xdr:row>
      <xdr:rowOff>190499</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224755" y="7746999"/>
          <a:ext cx="2045947" cy="12731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38100</xdr:colOff>
      <xdr:row>0</xdr:row>
      <xdr:rowOff>38100</xdr:rowOff>
    </xdr:from>
    <xdr:to>
      <xdr:col>2</xdr:col>
      <xdr:colOff>1157446</xdr:colOff>
      <xdr:row>1</xdr:row>
      <xdr:rowOff>898323</xdr:rowOff>
    </xdr:to>
    <xdr:pic>
      <xdr:nvPicPr>
        <xdr:cNvPr id="13" name="Image 12">
          <a:extLst>
            <a:ext uri="{FF2B5EF4-FFF2-40B4-BE49-F238E27FC236}">
              <a16:creationId xmlns:a16="http://schemas.microsoft.com/office/drawing/2014/main" id="{6A40E6F4-6C60-154A-9A0C-0955644B9B8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8300" y="38100"/>
          <a:ext cx="2976086" cy="1050723"/>
        </a:xfrm>
        <a:prstGeom prst="rect">
          <a:avLst/>
        </a:prstGeom>
      </xdr:spPr>
    </xdr:pic>
    <xdr:clientData/>
  </xdr:twoCellAnchor>
  <xdr:twoCellAnchor editAs="oneCell">
    <xdr:from>
      <xdr:col>2</xdr:col>
      <xdr:colOff>1549400</xdr:colOff>
      <xdr:row>1</xdr:row>
      <xdr:rowOff>304800</xdr:rowOff>
    </xdr:from>
    <xdr:to>
      <xdr:col>3</xdr:col>
      <xdr:colOff>1050620</xdr:colOff>
      <xdr:row>1</xdr:row>
      <xdr:rowOff>845819</xdr:rowOff>
    </xdr:to>
    <xdr:pic>
      <xdr:nvPicPr>
        <xdr:cNvPr id="14" name="Image 13" descr="Attribution-NonCommercial-NoDerivatives - Amber">
          <a:extLst>
            <a:ext uri="{FF2B5EF4-FFF2-40B4-BE49-F238E27FC236}">
              <a16:creationId xmlns:a16="http://schemas.microsoft.com/office/drawing/2014/main" id="{5F1E972B-7712-BB49-BC46-A7408FE3E2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83000" y="495300"/>
          <a:ext cx="1578940" cy="54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38100</xdr:rowOff>
    </xdr:from>
    <xdr:to>
      <xdr:col>2</xdr:col>
      <xdr:colOff>9089</xdr:colOff>
      <xdr:row>23</xdr:row>
      <xdr:rowOff>18838</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2295525"/>
          <a:ext cx="3485714" cy="1695238"/>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1352803</xdr:colOff>
      <xdr:row>0</xdr:row>
      <xdr:rowOff>736601</xdr:rowOff>
    </xdr:to>
    <xdr:pic>
      <xdr:nvPicPr>
        <xdr:cNvPr id="6" name="Image 5">
          <a:extLst>
            <a:ext uri="{FF2B5EF4-FFF2-40B4-BE49-F238E27FC236}">
              <a16:creationId xmlns:a16="http://schemas.microsoft.com/office/drawing/2014/main" id="{0556146B-E864-0A47-8087-B2E1047307CB}"/>
            </a:ext>
          </a:extLst>
        </xdr:cNvPr>
        <xdr:cNvPicPr>
          <a:picLocks noChangeAspect="1"/>
        </xdr:cNvPicPr>
      </xdr:nvPicPr>
      <xdr:blipFill>
        <a:blip xmlns:r="http://schemas.openxmlformats.org/officeDocument/2006/relationships" r:embed="rId2"/>
        <a:stretch>
          <a:fillRect/>
        </a:stretch>
      </xdr:blipFill>
      <xdr:spPr>
        <a:xfrm>
          <a:off x="6502400" y="203201"/>
          <a:ext cx="1365503"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1346434</xdr:colOff>
      <xdr:row>29</xdr:row>
      <xdr:rowOff>164201</xdr:rowOff>
    </xdr:from>
    <xdr:to>
      <xdr:col>4</xdr:col>
      <xdr:colOff>1886885</xdr:colOff>
      <xdr:row>35</xdr:row>
      <xdr:rowOff>190200</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60809" y="8627560"/>
          <a:ext cx="8597014" cy="19309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76200</xdr:colOff>
      <xdr:row>0</xdr:row>
      <xdr:rowOff>88900</xdr:rowOff>
    </xdr:from>
    <xdr:to>
      <xdr:col>0</xdr:col>
      <xdr:colOff>660400</xdr:colOff>
      <xdr:row>0</xdr:row>
      <xdr:rowOff>673100</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76200" y="88900"/>
          <a:ext cx="584200" cy="584200"/>
        </a:xfrm>
        <a:prstGeom prst="rect">
          <a:avLst/>
        </a:prstGeom>
      </xdr:spPr>
    </xdr:pic>
    <xdr:clientData/>
  </xdr:twoCellAnchor>
  <xdr:twoCellAnchor editAs="oneCell">
    <xdr:from>
      <xdr:col>3</xdr:col>
      <xdr:colOff>0</xdr:colOff>
      <xdr:row>0</xdr:row>
      <xdr:rowOff>217714</xdr:rowOff>
    </xdr:from>
    <xdr:to>
      <xdr:col>3</xdr:col>
      <xdr:colOff>1365503</xdr:colOff>
      <xdr:row>0</xdr:row>
      <xdr:rowOff>751114</xdr:rowOff>
    </xdr:to>
    <xdr:pic>
      <xdr:nvPicPr>
        <xdr:cNvPr id="10" name="Image 9">
          <a:extLst>
            <a:ext uri="{FF2B5EF4-FFF2-40B4-BE49-F238E27FC236}">
              <a16:creationId xmlns:a16="http://schemas.microsoft.com/office/drawing/2014/main" id="{2B99C45E-6725-BB41-AC9E-1B5CBDB3C86E}"/>
            </a:ext>
          </a:extLst>
        </xdr:cNvPr>
        <xdr:cNvPicPr>
          <a:picLocks noChangeAspect="1"/>
        </xdr:cNvPicPr>
      </xdr:nvPicPr>
      <xdr:blipFill>
        <a:blip xmlns:r="http://schemas.openxmlformats.org/officeDocument/2006/relationships" r:embed="rId3"/>
        <a:stretch>
          <a:fillRect/>
        </a:stretch>
      </xdr:blipFill>
      <xdr:spPr>
        <a:xfrm>
          <a:off x="6400800" y="217714"/>
          <a:ext cx="1365503" cy="53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3</xdr:col>
      <xdr:colOff>0</xdr:colOff>
      <xdr:row>0</xdr:row>
      <xdr:rowOff>228600</xdr:rowOff>
    </xdr:from>
    <xdr:to>
      <xdr:col>3</xdr:col>
      <xdr:colOff>1365503</xdr:colOff>
      <xdr:row>1</xdr:row>
      <xdr:rowOff>0</xdr:rowOff>
    </xdr:to>
    <xdr:pic>
      <xdr:nvPicPr>
        <xdr:cNvPr id="8" name="Image 7">
          <a:extLst>
            <a:ext uri="{FF2B5EF4-FFF2-40B4-BE49-F238E27FC236}">
              <a16:creationId xmlns:a16="http://schemas.microsoft.com/office/drawing/2014/main" id="{34587E33-1B24-814F-A92F-CDAE720CDF3D}"/>
            </a:ext>
          </a:extLst>
        </xdr:cNvPr>
        <xdr:cNvPicPr>
          <a:picLocks noChangeAspect="1"/>
        </xdr:cNvPicPr>
      </xdr:nvPicPr>
      <xdr:blipFill>
        <a:blip xmlns:r="http://schemas.openxmlformats.org/officeDocument/2006/relationships" r:embed="rId2"/>
        <a:stretch>
          <a:fillRect/>
        </a:stretch>
      </xdr:blipFill>
      <xdr:spPr>
        <a:xfrm>
          <a:off x="7112000" y="228600"/>
          <a:ext cx="1365503" cy="533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3</xdr:col>
      <xdr:colOff>3314700</xdr:colOff>
      <xdr:row>0</xdr:row>
      <xdr:rowOff>203201</xdr:rowOff>
    </xdr:from>
    <xdr:to>
      <xdr:col>4</xdr:col>
      <xdr:colOff>1365503</xdr:colOff>
      <xdr:row>0</xdr:row>
      <xdr:rowOff>736601</xdr:rowOff>
    </xdr:to>
    <xdr:pic>
      <xdr:nvPicPr>
        <xdr:cNvPr id="7" name="Image 6">
          <a:extLst>
            <a:ext uri="{FF2B5EF4-FFF2-40B4-BE49-F238E27FC236}">
              <a16:creationId xmlns:a16="http://schemas.microsoft.com/office/drawing/2014/main" id="{319D8E33-6BC5-D94C-AFB9-B0261E3092AF}"/>
            </a:ext>
          </a:extLst>
        </xdr:cNvPr>
        <xdr:cNvPicPr>
          <a:picLocks noChangeAspect="1"/>
        </xdr:cNvPicPr>
      </xdr:nvPicPr>
      <xdr:blipFill>
        <a:blip xmlns:r="http://schemas.openxmlformats.org/officeDocument/2006/relationships" r:embed="rId2"/>
        <a:stretch>
          <a:fillRect/>
        </a:stretch>
      </xdr:blipFill>
      <xdr:spPr>
        <a:xfrm>
          <a:off x="6502400" y="203201"/>
          <a:ext cx="1365503" cy="533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319313</xdr:colOff>
      <xdr:row>22</xdr:row>
      <xdr:rowOff>137739</xdr:rowOff>
    </xdr:from>
    <xdr:to>
      <xdr:col>5</xdr:col>
      <xdr:colOff>1651000</xdr:colOff>
      <xdr:row>26</xdr:row>
      <xdr:rowOff>520644</xdr:rowOff>
    </xdr:to>
    <xdr:pic>
      <xdr:nvPicPr>
        <xdr:cNvPr id="3" name="Image 2">
          <a:extLst>
            <a:ext uri="{FF2B5EF4-FFF2-40B4-BE49-F238E27FC236}">
              <a16:creationId xmlns:a16="http://schemas.microsoft.com/office/drawing/2014/main" id="{E3D660C1-AACE-9142-A018-B8BCA023F7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55641" y="6844927"/>
          <a:ext cx="6808562" cy="1652905"/>
        </a:xfrm>
        <a:prstGeom prst="rect">
          <a:avLst/>
        </a:prstGeom>
        <a:ln>
          <a:noFill/>
        </a:ln>
        <a:effectLst>
          <a:outerShdw blurRad="292100" dist="139700" dir="2700000" algn="tl" rotWithShape="0">
            <a:srgbClr val="333333">
              <a:alpha val="65000"/>
            </a:srgbClr>
          </a:outerShdw>
        </a:effectLst>
      </xdr:spPr>
    </xdr:pic>
    <xdr:clientData/>
  </xdr:twoCellAnchor>
  <xdr:oneCellAnchor>
    <xdr:from>
      <xdr:col>0</xdr:col>
      <xdr:colOff>88900</xdr:colOff>
      <xdr:row>0</xdr:row>
      <xdr:rowOff>127000</xdr:rowOff>
    </xdr:from>
    <xdr:ext cx="584200" cy="584200"/>
    <xdr:pic>
      <xdr:nvPicPr>
        <xdr:cNvPr id="4" name="Image 3">
          <a:extLst>
            <a:ext uri="{FF2B5EF4-FFF2-40B4-BE49-F238E27FC236}">
              <a16:creationId xmlns:a16="http://schemas.microsoft.com/office/drawing/2014/main" id="{1229F36C-FBD4-D24E-8B5D-6CE1E9BEBB20}"/>
            </a:ext>
          </a:extLst>
        </xdr:cNvPr>
        <xdr:cNvPicPr>
          <a:picLocks noChangeAspect="1"/>
        </xdr:cNvPicPr>
      </xdr:nvPicPr>
      <xdr:blipFill>
        <a:blip xmlns:r="http://schemas.openxmlformats.org/officeDocument/2006/relationships" r:embed="rId2"/>
        <a:stretch>
          <a:fillRect/>
        </a:stretch>
      </xdr:blipFill>
      <xdr:spPr>
        <a:xfrm>
          <a:off x="88900" y="127000"/>
          <a:ext cx="584200" cy="584200"/>
        </a:xfrm>
        <a:prstGeom prst="rect">
          <a:avLst/>
        </a:prstGeom>
      </xdr:spPr>
    </xdr:pic>
    <xdr:clientData/>
  </xdr:oneCellAnchor>
  <xdr:twoCellAnchor editAs="oneCell">
    <xdr:from>
      <xdr:col>5</xdr:col>
      <xdr:colOff>3314700</xdr:colOff>
      <xdr:row>0</xdr:row>
      <xdr:rowOff>203201</xdr:rowOff>
    </xdr:from>
    <xdr:to>
      <xdr:col>6</xdr:col>
      <xdr:colOff>1365503</xdr:colOff>
      <xdr:row>0</xdr:row>
      <xdr:rowOff>736601</xdr:rowOff>
    </xdr:to>
    <xdr:pic>
      <xdr:nvPicPr>
        <xdr:cNvPr id="8" name="Image 7">
          <a:extLst>
            <a:ext uri="{FF2B5EF4-FFF2-40B4-BE49-F238E27FC236}">
              <a16:creationId xmlns:a16="http://schemas.microsoft.com/office/drawing/2014/main" id="{4C14FDFE-3B3D-FE4A-8E1B-E6BC2B3DA5BC}"/>
            </a:ext>
          </a:extLst>
        </xdr:cNvPr>
        <xdr:cNvPicPr>
          <a:picLocks noChangeAspect="1"/>
        </xdr:cNvPicPr>
      </xdr:nvPicPr>
      <xdr:blipFill>
        <a:blip xmlns:r="http://schemas.openxmlformats.org/officeDocument/2006/relationships" r:embed="rId3"/>
        <a:stretch>
          <a:fillRect/>
        </a:stretch>
      </xdr:blipFill>
      <xdr:spPr>
        <a:xfrm>
          <a:off x="6502400" y="203201"/>
          <a:ext cx="1365503"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88900</xdr:rowOff>
    </xdr:from>
    <xdr:to>
      <xdr:col>0</xdr:col>
      <xdr:colOff>660400</xdr:colOff>
      <xdr:row>0</xdr:row>
      <xdr:rowOff>673100</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76200" y="88900"/>
          <a:ext cx="584200" cy="584200"/>
        </a:xfrm>
        <a:prstGeom prst="rect">
          <a:avLst/>
        </a:prstGeom>
      </xdr:spPr>
    </xdr:pic>
    <xdr:clientData/>
  </xdr:twoCellAnchor>
  <xdr:twoCellAnchor editAs="oneCell">
    <xdr:from>
      <xdr:col>2</xdr:col>
      <xdr:colOff>3314700</xdr:colOff>
      <xdr:row>0</xdr:row>
      <xdr:rowOff>203201</xdr:rowOff>
    </xdr:from>
    <xdr:to>
      <xdr:col>3</xdr:col>
      <xdr:colOff>946403</xdr:colOff>
      <xdr:row>0</xdr:row>
      <xdr:rowOff>736601</xdr:rowOff>
    </xdr:to>
    <xdr:pic>
      <xdr:nvPicPr>
        <xdr:cNvPr id="8" name="Image 7">
          <a:extLst>
            <a:ext uri="{FF2B5EF4-FFF2-40B4-BE49-F238E27FC236}">
              <a16:creationId xmlns:a16="http://schemas.microsoft.com/office/drawing/2014/main" id="{D5C4D3AE-F4AF-9447-A1C3-C1CFFF004136}"/>
            </a:ext>
          </a:extLst>
        </xdr:cNvPr>
        <xdr:cNvPicPr>
          <a:picLocks noChangeAspect="1"/>
        </xdr:cNvPicPr>
      </xdr:nvPicPr>
      <xdr:blipFill>
        <a:blip xmlns:r="http://schemas.openxmlformats.org/officeDocument/2006/relationships" r:embed="rId2"/>
        <a:stretch>
          <a:fillRect/>
        </a:stretch>
      </xdr:blipFill>
      <xdr:spPr>
        <a:xfrm>
          <a:off x="6502400" y="203201"/>
          <a:ext cx="1365503" cy="533400"/>
        </a:xfrm>
        <a:prstGeom prst="rect">
          <a:avLst/>
        </a:prstGeom>
      </xdr:spPr>
    </xdr:pic>
    <xdr:clientData/>
  </xdr:twoCellAnchor>
  <xdr:twoCellAnchor editAs="oneCell">
    <xdr:from>
      <xdr:col>1</xdr:col>
      <xdr:colOff>1038225</xdr:colOff>
      <xdr:row>28</xdr:row>
      <xdr:rowOff>131204</xdr:rowOff>
    </xdr:from>
    <xdr:to>
      <xdr:col>4</xdr:col>
      <xdr:colOff>2506392</xdr:colOff>
      <xdr:row>31</xdr:row>
      <xdr:rowOff>114300</xdr:rowOff>
    </xdr:to>
    <xdr:pic>
      <xdr:nvPicPr>
        <xdr:cNvPr id="3" name="Image 2">
          <a:extLst>
            <a:ext uri="{FF2B5EF4-FFF2-40B4-BE49-F238E27FC236}">
              <a16:creationId xmlns:a16="http://schemas.microsoft.com/office/drawing/2014/main" id="{CB168023-CC3E-9F60-2635-E5CC74626324}"/>
            </a:ext>
          </a:extLst>
        </xdr:cNvPr>
        <xdr:cNvPicPr>
          <a:picLocks noChangeAspect="1"/>
        </xdr:cNvPicPr>
      </xdr:nvPicPr>
      <xdr:blipFill>
        <a:blip xmlns:r="http://schemas.openxmlformats.org/officeDocument/2006/relationships" r:embed="rId3"/>
        <a:stretch>
          <a:fillRect/>
        </a:stretch>
      </xdr:blipFill>
      <xdr:spPr>
        <a:xfrm>
          <a:off x="1781175" y="11142104"/>
          <a:ext cx="10507392" cy="95464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438"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B32938F-C12E-4CA0-9698-3A85CE3D1F7F}">
  <we:reference id="wa200009404" version="1.0.0.8" store="fr-FR" storeType="OMEX"/>
  <we:alternateReferences>
    <we:reference id="wa200009404" version="1.0.0.8" store="wa200009404" storeType="OMEX"/>
  </we:alternateReferences>
  <we:properties>
    <we:property name="claude.fileId" value="&quot;986e8d95-fc32-4788-b54a-0c96f8126a77&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image" Target="../media/image20.jpeg"/></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image" Target="../media/image18.png"/></Relationships>
</file>

<file path=xl/worksheets/_rels/sheet6.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E31D-64A4-C34B-807E-C62929160F12}">
  <sheetPr codeName="Feuil1">
    <tabColor theme="1" tint="0.249977111117893"/>
  </sheetPr>
  <dimension ref="B1:H74"/>
  <sheetViews>
    <sheetView tabSelected="1" zoomScale="90" zoomScaleNormal="90" workbookViewId="0"/>
  </sheetViews>
  <sheetFormatPr baseColWidth="10" defaultColWidth="50.77734375" defaultRowHeight="15" x14ac:dyDescent="0.25"/>
  <cols>
    <col min="1" max="1" width="5.44140625" style="132" customWidth="1"/>
    <col min="2" max="2" width="50.77734375" style="132"/>
    <col min="3" max="3" width="65.21875" style="132" customWidth="1"/>
    <col min="4" max="16384" width="50.77734375" style="132"/>
  </cols>
  <sheetData>
    <row r="1" spans="2:5" ht="15" customHeight="1" x14ac:dyDescent="0.25">
      <c r="C1" s="303" t="s">
        <v>3900</v>
      </c>
      <c r="D1" s="303"/>
      <c r="E1" s="303"/>
    </row>
    <row r="2" spans="2:5" ht="70.2" customHeight="1" x14ac:dyDescent="0.25">
      <c r="C2" s="218"/>
      <c r="D2" s="212"/>
    </row>
    <row r="3" spans="2:5" ht="73.95" customHeight="1" x14ac:dyDescent="0.25">
      <c r="B3" s="301" t="s">
        <v>3833</v>
      </c>
      <c r="C3" s="301"/>
      <c r="D3" s="301"/>
    </row>
    <row r="4" spans="2:5" ht="12" customHeight="1" x14ac:dyDescent="0.25">
      <c r="B4" s="133"/>
      <c r="C4" s="133"/>
      <c r="D4" s="133"/>
    </row>
    <row r="5" spans="2:5" ht="12" customHeight="1" x14ac:dyDescent="0.25">
      <c r="B5" s="134"/>
      <c r="C5" s="134"/>
      <c r="D5" s="134"/>
    </row>
    <row r="6" spans="2:5" ht="24" customHeight="1" x14ac:dyDescent="0.25">
      <c r="B6" s="135" t="s">
        <v>0</v>
      </c>
    </row>
    <row r="7" spans="2:5" ht="24" customHeight="1" x14ac:dyDescent="0.25">
      <c r="B7" s="135" t="s">
        <v>1</v>
      </c>
    </row>
    <row r="8" spans="2:5" ht="24" customHeight="1" x14ac:dyDescent="0.25">
      <c r="B8" s="135" t="s">
        <v>2</v>
      </c>
    </row>
    <row r="9" spans="2:5" ht="24" customHeight="1" x14ac:dyDescent="0.25">
      <c r="B9" s="135" t="s">
        <v>3526</v>
      </c>
    </row>
    <row r="10" spans="2:5" ht="12" customHeight="1" x14ac:dyDescent="0.25">
      <c r="B10" s="133"/>
      <c r="C10" s="133"/>
      <c r="D10" s="133"/>
    </row>
    <row r="11" spans="2:5" ht="12" customHeight="1" x14ac:dyDescent="0.25">
      <c r="B11" s="134"/>
      <c r="C11" s="134"/>
      <c r="D11" s="134"/>
    </row>
    <row r="12" spans="2:5" ht="25.2" customHeight="1" x14ac:dyDescent="0.25">
      <c r="B12" s="132" t="s">
        <v>3</v>
      </c>
    </row>
    <row r="13" spans="2:5" ht="25.2" customHeight="1" x14ac:dyDescent="0.25">
      <c r="B13" s="194" t="s">
        <v>4</v>
      </c>
    </row>
    <row r="14" spans="2:5" ht="16.95" customHeight="1" x14ac:dyDescent="0.25"/>
    <row r="15" spans="2:5" ht="25.2" customHeight="1" x14ac:dyDescent="0.25">
      <c r="B15" s="136" t="s">
        <v>5</v>
      </c>
    </row>
    <row r="16" spans="2:5" ht="9" customHeight="1" x14ac:dyDescent="0.25"/>
    <row r="17" spans="2:8" ht="25.2" customHeight="1" x14ac:dyDescent="0.25">
      <c r="B17" s="138" t="s">
        <v>6</v>
      </c>
      <c r="H17" s="139"/>
    </row>
    <row r="18" spans="2:8" ht="25.2" customHeight="1" x14ac:dyDescent="0.25"/>
    <row r="19" spans="2:8" ht="25.2" customHeight="1" x14ac:dyDescent="0.25">
      <c r="B19" s="302" t="s">
        <v>7</v>
      </c>
      <c r="C19" s="302"/>
      <c r="D19" s="302"/>
      <c r="E19" s="302"/>
    </row>
    <row r="20" spans="2:8" ht="9" customHeight="1" x14ac:dyDescent="0.25"/>
    <row r="21" spans="2:8" ht="25.2" customHeight="1" x14ac:dyDescent="0.25">
      <c r="B21" s="140" t="s">
        <v>8</v>
      </c>
      <c r="C21" s="140" t="s">
        <v>9</v>
      </c>
      <c r="D21" s="140" t="s">
        <v>10</v>
      </c>
    </row>
    <row r="22" spans="2:8" ht="6.75" customHeight="1" x14ac:dyDescent="0.25"/>
    <row r="23" spans="2:8" ht="25.2" customHeight="1" x14ac:dyDescent="0.25">
      <c r="B23" s="140" t="s">
        <v>11</v>
      </c>
      <c r="C23" s="140" t="s">
        <v>12</v>
      </c>
      <c r="D23" s="140" t="s">
        <v>13</v>
      </c>
    </row>
    <row r="24" spans="2:8" ht="5.4" customHeight="1" x14ac:dyDescent="0.25">
      <c r="D24" s="139"/>
    </row>
    <row r="25" spans="2:8" ht="25.2" customHeight="1" x14ac:dyDescent="0.25">
      <c r="B25" s="140" t="s">
        <v>3782</v>
      </c>
      <c r="D25" s="139"/>
    </row>
    <row r="26" spans="2:8" ht="25.2" customHeight="1" x14ac:dyDescent="0.25">
      <c r="B26" s="302" t="s">
        <v>14</v>
      </c>
      <c r="C26" s="302"/>
      <c r="D26" s="302"/>
      <c r="E26" s="302"/>
    </row>
    <row r="27" spans="2:8" ht="9" customHeight="1" x14ac:dyDescent="0.25"/>
    <row r="28" spans="2:8" ht="24" customHeight="1" x14ac:dyDescent="0.25">
      <c r="B28" s="141" t="s">
        <v>15</v>
      </c>
      <c r="C28" s="141" t="s">
        <v>16</v>
      </c>
      <c r="D28" s="141" t="s">
        <v>17</v>
      </c>
    </row>
    <row r="29" spans="2:8" ht="2.4" customHeight="1" x14ac:dyDescent="0.25"/>
    <row r="30" spans="2:8" ht="25.2" customHeight="1" x14ac:dyDescent="0.25">
      <c r="B30" s="141" t="s">
        <v>3783</v>
      </c>
    </row>
    <row r="31" spans="2:8" ht="25.2" customHeight="1" x14ac:dyDescent="0.25">
      <c r="B31" s="302" t="s">
        <v>3518</v>
      </c>
      <c r="C31" s="302"/>
      <c r="D31" s="302"/>
    </row>
    <row r="32" spans="2:8" ht="9" customHeight="1" x14ac:dyDescent="0.25"/>
    <row r="33" spans="2:5" ht="25.2" customHeight="1" x14ac:dyDescent="0.25">
      <c r="B33" s="137" t="s">
        <v>18</v>
      </c>
    </row>
    <row r="34" spans="2:5" ht="16.2" customHeight="1" x14ac:dyDescent="0.25"/>
    <row r="35" spans="2:5" ht="16.2" customHeight="1" x14ac:dyDescent="0.25"/>
    <row r="36" spans="2:5" ht="25.2" customHeight="1" x14ac:dyDescent="0.25">
      <c r="B36" s="142" t="s">
        <v>19</v>
      </c>
    </row>
    <row r="37" spans="2:5" ht="25.2" customHeight="1" x14ac:dyDescent="0.25">
      <c r="B37" s="142" t="s">
        <v>20</v>
      </c>
    </row>
    <row r="38" spans="2:5" ht="25.2" customHeight="1" x14ac:dyDescent="0.25">
      <c r="B38" s="142"/>
      <c r="D38" s="213"/>
    </row>
    <row r="39" spans="2:5" ht="25.2" customHeight="1" x14ac:dyDescent="0.25">
      <c r="B39" s="142"/>
      <c r="D39" s="213"/>
      <c r="E39" s="139"/>
    </row>
    <row r="40" spans="2:5" ht="25.2" customHeight="1" x14ac:dyDescent="0.25"/>
    <row r="41" spans="2:5" ht="25.2" customHeight="1" x14ac:dyDescent="0.25">
      <c r="B41" s="132" t="s">
        <v>3898</v>
      </c>
    </row>
    <row r="42" spans="2:5" ht="25.2" customHeight="1" x14ac:dyDescent="0.25"/>
    <row r="63" spans="2:2" x14ac:dyDescent="0.25">
      <c r="B63" s="132" t="s">
        <v>21</v>
      </c>
    </row>
    <row r="74" spans="2:2" x14ac:dyDescent="0.25">
      <c r="B74" s="132" t="s">
        <v>3899</v>
      </c>
    </row>
  </sheetData>
  <sheetProtection algorithmName="SHA-512" hashValue="d6sSfIlgZe+QMd8QxJIa1AkyLrDwoGTnQX94S6Y19K7Ce2cNPTOY5fBcZYZB8E5IVaf+XAuIUkw1sWwovYqVNQ==" saltValue="PfZz5ex3JYTgl5pb1+5iQQ==" spinCount="100000" sheet="1" objects="1" scenarios="1"/>
  <mergeCells count="5">
    <mergeCell ref="B3:D3"/>
    <mergeCell ref="B26:E26"/>
    <mergeCell ref="B31:D31"/>
    <mergeCell ref="B19:E19"/>
    <mergeCell ref="C1:E1"/>
  </mergeCell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491B9-21F3-4146-B42B-DE5A6D0F8883}">
  <sheetPr>
    <tabColor rgb="FF60A4BB"/>
  </sheetPr>
  <dimension ref="A1:HF1111"/>
  <sheetViews>
    <sheetView zoomScale="80" zoomScaleNormal="80" workbookViewId="0">
      <pane xSplit="3" topLeftCell="D1" activePane="topRight" state="frozen"/>
      <selection pane="topRight"/>
    </sheetView>
  </sheetViews>
  <sheetFormatPr baseColWidth="10" defaultColWidth="50.77734375" defaultRowHeight="13.2" x14ac:dyDescent="0.25"/>
  <cols>
    <col min="1" max="1" width="10.77734375" style="44" customWidth="1"/>
    <col min="2" max="2" width="35.77734375" style="44" customWidth="1"/>
    <col min="3" max="3" width="49" style="57" customWidth="1"/>
    <col min="4" max="5" width="47" style="44" customWidth="1"/>
    <col min="6" max="16384" width="50.77734375" style="44"/>
  </cols>
  <sheetData>
    <row r="1" spans="1:214" s="147" customFormat="1" ht="60" customHeight="1" x14ac:dyDescent="0.25">
      <c r="B1" s="148" t="s">
        <v>3723</v>
      </c>
      <c r="D1" s="214" t="s">
        <v>3900</v>
      </c>
    </row>
    <row r="2" spans="1:214" ht="25.2" customHeight="1" x14ac:dyDescent="0.25">
      <c r="A2" s="150"/>
      <c r="B2" s="343"/>
      <c r="C2" s="343"/>
      <c r="D2" s="343"/>
      <c r="E2" s="343"/>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row>
    <row r="3" spans="1:214" ht="25.2" customHeight="1" x14ac:dyDescent="0.25">
      <c r="B3" s="49" t="s">
        <v>3766</v>
      </c>
      <c r="C3" s="44"/>
      <c r="G3" s="99"/>
      <c r="I3" s="99"/>
    </row>
    <row r="4" spans="1:214" ht="25.5" customHeight="1" x14ac:dyDescent="0.25">
      <c r="C4" s="44"/>
      <c r="G4" s="99"/>
      <c r="I4" s="99"/>
    </row>
    <row r="5" spans="1:214" ht="49.95" customHeight="1" x14ac:dyDescent="0.25">
      <c r="B5" s="340" t="s">
        <v>3757</v>
      </c>
      <c r="C5" s="63" t="s">
        <v>3767</v>
      </c>
    </row>
    <row r="6" spans="1:214" ht="49.95" customHeight="1" x14ac:dyDescent="0.25">
      <c r="B6" s="341"/>
      <c r="C6" s="63" t="s">
        <v>3756</v>
      </c>
    </row>
    <row r="7" spans="1:214" ht="49.95" customHeight="1" x14ac:dyDescent="0.25">
      <c r="B7" s="341"/>
      <c r="C7" s="55" t="s">
        <v>3768</v>
      </c>
      <c r="D7" s="56"/>
      <c r="E7" s="56"/>
      <c r="F7" s="56"/>
      <c r="G7" s="56"/>
      <c r="H7" s="56"/>
      <c r="I7" s="56"/>
      <c r="J7" s="56"/>
      <c r="K7" s="56"/>
      <c r="L7" s="56"/>
      <c r="M7" s="56"/>
      <c r="N7" s="56"/>
      <c r="O7" s="56"/>
      <c r="P7" s="56"/>
      <c r="Q7" s="56"/>
      <c r="R7" s="56"/>
      <c r="S7" s="56"/>
      <c r="T7" s="56"/>
      <c r="U7" s="56"/>
      <c r="V7" s="56"/>
      <c r="W7" s="56"/>
    </row>
    <row r="8" spans="1:214" ht="49.95" customHeight="1" x14ac:dyDescent="0.25">
      <c r="B8" s="342"/>
      <c r="C8" s="55" t="s">
        <v>3769</v>
      </c>
      <c r="D8" s="56"/>
      <c r="E8" s="56"/>
      <c r="F8" s="56"/>
      <c r="G8" s="56"/>
      <c r="H8" s="56"/>
      <c r="I8" s="56"/>
      <c r="J8" s="56"/>
      <c r="K8" s="56"/>
      <c r="L8" s="56"/>
      <c r="M8" s="56"/>
      <c r="N8" s="56"/>
      <c r="O8" s="56"/>
      <c r="P8" s="56"/>
      <c r="Q8" s="56"/>
      <c r="R8" s="56"/>
      <c r="S8" s="56"/>
      <c r="T8" s="56"/>
      <c r="U8" s="56"/>
      <c r="V8" s="56"/>
      <c r="W8" s="56"/>
    </row>
    <row r="9" spans="1:214" ht="25.2" customHeight="1" x14ac:dyDescent="0.25">
      <c r="C9" s="44"/>
      <c r="G9" s="99"/>
      <c r="I9" s="99"/>
    </row>
    <row r="10" spans="1:214" ht="25.2" customHeight="1" x14ac:dyDescent="0.25">
      <c r="B10" s="164" t="s">
        <v>1203</v>
      </c>
      <c r="C10" s="44"/>
      <c r="G10" s="99"/>
      <c r="I10" s="99"/>
    </row>
    <row r="11" spans="1:214" ht="21" customHeight="1" x14ac:dyDescent="0.25">
      <c r="B11" s="59" t="s">
        <v>3536</v>
      </c>
      <c r="C11" s="44"/>
    </row>
    <row r="12" spans="1:214" ht="21" customHeight="1" x14ac:dyDescent="0.25">
      <c r="B12" s="59" t="s">
        <v>1204</v>
      </c>
      <c r="C12" s="44"/>
    </row>
    <row r="13" spans="1:214" s="42" customFormat="1" ht="33" customHeight="1" x14ac:dyDescent="0.25">
      <c r="B13" s="42" t="s">
        <v>3772</v>
      </c>
      <c r="C13" s="179"/>
      <c r="G13" s="180"/>
      <c r="I13" s="180"/>
    </row>
    <row r="14" spans="1:214" ht="25.2" customHeight="1" x14ac:dyDescent="0.25">
      <c r="B14" s="163" t="s">
        <v>1206</v>
      </c>
      <c r="C14" s="145" t="s">
        <v>3770</v>
      </c>
      <c r="G14" s="45"/>
      <c r="H14" s="45"/>
    </row>
    <row r="15" spans="1:214" ht="25.2" customHeight="1" x14ac:dyDescent="0.25">
      <c r="B15" s="184" t="s">
        <v>3762</v>
      </c>
      <c r="C15" s="183">
        <f>SUMIFS($F$33:$F$1111,$B$33:$B$1111,B15)</f>
        <v>0</v>
      </c>
    </row>
    <row r="16" spans="1:214" ht="25.2" customHeight="1" x14ac:dyDescent="0.25">
      <c r="B16" s="184" t="s">
        <v>3760</v>
      </c>
      <c r="C16" s="183">
        <f>SUMIFS($F$33:$F$1111,$B$33:$B$1111,B16)</f>
        <v>0</v>
      </c>
    </row>
    <row r="17" spans="2:7" ht="25.2" customHeight="1" x14ac:dyDescent="0.25">
      <c r="B17" s="185" t="s">
        <v>394</v>
      </c>
      <c r="C17" s="183">
        <f>SUMIFS($F$33:$F$1111,$B$33:$B$1111,B17)</f>
        <v>0</v>
      </c>
    </row>
    <row r="18" spans="2:7" ht="25.2" customHeight="1" x14ac:dyDescent="0.25">
      <c r="B18" s="184" t="s">
        <v>3761</v>
      </c>
      <c r="C18" s="183">
        <f>SUMIFS($F$33:$F$1111,$B$33:$B$1111,B18)</f>
        <v>0</v>
      </c>
    </row>
    <row r="19" spans="2:7" ht="25.2" customHeight="1" x14ac:dyDescent="0.25">
      <c r="B19" s="184" t="s">
        <v>3763</v>
      </c>
      <c r="C19" s="183">
        <f>SUMIFS($F$33:$F$1111,$B$33:$B$1111,B19)</f>
        <v>0</v>
      </c>
    </row>
    <row r="20" spans="2:7" ht="25.2" hidden="1" customHeight="1" x14ac:dyDescent="0.25">
      <c r="B20" s="185"/>
      <c r="C20" s="183"/>
    </row>
    <row r="21" spans="2:7" ht="25.2" hidden="1" customHeight="1" x14ac:dyDescent="0.25">
      <c r="B21" s="185"/>
      <c r="C21" s="183"/>
    </row>
    <row r="22" spans="2:7" ht="25.2" hidden="1" customHeight="1" x14ac:dyDescent="0.25">
      <c r="B22" s="185"/>
      <c r="C22" s="183"/>
    </row>
    <row r="23" spans="2:7" ht="25.2" customHeight="1" x14ac:dyDescent="0.25"/>
    <row r="24" spans="2:7" s="42" customFormat="1" ht="25.2" customHeight="1" x14ac:dyDescent="0.25">
      <c r="B24" s="59" t="s">
        <v>3773</v>
      </c>
      <c r="C24" s="181"/>
    </row>
    <row r="25" spans="2:7" s="42" customFormat="1" ht="25.2" customHeight="1" x14ac:dyDescent="0.25">
      <c r="B25" s="42" t="s">
        <v>3903</v>
      </c>
      <c r="C25" s="181"/>
      <c r="F25" s="182"/>
    </row>
    <row r="26" spans="2:7" s="42" customFormat="1" ht="25.2" customHeight="1" x14ac:dyDescent="0.25">
      <c r="B26" s="42" t="s">
        <v>3904</v>
      </c>
      <c r="C26" s="181"/>
      <c r="F26" s="182"/>
    </row>
    <row r="27" spans="2:7" ht="25.2" customHeight="1" x14ac:dyDescent="0.25">
      <c r="B27" s="44" t="s">
        <v>127</v>
      </c>
    </row>
    <row r="28" spans="2:7" ht="25.2" customHeight="1" x14ac:dyDescent="0.25">
      <c r="C28" s="44"/>
    </row>
    <row r="29" spans="2:7" ht="25.2" customHeight="1" x14ac:dyDescent="0.25">
      <c r="C29" s="44"/>
    </row>
    <row r="30" spans="2:7" ht="25.2" customHeight="1" x14ac:dyDescent="0.25"/>
    <row r="31" spans="2:7" ht="25.2" customHeight="1" x14ac:dyDescent="0.25">
      <c r="C31" s="100"/>
      <c r="D31" s="60"/>
    </row>
    <row r="32" spans="2:7" ht="25.2" customHeight="1" x14ac:dyDescent="0.25">
      <c r="B32" s="55" t="s">
        <v>1206</v>
      </c>
      <c r="C32" s="63" t="s">
        <v>1263</v>
      </c>
      <c r="D32" s="53" t="s">
        <v>3771</v>
      </c>
      <c r="E32" s="55" t="s">
        <v>3902</v>
      </c>
      <c r="F32" s="101" t="s">
        <v>3774</v>
      </c>
      <c r="G32" s="78"/>
    </row>
    <row r="33" spans="3:25" ht="25.2" customHeight="1" x14ac:dyDescent="0.25">
      <c r="C33" s="44"/>
      <c r="D33" s="57"/>
    </row>
    <row r="34" spans="3:25" ht="25.2" customHeight="1" x14ac:dyDescent="0.25">
      <c r="C34" s="44"/>
      <c r="D34" s="57"/>
    </row>
    <row r="35" spans="3:25" ht="21" customHeight="1" x14ac:dyDescent="0.25">
      <c r="C35" s="44"/>
      <c r="D35" s="57"/>
    </row>
    <row r="36" spans="3:25" ht="21" customHeight="1" x14ac:dyDescent="0.25">
      <c r="C36" s="44"/>
      <c r="D36" s="57"/>
      <c r="H36" s="78"/>
      <c r="I36" s="78"/>
      <c r="J36" s="78"/>
      <c r="K36" s="78"/>
      <c r="L36" s="78"/>
      <c r="M36" s="78"/>
      <c r="N36" s="78"/>
      <c r="O36" s="78"/>
      <c r="P36" s="78"/>
      <c r="Q36" s="78"/>
      <c r="R36" s="78"/>
      <c r="S36" s="78"/>
      <c r="T36" s="78"/>
      <c r="U36" s="78"/>
      <c r="V36" s="78"/>
      <c r="W36" s="78"/>
      <c r="X36" s="78"/>
      <c r="Y36" s="78" t="e">
        <f>IF('1.3 Centres de données'!#REF!&lt;&gt;"",'1.3 Centres de données'!#REF!,"")</f>
        <v>#REF!</v>
      </c>
    </row>
    <row r="37" spans="3:25" ht="21" customHeight="1" x14ac:dyDescent="0.25">
      <c r="C37" s="44"/>
      <c r="D37" s="57"/>
    </row>
    <row r="38" spans="3:25" ht="21" customHeight="1" x14ac:dyDescent="0.25">
      <c r="C38" s="44"/>
      <c r="D38" s="57"/>
    </row>
    <row r="39" spans="3:25" ht="21" customHeight="1" x14ac:dyDescent="0.25">
      <c r="C39" s="44"/>
      <c r="D39" s="57"/>
    </row>
    <row r="40" spans="3:25" ht="21" customHeight="1" x14ac:dyDescent="0.25">
      <c r="C40" s="44"/>
      <c r="D40" s="57"/>
    </row>
    <row r="41" spans="3:25" ht="21" customHeight="1" x14ac:dyDescent="0.25">
      <c r="C41" s="44"/>
      <c r="D41" s="57"/>
    </row>
    <row r="42" spans="3:25" ht="21" customHeight="1" x14ac:dyDescent="0.25">
      <c r="C42" s="44"/>
      <c r="D42" s="57"/>
    </row>
    <row r="43" spans="3:25" ht="21" customHeight="1" x14ac:dyDescent="0.25">
      <c r="C43" s="44"/>
      <c r="D43" s="57"/>
    </row>
    <row r="44" spans="3:25" ht="21" customHeight="1" x14ac:dyDescent="0.25">
      <c r="C44" s="44"/>
      <c r="D44" s="57"/>
    </row>
    <row r="45" spans="3:25" ht="21" customHeight="1" x14ac:dyDescent="0.25">
      <c r="C45" s="44"/>
      <c r="D45" s="57"/>
    </row>
    <row r="46" spans="3:25" ht="21" customHeight="1" x14ac:dyDescent="0.25">
      <c r="C46" s="44"/>
      <c r="D46" s="57"/>
    </row>
    <row r="47" spans="3:25" ht="21" customHeight="1" x14ac:dyDescent="0.25">
      <c r="C47" s="44"/>
      <c r="D47" s="57"/>
    </row>
    <row r="48" spans="3:25" ht="21" customHeight="1" x14ac:dyDescent="0.25">
      <c r="C48" s="44"/>
      <c r="D48" s="57"/>
    </row>
    <row r="49" spans="3:4" ht="21" customHeight="1" x14ac:dyDescent="0.25">
      <c r="C49" s="44"/>
      <c r="D49" s="57"/>
    </row>
    <row r="50" spans="3:4" ht="21" customHeight="1" x14ac:dyDescent="0.25">
      <c r="C50" s="44"/>
      <c r="D50" s="57"/>
    </row>
    <row r="51" spans="3:4" ht="21" customHeight="1" x14ac:dyDescent="0.25">
      <c r="C51" s="44"/>
      <c r="D51" s="57"/>
    </row>
    <row r="52" spans="3:4" ht="21" customHeight="1" x14ac:dyDescent="0.25">
      <c r="C52" s="44"/>
      <c r="D52" s="57"/>
    </row>
    <row r="53" spans="3:4" ht="21" customHeight="1" x14ac:dyDescent="0.25">
      <c r="C53" s="44"/>
      <c r="D53" s="57"/>
    </row>
    <row r="54" spans="3:4" ht="21" customHeight="1" x14ac:dyDescent="0.25">
      <c r="C54" s="44"/>
      <c r="D54" s="57"/>
    </row>
    <row r="55" spans="3:4" ht="21" customHeight="1" x14ac:dyDescent="0.25">
      <c r="C55" s="44"/>
      <c r="D55" s="57"/>
    </row>
    <row r="56" spans="3:4" ht="21" customHeight="1" x14ac:dyDescent="0.25">
      <c r="C56" s="44"/>
      <c r="D56" s="57"/>
    </row>
    <row r="57" spans="3:4" ht="21" customHeight="1" x14ac:dyDescent="0.25">
      <c r="C57" s="44"/>
      <c r="D57" s="57"/>
    </row>
    <row r="58" spans="3:4" ht="21" customHeight="1" x14ac:dyDescent="0.25">
      <c r="C58" s="44"/>
      <c r="D58" s="57"/>
    </row>
    <row r="59" spans="3:4" ht="21" customHeight="1" x14ac:dyDescent="0.25">
      <c r="C59" s="44"/>
      <c r="D59" s="57"/>
    </row>
    <row r="60" spans="3:4" ht="21" customHeight="1" x14ac:dyDescent="0.25">
      <c r="C60" s="44"/>
      <c r="D60" s="57"/>
    </row>
    <row r="61" spans="3:4" ht="21" customHeight="1" x14ac:dyDescent="0.25">
      <c r="C61" s="44"/>
      <c r="D61" s="57"/>
    </row>
    <row r="62" spans="3:4" ht="21" customHeight="1" x14ac:dyDescent="0.25">
      <c r="C62" s="44"/>
      <c r="D62" s="57"/>
    </row>
    <row r="63" spans="3:4" ht="21" customHeight="1" x14ac:dyDescent="0.25">
      <c r="C63" s="44"/>
      <c r="D63" s="57"/>
    </row>
    <row r="64" spans="3:4" ht="21" customHeight="1" x14ac:dyDescent="0.25">
      <c r="C64" s="44"/>
      <c r="D64" s="57"/>
    </row>
    <row r="65" spans="3:4" ht="21" customHeight="1" x14ac:dyDescent="0.25">
      <c r="C65" s="44"/>
      <c r="D65" s="57"/>
    </row>
    <row r="66" spans="3:4" ht="21" customHeight="1" x14ac:dyDescent="0.25">
      <c r="C66" s="44"/>
      <c r="D66" s="57"/>
    </row>
    <row r="67" spans="3:4" ht="21" customHeight="1" x14ac:dyDescent="0.25">
      <c r="C67" s="44"/>
      <c r="D67" s="57"/>
    </row>
    <row r="68" spans="3:4" ht="21" customHeight="1" x14ac:dyDescent="0.25">
      <c r="C68" s="44"/>
      <c r="D68" s="57"/>
    </row>
    <row r="69" spans="3:4" ht="21" customHeight="1" x14ac:dyDescent="0.25">
      <c r="C69" s="44"/>
      <c r="D69" s="57"/>
    </row>
    <row r="70" spans="3:4" ht="21" customHeight="1" x14ac:dyDescent="0.25">
      <c r="C70" s="44"/>
      <c r="D70" s="57"/>
    </row>
    <row r="71" spans="3:4" ht="21" customHeight="1" x14ac:dyDescent="0.25">
      <c r="C71" s="44"/>
      <c r="D71" s="57"/>
    </row>
    <row r="72" spans="3:4" ht="21" customHeight="1" x14ac:dyDescent="0.25">
      <c r="C72" s="44"/>
      <c r="D72" s="57"/>
    </row>
    <row r="73" spans="3:4" ht="21" customHeight="1" x14ac:dyDescent="0.25">
      <c r="C73" s="44"/>
      <c r="D73" s="57"/>
    </row>
    <row r="74" spans="3:4" ht="21" customHeight="1" x14ac:dyDescent="0.25">
      <c r="C74" s="44"/>
      <c r="D74" s="57"/>
    </row>
    <row r="75" spans="3:4" ht="21" customHeight="1" x14ac:dyDescent="0.25">
      <c r="C75" s="44"/>
      <c r="D75" s="57"/>
    </row>
    <row r="76" spans="3:4" ht="21" customHeight="1" x14ac:dyDescent="0.25">
      <c r="C76" s="44"/>
      <c r="D76" s="57"/>
    </row>
    <row r="77" spans="3:4" ht="21" customHeight="1" x14ac:dyDescent="0.25">
      <c r="C77" s="44"/>
      <c r="D77" s="57"/>
    </row>
    <row r="78" spans="3:4" ht="21" customHeight="1" x14ac:dyDescent="0.25">
      <c r="C78" s="44"/>
      <c r="D78" s="57"/>
    </row>
    <row r="79" spans="3:4" ht="21" customHeight="1" x14ac:dyDescent="0.25">
      <c r="C79" s="44"/>
      <c r="D79" s="57"/>
    </row>
    <row r="80" spans="3:4" ht="21" customHeight="1" x14ac:dyDescent="0.25">
      <c r="C80" s="44"/>
      <c r="D80" s="57"/>
    </row>
    <row r="81" spans="3:4" ht="21" customHeight="1" x14ac:dyDescent="0.25">
      <c r="C81" s="44"/>
      <c r="D81" s="57"/>
    </row>
    <row r="82" spans="3:4" ht="21" customHeight="1" x14ac:dyDescent="0.25">
      <c r="C82" s="44"/>
      <c r="D82" s="57"/>
    </row>
    <row r="83" spans="3:4" ht="21" customHeight="1" x14ac:dyDescent="0.25">
      <c r="C83" s="44"/>
      <c r="D83" s="57"/>
    </row>
    <row r="84" spans="3:4" ht="21" customHeight="1" x14ac:dyDescent="0.25">
      <c r="C84" s="44"/>
      <c r="D84" s="57"/>
    </row>
    <row r="85" spans="3:4" ht="21" customHeight="1" x14ac:dyDescent="0.25">
      <c r="C85" s="44"/>
      <c r="D85" s="57"/>
    </row>
    <row r="86" spans="3:4" ht="21" customHeight="1" x14ac:dyDescent="0.25">
      <c r="C86" s="44"/>
      <c r="D86" s="57"/>
    </row>
    <row r="87" spans="3:4" ht="21" customHeight="1" x14ac:dyDescent="0.25">
      <c r="C87" s="44"/>
      <c r="D87" s="57"/>
    </row>
    <row r="88" spans="3:4" ht="21" customHeight="1" x14ac:dyDescent="0.25">
      <c r="C88" s="44"/>
      <c r="D88" s="57"/>
    </row>
    <row r="89" spans="3:4" ht="21" customHeight="1" x14ac:dyDescent="0.25">
      <c r="C89" s="44"/>
      <c r="D89" s="57"/>
    </row>
    <row r="90" spans="3:4" ht="21" customHeight="1" x14ac:dyDescent="0.25">
      <c r="C90" s="44"/>
      <c r="D90" s="57"/>
    </row>
    <row r="91" spans="3:4" ht="21" customHeight="1" x14ac:dyDescent="0.25">
      <c r="C91" s="44"/>
      <c r="D91" s="57"/>
    </row>
    <row r="92" spans="3:4" ht="21" customHeight="1" x14ac:dyDescent="0.25">
      <c r="C92" s="44"/>
      <c r="D92" s="57"/>
    </row>
    <row r="93" spans="3:4" ht="21" customHeight="1" x14ac:dyDescent="0.25">
      <c r="C93" s="44"/>
      <c r="D93" s="57"/>
    </row>
    <row r="94" spans="3:4" ht="21" customHeight="1" x14ac:dyDescent="0.25">
      <c r="C94" s="44"/>
      <c r="D94" s="57"/>
    </row>
    <row r="95" spans="3:4" ht="21" customHeight="1" x14ac:dyDescent="0.25">
      <c r="C95" s="44"/>
      <c r="D95" s="57"/>
    </row>
    <row r="96" spans="3:4" ht="21" customHeight="1" x14ac:dyDescent="0.25">
      <c r="C96" s="44"/>
      <c r="D96" s="57"/>
    </row>
    <row r="97" spans="3:4" ht="21" customHeight="1" x14ac:dyDescent="0.25">
      <c r="C97" s="44"/>
      <c r="D97" s="57"/>
    </row>
    <row r="98" spans="3:4" ht="21" customHeight="1" x14ac:dyDescent="0.25">
      <c r="C98" s="44"/>
      <c r="D98" s="57"/>
    </row>
    <row r="99" spans="3:4" ht="21" customHeight="1" x14ac:dyDescent="0.25">
      <c r="C99" s="44"/>
      <c r="D99" s="57"/>
    </row>
    <row r="100" spans="3:4" ht="21" customHeight="1" x14ac:dyDescent="0.25">
      <c r="C100" s="44"/>
      <c r="D100" s="57"/>
    </row>
    <row r="101" spans="3:4" ht="21" customHeight="1" x14ac:dyDescent="0.25">
      <c r="C101" s="44"/>
      <c r="D101" s="57"/>
    </row>
    <row r="102" spans="3:4" ht="21" customHeight="1" x14ac:dyDescent="0.25">
      <c r="C102" s="44"/>
      <c r="D102" s="57"/>
    </row>
    <row r="103" spans="3:4" ht="21" customHeight="1" x14ac:dyDescent="0.25">
      <c r="C103" s="44"/>
      <c r="D103" s="57"/>
    </row>
    <row r="104" spans="3:4" ht="21" customHeight="1" x14ac:dyDescent="0.25">
      <c r="C104" s="44"/>
      <c r="D104" s="57"/>
    </row>
    <row r="105" spans="3:4" ht="21" customHeight="1" x14ac:dyDescent="0.25">
      <c r="C105" s="44"/>
      <c r="D105" s="57"/>
    </row>
    <row r="106" spans="3:4" ht="21" customHeight="1" x14ac:dyDescent="0.25">
      <c r="C106" s="44"/>
      <c r="D106" s="57"/>
    </row>
    <row r="107" spans="3:4" ht="21" customHeight="1" x14ac:dyDescent="0.25">
      <c r="C107" s="44"/>
      <c r="D107" s="57"/>
    </row>
    <row r="108" spans="3:4" ht="21" customHeight="1" x14ac:dyDescent="0.25">
      <c r="C108" s="44"/>
      <c r="D108" s="57"/>
    </row>
    <row r="109" spans="3:4" ht="21" customHeight="1" x14ac:dyDescent="0.25">
      <c r="C109" s="44"/>
      <c r="D109" s="57"/>
    </row>
    <row r="110" spans="3:4" ht="21" customHeight="1" x14ac:dyDescent="0.25">
      <c r="C110" s="44"/>
      <c r="D110" s="57"/>
    </row>
    <row r="111" spans="3:4" ht="21" customHeight="1" x14ac:dyDescent="0.25">
      <c r="C111" s="44"/>
      <c r="D111" s="57"/>
    </row>
    <row r="112" spans="3:4" ht="21" customHeight="1" x14ac:dyDescent="0.25">
      <c r="C112" s="44"/>
      <c r="D112" s="57"/>
    </row>
    <row r="113" spans="3:4" ht="21" customHeight="1" x14ac:dyDescent="0.25">
      <c r="C113" s="44"/>
      <c r="D113" s="57"/>
    </row>
    <row r="114" spans="3:4" ht="21" customHeight="1" x14ac:dyDescent="0.25">
      <c r="C114" s="44"/>
      <c r="D114" s="57"/>
    </row>
    <row r="115" spans="3:4" ht="21" customHeight="1" x14ac:dyDescent="0.25">
      <c r="C115" s="44"/>
      <c r="D115" s="57"/>
    </row>
    <row r="116" spans="3:4" ht="21" customHeight="1" x14ac:dyDescent="0.25">
      <c r="C116" s="44"/>
      <c r="D116" s="57"/>
    </row>
    <row r="117" spans="3:4" ht="21" customHeight="1" x14ac:dyDescent="0.25">
      <c r="C117" s="44"/>
      <c r="D117" s="57"/>
    </row>
    <row r="118" spans="3:4" ht="21" customHeight="1" x14ac:dyDescent="0.25">
      <c r="C118" s="44"/>
      <c r="D118" s="57"/>
    </row>
    <row r="119" spans="3:4" ht="21" customHeight="1" x14ac:dyDescent="0.25">
      <c r="C119" s="44"/>
      <c r="D119" s="57"/>
    </row>
    <row r="120" spans="3:4" ht="21" customHeight="1" x14ac:dyDescent="0.25">
      <c r="C120" s="44"/>
      <c r="D120" s="57"/>
    </row>
    <row r="121" spans="3:4" ht="21" customHeight="1" x14ac:dyDescent="0.25">
      <c r="C121" s="44"/>
      <c r="D121" s="57"/>
    </row>
    <row r="122" spans="3:4" ht="21" customHeight="1" x14ac:dyDescent="0.25">
      <c r="C122" s="44"/>
      <c r="D122" s="57"/>
    </row>
    <row r="123" spans="3:4" ht="21" customHeight="1" x14ac:dyDescent="0.25">
      <c r="C123" s="44"/>
      <c r="D123" s="57"/>
    </row>
    <row r="124" spans="3:4" ht="21" customHeight="1" x14ac:dyDescent="0.25">
      <c r="C124" s="44"/>
      <c r="D124" s="57"/>
    </row>
    <row r="125" spans="3:4" ht="21" customHeight="1" x14ac:dyDescent="0.25">
      <c r="C125" s="44"/>
      <c r="D125" s="57"/>
    </row>
    <row r="126" spans="3:4" ht="21" customHeight="1" x14ac:dyDescent="0.25">
      <c r="C126" s="44"/>
      <c r="D126" s="57"/>
    </row>
    <row r="127" spans="3:4" ht="21" customHeight="1" x14ac:dyDescent="0.25">
      <c r="C127" s="44"/>
      <c r="D127" s="57"/>
    </row>
    <row r="128" spans="3:4" ht="21" customHeight="1" x14ac:dyDescent="0.25">
      <c r="C128" s="44"/>
      <c r="D128" s="57"/>
    </row>
    <row r="129" spans="3:4" ht="21" customHeight="1" x14ac:dyDescent="0.25">
      <c r="C129" s="44"/>
      <c r="D129" s="57"/>
    </row>
    <row r="130" spans="3:4" ht="21" customHeight="1" x14ac:dyDescent="0.25">
      <c r="C130" s="44"/>
      <c r="D130" s="57"/>
    </row>
    <row r="131" spans="3:4" ht="21" customHeight="1" x14ac:dyDescent="0.25">
      <c r="C131" s="44"/>
      <c r="D131" s="57"/>
    </row>
    <row r="132" spans="3:4" ht="21" customHeight="1" x14ac:dyDescent="0.25">
      <c r="C132" s="44"/>
      <c r="D132" s="57"/>
    </row>
    <row r="133" spans="3:4" ht="21" customHeight="1" x14ac:dyDescent="0.25">
      <c r="C133" s="44"/>
      <c r="D133" s="57"/>
    </row>
    <row r="134" spans="3:4" ht="21" customHeight="1" x14ac:dyDescent="0.25">
      <c r="C134" s="44"/>
      <c r="D134" s="57"/>
    </row>
    <row r="135" spans="3:4" ht="21" customHeight="1" x14ac:dyDescent="0.25">
      <c r="C135" s="44"/>
      <c r="D135" s="57"/>
    </row>
    <row r="136" spans="3:4" ht="21" customHeight="1" x14ac:dyDescent="0.25">
      <c r="C136" s="44"/>
      <c r="D136" s="57"/>
    </row>
    <row r="137" spans="3:4" ht="21" customHeight="1" x14ac:dyDescent="0.25">
      <c r="C137" s="44"/>
      <c r="D137" s="57"/>
    </row>
    <row r="138" spans="3:4" ht="21" customHeight="1" x14ac:dyDescent="0.25">
      <c r="C138" s="44"/>
      <c r="D138" s="57"/>
    </row>
    <row r="139" spans="3:4" ht="21" customHeight="1" x14ac:dyDescent="0.25">
      <c r="C139" s="44"/>
      <c r="D139" s="57"/>
    </row>
    <row r="140" spans="3:4" ht="21" customHeight="1" x14ac:dyDescent="0.25">
      <c r="C140" s="44"/>
      <c r="D140" s="57"/>
    </row>
    <row r="141" spans="3:4" ht="21" customHeight="1" x14ac:dyDescent="0.25">
      <c r="C141" s="44"/>
      <c r="D141" s="57"/>
    </row>
    <row r="142" spans="3:4" ht="21" customHeight="1" x14ac:dyDescent="0.25">
      <c r="C142" s="44"/>
      <c r="D142" s="57"/>
    </row>
    <row r="143" spans="3:4" ht="21" customHeight="1" x14ac:dyDescent="0.25">
      <c r="C143" s="44"/>
      <c r="D143" s="57"/>
    </row>
    <row r="144" spans="3:4" ht="21" customHeight="1" x14ac:dyDescent="0.25">
      <c r="C144" s="44"/>
      <c r="D144" s="57"/>
    </row>
    <row r="145" spans="3:4" ht="21" customHeight="1" x14ac:dyDescent="0.25">
      <c r="C145" s="44"/>
      <c r="D145" s="57"/>
    </row>
    <row r="146" spans="3:4" ht="21" customHeight="1" x14ac:dyDescent="0.25">
      <c r="C146" s="44"/>
      <c r="D146" s="57"/>
    </row>
    <row r="147" spans="3:4" ht="21" customHeight="1" x14ac:dyDescent="0.25">
      <c r="C147" s="44"/>
      <c r="D147" s="57"/>
    </row>
    <row r="148" spans="3:4" ht="21" customHeight="1" x14ac:dyDescent="0.25">
      <c r="C148" s="44"/>
      <c r="D148" s="57"/>
    </row>
    <row r="149" spans="3:4" ht="21" customHeight="1" x14ac:dyDescent="0.25">
      <c r="C149" s="44"/>
      <c r="D149" s="57"/>
    </row>
    <row r="150" spans="3:4" ht="21" customHeight="1" x14ac:dyDescent="0.25">
      <c r="C150" s="44"/>
      <c r="D150" s="57"/>
    </row>
    <row r="151" spans="3:4" ht="21" customHeight="1" x14ac:dyDescent="0.25">
      <c r="C151" s="44"/>
      <c r="D151" s="57"/>
    </row>
    <row r="152" spans="3:4" ht="21" customHeight="1" x14ac:dyDescent="0.25">
      <c r="C152" s="44"/>
      <c r="D152" s="57"/>
    </row>
    <row r="153" spans="3:4" ht="21" customHeight="1" x14ac:dyDescent="0.25">
      <c r="C153" s="44"/>
      <c r="D153" s="57"/>
    </row>
    <row r="154" spans="3:4" ht="21" customHeight="1" x14ac:dyDescent="0.25">
      <c r="C154" s="44"/>
      <c r="D154" s="57"/>
    </row>
    <row r="155" spans="3:4" ht="21" customHeight="1" x14ac:dyDescent="0.25">
      <c r="C155" s="44"/>
      <c r="D155" s="57"/>
    </row>
    <row r="156" spans="3:4" ht="21" customHeight="1" x14ac:dyDescent="0.25">
      <c r="C156" s="44"/>
      <c r="D156" s="57"/>
    </row>
    <row r="157" spans="3:4" ht="21" customHeight="1" x14ac:dyDescent="0.25">
      <c r="C157" s="44"/>
      <c r="D157" s="57"/>
    </row>
    <row r="158" spans="3:4" ht="21" customHeight="1" x14ac:dyDescent="0.25">
      <c r="C158" s="44"/>
      <c r="D158" s="57"/>
    </row>
    <row r="159" spans="3:4" ht="21" customHeight="1" x14ac:dyDescent="0.25">
      <c r="C159" s="44"/>
      <c r="D159" s="57"/>
    </row>
    <row r="160" spans="3:4" ht="21" customHeight="1" x14ac:dyDescent="0.25">
      <c r="C160" s="44"/>
      <c r="D160" s="57"/>
    </row>
    <row r="161" spans="3:4" ht="21" customHeight="1" x14ac:dyDescent="0.25">
      <c r="C161" s="44"/>
      <c r="D161" s="57"/>
    </row>
    <row r="162" spans="3:4" ht="21" customHeight="1" x14ac:dyDescent="0.25">
      <c r="C162" s="44"/>
      <c r="D162" s="57"/>
    </row>
    <row r="163" spans="3:4" ht="21" customHeight="1" x14ac:dyDescent="0.25">
      <c r="C163" s="44"/>
      <c r="D163" s="57"/>
    </row>
    <row r="164" spans="3:4" ht="21" customHeight="1" x14ac:dyDescent="0.25">
      <c r="C164" s="44"/>
      <c r="D164" s="57"/>
    </row>
    <row r="165" spans="3:4" ht="21" customHeight="1" x14ac:dyDescent="0.25">
      <c r="C165" s="44"/>
      <c r="D165" s="57"/>
    </row>
    <row r="166" spans="3:4" ht="21" customHeight="1" x14ac:dyDescent="0.25">
      <c r="C166" s="44"/>
      <c r="D166" s="57"/>
    </row>
    <row r="167" spans="3:4" ht="21" customHeight="1" x14ac:dyDescent="0.25">
      <c r="C167" s="44"/>
      <c r="D167" s="57"/>
    </row>
    <row r="168" spans="3:4" ht="21" customHeight="1" x14ac:dyDescent="0.25">
      <c r="C168" s="44"/>
      <c r="D168" s="57"/>
    </row>
    <row r="169" spans="3:4" ht="21" customHeight="1" x14ac:dyDescent="0.25">
      <c r="C169" s="44"/>
      <c r="D169" s="57"/>
    </row>
    <row r="170" spans="3:4" ht="21" customHeight="1" x14ac:dyDescent="0.25">
      <c r="C170" s="44"/>
      <c r="D170" s="57"/>
    </row>
    <row r="171" spans="3:4" ht="21" customHeight="1" x14ac:dyDescent="0.25">
      <c r="C171" s="44"/>
      <c r="D171" s="57"/>
    </row>
    <row r="172" spans="3:4" ht="21" customHeight="1" x14ac:dyDescent="0.25">
      <c r="C172" s="44"/>
      <c r="D172" s="57"/>
    </row>
    <row r="173" spans="3:4" ht="21" customHeight="1" x14ac:dyDescent="0.25">
      <c r="C173" s="44"/>
      <c r="D173" s="57"/>
    </row>
    <row r="174" spans="3:4" ht="21" customHeight="1" x14ac:dyDescent="0.25">
      <c r="C174" s="44"/>
      <c r="D174" s="57"/>
    </row>
    <row r="175" spans="3:4" ht="21" customHeight="1" x14ac:dyDescent="0.25">
      <c r="C175" s="44"/>
      <c r="D175" s="57"/>
    </row>
    <row r="176" spans="3:4" ht="21" customHeight="1" x14ac:dyDescent="0.25">
      <c r="C176" s="44"/>
      <c r="D176" s="57"/>
    </row>
    <row r="177" spans="3:4" ht="21" customHeight="1" x14ac:dyDescent="0.25">
      <c r="C177" s="44"/>
      <c r="D177" s="57"/>
    </row>
    <row r="178" spans="3:4" ht="21" customHeight="1" x14ac:dyDescent="0.25">
      <c r="C178" s="44"/>
      <c r="D178" s="57"/>
    </row>
    <row r="179" spans="3:4" ht="21" customHeight="1" x14ac:dyDescent="0.25">
      <c r="C179" s="44"/>
      <c r="D179" s="57"/>
    </row>
    <row r="180" spans="3:4" ht="21" customHeight="1" x14ac:dyDescent="0.25">
      <c r="C180" s="44"/>
      <c r="D180" s="57"/>
    </row>
    <row r="181" spans="3:4" ht="21" customHeight="1" x14ac:dyDescent="0.25">
      <c r="C181" s="44"/>
      <c r="D181" s="57"/>
    </row>
    <row r="182" spans="3:4" ht="21" customHeight="1" x14ac:dyDescent="0.25">
      <c r="C182" s="44"/>
      <c r="D182" s="57"/>
    </row>
    <row r="183" spans="3:4" ht="21" customHeight="1" x14ac:dyDescent="0.25">
      <c r="C183" s="44"/>
      <c r="D183" s="57"/>
    </row>
    <row r="184" spans="3:4" ht="21" customHeight="1" x14ac:dyDescent="0.25">
      <c r="C184" s="44"/>
      <c r="D184" s="57"/>
    </row>
    <row r="185" spans="3:4" ht="21" customHeight="1" x14ac:dyDescent="0.25">
      <c r="C185" s="44"/>
      <c r="D185" s="57"/>
    </row>
    <row r="186" spans="3:4" ht="21" customHeight="1" x14ac:dyDescent="0.25">
      <c r="C186" s="44"/>
      <c r="D186" s="57"/>
    </row>
    <row r="187" spans="3:4" ht="21" customHeight="1" x14ac:dyDescent="0.25">
      <c r="C187" s="44"/>
      <c r="D187" s="57"/>
    </row>
    <row r="188" spans="3:4" ht="21" customHeight="1" x14ac:dyDescent="0.25">
      <c r="C188" s="44"/>
      <c r="D188" s="57"/>
    </row>
    <row r="189" spans="3:4" ht="21" customHeight="1" x14ac:dyDescent="0.25">
      <c r="C189" s="44"/>
      <c r="D189" s="57"/>
    </row>
    <row r="190" spans="3:4" ht="21" customHeight="1" x14ac:dyDescent="0.25">
      <c r="C190" s="44"/>
      <c r="D190" s="57"/>
    </row>
    <row r="191" spans="3:4" ht="21" customHeight="1" x14ac:dyDescent="0.25">
      <c r="C191" s="44"/>
      <c r="D191" s="57"/>
    </row>
    <row r="192" spans="3:4" ht="21" customHeight="1" x14ac:dyDescent="0.25">
      <c r="C192" s="44"/>
      <c r="D192" s="57"/>
    </row>
    <row r="193" spans="3:4" ht="21" customHeight="1" x14ac:dyDescent="0.25">
      <c r="C193" s="44"/>
      <c r="D193" s="57"/>
    </row>
    <row r="194" spans="3:4" ht="21" customHeight="1" x14ac:dyDescent="0.25">
      <c r="C194" s="44"/>
      <c r="D194" s="57"/>
    </row>
    <row r="195" spans="3:4" ht="21" customHeight="1" x14ac:dyDescent="0.25">
      <c r="C195" s="44"/>
      <c r="D195" s="57"/>
    </row>
    <row r="196" spans="3:4" ht="21" customHeight="1" x14ac:dyDescent="0.25">
      <c r="C196" s="44"/>
      <c r="D196" s="57"/>
    </row>
    <row r="197" spans="3:4" ht="21" customHeight="1" x14ac:dyDescent="0.25">
      <c r="C197" s="44"/>
      <c r="D197" s="57"/>
    </row>
    <row r="198" spans="3:4" ht="21" customHeight="1" x14ac:dyDescent="0.25">
      <c r="C198" s="44"/>
      <c r="D198" s="57"/>
    </row>
    <row r="199" spans="3:4" ht="21" customHeight="1" x14ac:dyDescent="0.25">
      <c r="C199" s="44"/>
      <c r="D199" s="57"/>
    </row>
    <row r="200" spans="3:4" ht="21" customHeight="1" x14ac:dyDescent="0.25">
      <c r="C200" s="44"/>
      <c r="D200" s="57"/>
    </row>
    <row r="201" spans="3:4" ht="21" customHeight="1" x14ac:dyDescent="0.25">
      <c r="C201" s="44"/>
      <c r="D201" s="57"/>
    </row>
    <row r="202" spans="3:4" ht="21" customHeight="1" x14ac:dyDescent="0.25">
      <c r="C202" s="44"/>
      <c r="D202" s="57"/>
    </row>
    <row r="203" spans="3:4" ht="21" customHeight="1" x14ac:dyDescent="0.25">
      <c r="C203" s="44"/>
      <c r="D203" s="57"/>
    </row>
    <row r="204" spans="3:4" ht="21" customHeight="1" x14ac:dyDescent="0.25">
      <c r="C204" s="44"/>
      <c r="D204" s="57"/>
    </row>
    <row r="205" spans="3:4" ht="21" customHeight="1" x14ac:dyDescent="0.25">
      <c r="C205" s="44"/>
      <c r="D205" s="57"/>
    </row>
    <row r="206" spans="3:4" ht="21" customHeight="1" x14ac:dyDescent="0.25">
      <c r="C206" s="44"/>
      <c r="D206" s="57"/>
    </row>
    <row r="207" spans="3:4" ht="21" customHeight="1" x14ac:dyDescent="0.25">
      <c r="C207" s="44"/>
      <c r="D207" s="57"/>
    </row>
    <row r="208" spans="3:4" ht="21" customHeight="1" x14ac:dyDescent="0.25">
      <c r="C208" s="44"/>
      <c r="D208" s="57"/>
    </row>
    <row r="209" spans="3:4" ht="21" customHeight="1" x14ac:dyDescent="0.25">
      <c r="C209" s="44"/>
      <c r="D209" s="57"/>
    </row>
    <row r="210" spans="3:4" ht="21" customHeight="1" x14ac:dyDescent="0.25">
      <c r="C210" s="44"/>
      <c r="D210" s="57"/>
    </row>
    <row r="211" spans="3:4" ht="21" customHeight="1" x14ac:dyDescent="0.25">
      <c r="C211" s="44"/>
      <c r="D211" s="57"/>
    </row>
    <row r="212" spans="3:4" ht="21" customHeight="1" x14ac:dyDescent="0.25">
      <c r="C212" s="44"/>
      <c r="D212" s="57"/>
    </row>
    <row r="213" spans="3:4" ht="21" customHeight="1" x14ac:dyDescent="0.25">
      <c r="C213" s="44"/>
      <c r="D213" s="57"/>
    </row>
    <row r="214" spans="3:4" ht="21" customHeight="1" x14ac:dyDescent="0.25">
      <c r="C214" s="44"/>
      <c r="D214" s="57"/>
    </row>
    <row r="215" spans="3:4" ht="21" customHeight="1" x14ac:dyDescent="0.25">
      <c r="C215" s="44"/>
      <c r="D215" s="57"/>
    </row>
    <row r="216" spans="3:4" ht="21" customHeight="1" x14ac:dyDescent="0.25">
      <c r="C216" s="44"/>
      <c r="D216" s="57"/>
    </row>
    <row r="217" spans="3:4" ht="21" customHeight="1" x14ac:dyDescent="0.25">
      <c r="C217" s="44"/>
      <c r="D217" s="57"/>
    </row>
    <row r="218" spans="3:4" ht="21" customHeight="1" x14ac:dyDescent="0.25">
      <c r="C218" s="44"/>
      <c r="D218" s="57"/>
    </row>
    <row r="219" spans="3:4" ht="21" customHeight="1" x14ac:dyDescent="0.25">
      <c r="C219" s="44"/>
      <c r="D219" s="57"/>
    </row>
    <row r="220" spans="3:4" ht="21" customHeight="1" x14ac:dyDescent="0.25">
      <c r="C220" s="44"/>
      <c r="D220" s="57"/>
    </row>
    <row r="221" spans="3:4" ht="21" customHeight="1" x14ac:dyDescent="0.25">
      <c r="C221" s="44"/>
      <c r="D221" s="57"/>
    </row>
    <row r="222" spans="3:4" ht="21" customHeight="1" x14ac:dyDescent="0.25">
      <c r="C222" s="44"/>
      <c r="D222" s="57"/>
    </row>
    <row r="223" spans="3:4" ht="21" customHeight="1" x14ac:dyDescent="0.25">
      <c r="C223" s="44"/>
      <c r="D223" s="57"/>
    </row>
    <row r="224" spans="3:4" ht="21" customHeight="1" x14ac:dyDescent="0.25">
      <c r="C224" s="44"/>
      <c r="D224" s="57"/>
    </row>
    <row r="225" spans="3:4" ht="21" customHeight="1" x14ac:dyDescent="0.25">
      <c r="C225" s="44"/>
      <c r="D225" s="57"/>
    </row>
    <row r="226" spans="3:4" ht="21" customHeight="1" x14ac:dyDescent="0.25">
      <c r="C226" s="44"/>
      <c r="D226" s="57"/>
    </row>
    <row r="227" spans="3:4" ht="21" customHeight="1" x14ac:dyDescent="0.25">
      <c r="C227" s="44"/>
      <c r="D227" s="57"/>
    </row>
    <row r="228" spans="3:4" ht="21" customHeight="1" x14ac:dyDescent="0.25">
      <c r="C228" s="44"/>
      <c r="D228" s="57"/>
    </row>
    <row r="229" spans="3:4" ht="21" customHeight="1" x14ac:dyDescent="0.25">
      <c r="C229" s="44"/>
      <c r="D229" s="57"/>
    </row>
    <row r="230" spans="3:4" ht="21" customHeight="1" x14ac:dyDescent="0.25">
      <c r="C230" s="44"/>
      <c r="D230" s="57"/>
    </row>
    <row r="231" spans="3:4" ht="21" customHeight="1" x14ac:dyDescent="0.25">
      <c r="C231" s="44"/>
      <c r="D231" s="57"/>
    </row>
    <row r="232" spans="3:4" ht="21" customHeight="1" x14ac:dyDescent="0.25">
      <c r="C232" s="44"/>
      <c r="D232" s="57"/>
    </row>
    <row r="233" spans="3:4" ht="21" customHeight="1" x14ac:dyDescent="0.25">
      <c r="C233" s="44"/>
      <c r="D233" s="57"/>
    </row>
    <row r="234" spans="3:4" ht="21" customHeight="1" x14ac:dyDescent="0.25">
      <c r="C234" s="44"/>
      <c r="D234" s="57"/>
    </row>
    <row r="235" spans="3:4" ht="21" customHeight="1" x14ac:dyDescent="0.25">
      <c r="C235" s="44"/>
      <c r="D235" s="57"/>
    </row>
    <row r="236" spans="3:4" ht="21" customHeight="1" x14ac:dyDescent="0.25">
      <c r="C236" s="44"/>
      <c r="D236" s="57"/>
    </row>
    <row r="237" spans="3:4" ht="21" customHeight="1" x14ac:dyDescent="0.25">
      <c r="C237" s="44"/>
      <c r="D237" s="57"/>
    </row>
    <row r="238" spans="3:4" ht="21" customHeight="1" x14ac:dyDescent="0.25">
      <c r="C238" s="44"/>
      <c r="D238" s="57"/>
    </row>
    <row r="239" spans="3:4" ht="21" customHeight="1" x14ac:dyDescent="0.25">
      <c r="C239" s="44"/>
      <c r="D239" s="57"/>
    </row>
    <row r="240" spans="3:4" ht="21" customHeight="1" x14ac:dyDescent="0.25">
      <c r="C240" s="44"/>
      <c r="D240" s="57"/>
    </row>
    <row r="241" spans="3:4" ht="21" customHeight="1" x14ac:dyDescent="0.25">
      <c r="C241" s="44"/>
      <c r="D241" s="57"/>
    </row>
    <row r="242" spans="3:4" ht="21" customHeight="1" x14ac:dyDescent="0.25">
      <c r="C242" s="44"/>
      <c r="D242" s="57"/>
    </row>
    <row r="243" spans="3:4" ht="21" customHeight="1" x14ac:dyDescent="0.25">
      <c r="C243" s="44"/>
      <c r="D243" s="57"/>
    </row>
    <row r="244" spans="3:4" ht="21" customHeight="1" x14ac:dyDescent="0.25">
      <c r="C244" s="44"/>
      <c r="D244" s="57"/>
    </row>
    <row r="245" spans="3:4" ht="21" customHeight="1" x14ac:dyDescent="0.25">
      <c r="C245" s="44"/>
      <c r="D245" s="57"/>
    </row>
    <row r="246" spans="3:4" ht="21" customHeight="1" x14ac:dyDescent="0.25">
      <c r="C246" s="44"/>
      <c r="D246" s="57"/>
    </row>
    <row r="247" spans="3:4" ht="21" customHeight="1" x14ac:dyDescent="0.25">
      <c r="C247" s="44"/>
      <c r="D247" s="57"/>
    </row>
    <row r="248" spans="3:4" ht="21" customHeight="1" x14ac:dyDescent="0.25">
      <c r="C248" s="44"/>
      <c r="D248" s="57"/>
    </row>
    <row r="249" spans="3:4" ht="21" customHeight="1" x14ac:dyDescent="0.25">
      <c r="C249" s="44"/>
      <c r="D249" s="57"/>
    </row>
    <row r="250" spans="3:4" ht="21" customHeight="1" x14ac:dyDescent="0.25">
      <c r="C250" s="44"/>
      <c r="D250" s="57"/>
    </row>
    <row r="251" spans="3:4" ht="21" customHeight="1" x14ac:dyDescent="0.25">
      <c r="C251" s="44"/>
      <c r="D251" s="57"/>
    </row>
    <row r="252" spans="3:4" ht="21" customHeight="1" x14ac:dyDescent="0.25">
      <c r="C252" s="44"/>
      <c r="D252" s="57"/>
    </row>
    <row r="253" spans="3:4" ht="21" customHeight="1" x14ac:dyDescent="0.25">
      <c r="C253" s="44"/>
      <c r="D253" s="57"/>
    </row>
    <row r="254" spans="3:4" ht="21" customHeight="1" x14ac:dyDescent="0.25">
      <c r="C254" s="44"/>
      <c r="D254" s="57"/>
    </row>
    <row r="255" spans="3:4" ht="21" customHeight="1" x14ac:dyDescent="0.25">
      <c r="C255" s="44"/>
      <c r="D255" s="57"/>
    </row>
    <row r="256" spans="3:4" ht="21" customHeight="1" x14ac:dyDescent="0.25">
      <c r="C256" s="44"/>
      <c r="D256" s="57"/>
    </row>
    <row r="257" spans="3:4" ht="21" customHeight="1" x14ac:dyDescent="0.25">
      <c r="C257" s="44"/>
      <c r="D257" s="57"/>
    </row>
    <row r="258" spans="3:4" ht="21" customHeight="1" x14ac:dyDescent="0.25">
      <c r="C258" s="44"/>
      <c r="D258" s="57"/>
    </row>
    <row r="259" spans="3:4" ht="21" customHeight="1" x14ac:dyDescent="0.25">
      <c r="C259" s="44"/>
      <c r="D259" s="57"/>
    </row>
    <row r="260" spans="3:4" ht="21" customHeight="1" x14ac:dyDescent="0.25">
      <c r="C260" s="44"/>
      <c r="D260" s="57"/>
    </row>
    <row r="261" spans="3:4" ht="21" customHeight="1" x14ac:dyDescent="0.25">
      <c r="C261" s="44"/>
      <c r="D261" s="57"/>
    </row>
    <row r="262" spans="3:4" ht="21" customHeight="1" x14ac:dyDescent="0.25">
      <c r="C262" s="44"/>
      <c r="D262" s="57"/>
    </row>
    <row r="263" spans="3:4" ht="21" customHeight="1" x14ac:dyDescent="0.25">
      <c r="C263" s="44"/>
      <c r="D263" s="57"/>
    </row>
    <row r="264" spans="3:4" ht="21" customHeight="1" x14ac:dyDescent="0.25">
      <c r="C264" s="44"/>
      <c r="D264" s="57"/>
    </row>
    <row r="265" spans="3:4" ht="21" customHeight="1" x14ac:dyDescent="0.25">
      <c r="C265" s="44"/>
      <c r="D265" s="57"/>
    </row>
    <row r="266" spans="3:4" ht="21" customHeight="1" x14ac:dyDescent="0.25">
      <c r="C266" s="44"/>
      <c r="D266" s="57"/>
    </row>
    <row r="267" spans="3:4" ht="21" customHeight="1" x14ac:dyDescent="0.25">
      <c r="C267" s="44"/>
      <c r="D267" s="57"/>
    </row>
    <row r="268" spans="3:4" ht="21" customHeight="1" x14ac:dyDescent="0.25">
      <c r="C268" s="44"/>
      <c r="D268" s="57"/>
    </row>
    <row r="269" spans="3:4" ht="21" customHeight="1" x14ac:dyDescent="0.25">
      <c r="C269" s="44"/>
      <c r="D269" s="57"/>
    </row>
    <row r="270" spans="3:4" ht="21" customHeight="1" x14ac:dyDescent="0.25">
      <c r="C270" s="44"/>
      <c r="D270" s="57"/>
    </row>
    <row r="271" spans="3:4" ht="21" customHeight="1" x14ac:dyDescent="0.25">
      <c r="C271" s="44"/>
      <c r="D271" s="57"/>
    </row>
    <row r="272" spans="3:4" ht="21" customHeight="1" x14ac:dyDescent="0.25">
      <c r="C272" s="44"/>
      <c r="D272" s="57"/>
    </row>
    <row r="273" spans="3:4" ht="21" customHeight="1" x14ac:dyDescent="0.25">
      <c r="C273" s="44"/>
      <c r="D273" s="57"/>
    </row>
    <row r="274" spans="3:4" ht="21" customHeight="1" x14ac:dyDescent="0.25">
      <c r="C274" s="44"/>
      <c r="D274" s="57"/>
    </row>
    <row r="275" spans="3:4" ht="21" customHeight="1" x14ac:dyDescent="0.25">
      <c r="C275" s="44"/>
      <c r="D275" s="57"/>
    </row>
    <row r="276" spans="3:4" ht="21" customHeight="1" x14ac:dyDescent="0.25">
      <c r="C276" s="44"/>
      <c r="D276" s="57"/>
    </row>
    <row r="277" spans="3:4" ht="21" customHeight="1" x14ac:dyDescent="0.25">
      <c r="C277" s="44"/>
      <c r="D277" s="57"/>
    </row>
    <row r="278" spans="3:4" ht="21" customHeight="1" x14ac:dyDescent="0.25">
      <c r="C278" s="44"/>
      <c r="D278" s="57"/>
    </row>
    <row r="279" spans="3:4" ht="21" customHeight="1" x14ac:dyDescent="0.25">
      <c r="C279" s="44"/>
      <c r="D279" s="57"/>
    </row>
    <row r="280" spans="3:4" ht="21" customHeight="1" x14ac:dyDescent="0.25">
      <c r="C280" s="44"/>
      <c r="D280" s="57"/>
    </row>
    <row r="281" spans="3:4" ht="21" customHeight="1" x14ac:dyDescent="0.25">
      <c r="C281" s="44"/>
      <c r="D281" s="57"/>
    </row>
    <row r="282" spans="3:4" ht="21" customHeight="1" x14ac:dyDescent="0.25">
      <c r="C282" s="44"/>
      <c r="D282" s="57"/>
    </row>
    <row r="283" spans="3:4" ht="21" customHeight="1" x14ac:dyDescent="0.25">
      <c r="C283" s="44"/>
      <c r="D283" s="57"/>
    </row>
    <row r="284" spans="3:4" ht="21" customHeight="1" x14ac:dyDescent="0.25">
      <c r="C284" s="44"/>
      <c r="D284" s="57"/>
    </row>
    <row r="285" spans="3:4" ht="21" customHeight="1" x14ac:dyDescent="0.25">
      <c r="C285" s="44"/>
      <c r="D285" s="57"/>
    </row>
    <row r="286" spans="3:4" ht="21" customHeight="1" x14ac:dyDescent="0.25">
      <c r="C286" s="44"/>
      <c r="D286" s="57"/>
    </row>
    <row r="287" spans="3:4" ht="21" customHeight="1" x14ac:dyDescent="0.25">
      <c r="C287" s="44"/>
      <c r="D287" s="57"/>
    </row>
    <row r="288" spans="3:4" ht="21" customHeight="1" x14ac:dyDescent="0.25">
      <c r="C288" s="44"/>
      <c r="D288" s="57"/>
    </row>
    <row r="289" spans="3:4" ht="21" customHeight="1" x14ac:dyDescent="0.25">
      <c r="C289" s="44"/>
      <c r="D289" s="57"/>
    </row>
    <row r="290" spans="3:4" ht="21" customHeight="1" x14ac:dyDescent="0.25">
      <c r="C290" s="44"/>
      <c r="D290" s="57"/>
    </row>
    <row r="291" spans="3:4" ht="21" customHeight="1" x14ac:dyDescent="0.25">
      <c r="C291" s="44"/>
      <c r="D291" s="57"/>
    </row>
    <row r="292" spans="3:4" ht="21" customHeight="1" x14ac:dyDescent="0.25">
      <c r="C292" s="44"/>
      <c r="D292" s="57"/>
    </row>
    <row r="293" spans="3:4" ht="21" customHeight="1" x14ac:dyDescent="0.25">
      <c r="C293" s="44"/>
      <c r="D293" s="57"/>
    </row>
    <row r="294" spans="3:4" ht="21" customHeight="1" x14ac:dyDescent="0.25">
      <c r="C294" s="44"/>
      <c r="D294" s="57"/>
    </row>
    <row r="295" spans="3:4" ht="21" customHeight="1" x14ac:dyDescent="0.25">
      <c r="C295" s="44"/>
      <c r="D295" s="57"/>
    </row>
    <row r="296" spans="3:4" ht="21" customHeight="1" x14ac:dyDescent="0.25">
      <c r="C296" s="44"/>
      <c r="D296" s="57"/>
    </row>
    <row r="297" spans="3:4" ht="21" customHeight="1" x14ac:dyDescent="0.25">
      <c r="C297" s="44"/>
      <c r="D297" s="57"/>
    </row>
    <row r="298" spans="3:4" ht="21" customHeight="1" x14ac:dyDescent="0.25">
      <c r="C298" s="44"/>
      <c r="D298" s="57"/>
    </row>
    <row r="299" spans="3:4" ht="21" customHeight="1" x14ac:dyDescent="0.25">
      <c r="C299" s="44"/>
      <c r="D299" s="57"/>
    </row>
    <row r="300" spans="3:4" ht="21" customHeight="1" x14ac:dyDescent="0.25">
      <c r="C300" s="44"/>
      <c r="D300" s="57"/>
    </row>
    <row r="301" spans="3:4" ht="21" customHeight="1" x14ac:dyDescent="0.25">
      <c r="C301" s="44"/>
      <c r="D301" s="57"/>
    </row>
    <row r="302" spans="3:4" ht="21" customHeight="1" x14ac:dyDescent="0.25">
      <c r="C302" s="44"/>
      <c r="D302" s="57"/>
    </row>
    <row r="303" spans="3:4" ht="21" customHeight="1" x14ac:dyDescent="0.25">
      <c r="C303" s="44"/>
      <c r="D303" s="57"/>
    </row>
    <row r="304" spans="3:4" ht="21" customHeight="1" x14ac:dyDescent="0.25">
      <c r="C304" s="44"/>
      <c r="D304" s="57"/>
    </row>
    <row r="305" spans="3:4" ht="21" customHeight="1" x14ac:dyDescent="0.25">
      <c r="C305" s="44"/>
      <c r="D305" s="57"/>
    </row>
    <row r="306" spans="3:4" ht="21" customHeight="1" x14ac:dyDescent="0.25">
      <c r="C306" s="44"/>
      <c r="D306" s="57"/>
    </row>
    <row r="307" spans="3:4" ht="21" customHeight="1" x14ac:dyDescent="0.25">
      <c r="C307" s="44"/>
      <c r="D307" s="57"/>
    </row>
    <row r="308" spans="3:4" ht="21" customHeight="1" x14ac:dyDescent="0.25">
      <c r="C308" s="44"/>
      <c r="D308" s="57"/>
    </row>
    <row r="309" spans="3:4" ht="21" customHeight="1" x14ac:dyDescent="0.25">
      <c r="C309" s="44"/>
      <c r="D309" s="57"/>
    </row>
    <row r="310" spans="3:4" ht="21" customHeight="1" x14ac:dyDescent="0.25">
      <c r="C310" s="44"/>
      <c r="D310" s="57"/>
    </row>
    <row r="311" spans="3:4" ht="21" customHeight="1" x14ac:dyDescent="0.25">
      <c r="C311" s="44"/>
      <c r="D311" s="57"/>
    </row>
    <row r="312" spans="3:4" ht="21" customHeight="1" x14ac:dyDescent="0.25">
      <c r="C312" s="44"/>
      <c r="D312" s="57"/>
    </row>
    <row r="313" spans="3:4" ht="21" customHeight="1" x14ac:dyDescent="0.25">
      <c r="C313" s="44"/>
      <c r="D313" s="57"/>
    </row>
    <row r="314" spans="3:4" ht="21" customHeight="1" x14ac:dyDescent="0.25">
      <c r="C314" s="44"/>
      <c r="D314" s="57"/>
    </row>
    <row r="315" spans="3:4" ht="21" customHeight="1" x14ac:dyDescent="0.25">
      <c r="C315" s="44"/>
      <c r="D315" s="57"/>
    </row>
    <row r="316" spans="3:4" ht="21" customHeight="1" x14ac:dyDescent="0.25">
      <c r="C316" s="44"/>
      <c r="D316" s="57"/>
    </row>
    <row r="317" spans="3:4" ht="21" customHeight="1" x14ac:dyDescent="0.25">
      <c r="C317" s="44"/>
      <c r="D317" s="57"/>
    </row>
    <row r="318" spans="3:4" ht="21" customHeight="1" x14ac:dyDescent="0.25">
      <c r="C318" s="44"/>
      <c r="D318" s="57"/>
    </row>
    <row r="319" spans="3:4" ht="21" customHeight="1" x14ac:dyDescent="0.25">
      <c r="C319" s="44"/>
      <c r="D319" s="57"/>
    </row>
    <row r="320" spans="3:4" ht="21" customHeight="1" x14ac:dyDescent="0.25">
      <c r="C320" s="44"/>
      <c r="D320" s="57"/>
    </row>
    <row r="321" spans="3:4" ht="21" customHeight="1" x14ac:dyDescent="0.25">
      <c r="C321" s="44"/>
      <c r="D321" s="57"/>
    </row>
    <row r="322" spans="3:4" ht="21" customHeight="1" x14ac:dyDescent="0.25">
      <c r="C322" s="44"/>
      <c r="D322" s="57"/>
    </row>
    <row r="323" spans="3:4" ht="21" customHeight="1" x14ac:dyDescent="0.25">
      <c r="C323" s="44"/>
      <c r="D323" s="57"/>
    </row>
    <row r="324" spans="3:4" ht="21" customHeight="1" x14ac:dyDescent="0.25">
      <c r="C324" s="44"/>
      <c r="D324" s="57"/>
    </row>
    <row r="325" spans="3:4" ht="21" customHeight="1" x14ac:dyDescent="0.25">
      <c r="C325" s="44"/>
      <c r="D325" s="57"/>
    </row>
    <row r="326" spans="3:4" ht="21" customHeight="1" x14ac:dyDescent="0.25">
      <c r="C326" s="44"/>
      <c r="D326" s="57"/>
    </row>
    <row r="327" spans="3:4" ht="21" customHeight="1" x14ac:dyDescent="0.25">
      <c r="C327" s="44"/>
      <c r="D327" s="57"/>
    </row>
    <row r="328" spans="3:4" ht="21" customHeight="1" x14ac:dyDescent="0.25">
      <c r="C328" s="44"/>
      <c r="D328" s="57"/>
    </row>
    <row r="329" spans="3:4" ht="21" customHeight="1" x14ac:dyDescent="0.25">
      <c r="C329" s="44"/>
      <c r="D329" s="57"/>
    </row>
    <row r="330" spans="3:4" ht="21" customHeight="1" x14ac:dyDescent="0.25">
      <c r="C330" s="44"/>
      <c r="D330" s="57"/>
    </row>
    <row r="331" spans="3:4" ht="21" customHeight="1" x14ac:dyDescent="0.25">
      <c r="C331" s="44"/>
      <c r="D331" s="57"/>
    </row>
    <row r="332" spans="3:4" ht="21" customHeight="1" x14ac:dyDescent="0.25">
      <c r="C332" s="44"/>
      <c r="D332" s="57"/>
    </row>
    <row r="333" spans="3:4" ht="21" customHeight="1" x14ac:dyDescent="0.25">
      <c r="C333" s="44"/>
      <c r="D333" s="57"/>
    </row>
    <row r="334" spans="3:4" ht="21" customHeight="1" x14ac:dyDescent="0.25">
      <c r="C334" s="44"/>
      <c r="D334" s="57"/>
    </row>
    <row r="335" spans="3:4" ht="21" customHeight="1" x14ac:dyDescent="0.25">
      <c r="C335" s="44"/>
      <c r="D335" s="57"/>
    </row>
    <row r="336" spans="3:4" ht="21" customHeight="1" x14ac:dyDescent="0.25">
      <c r="C336" s="44"/>
      <c r="D336" s="57"/>
    </row>
    <row r="337" spans="3:4" ht="21" customHeight="1" x14ac:dyDescent="0.25">
      <c r="C337" s="44"/>
      <c r="D337" s="57"/>
    </row>
    <row r="338" spans="3:4" ht="21" customHeight="1" x14ac:dyDescent="0.25">
      <c r="C338" s="44"/>
      <c r="D338" s="57"/>
    </row>
    <row r="339" spans="3:4" ht="21" customHeight="1" x14ac:dyDescent="0.25">
      <c r="C339" s="44"/>
      <c r="D339" s="57"/>
    </row>
    <row r="340" spans="3:4" ht="21" customHeight="1" x14ac:dyDescent="0.25">
      <c r="C340" s="44"/>
      <c r="D340" s="57"/>
    </row>
    <row r="341" spans="3:4" ht="21" customHeight="1" x14ac:dyDescent="0.25">
      <c r="C341" s="44"/>
      <c r="D341" s="57"/>
    </row>
    <row r="342" spans="3:4" ht="21" customHeight="1" x14ac:dyDescent="0.25">
      <c r="C342" s="44"/>
      <c r="D342" s="57"/>
    </row>
    <row r="343" spans="3:4" ht="21" customHeight="1" x14ac:dyDescent="0.25">
      <c r="C343" s="44"/>
      <c r="D343" s="57"/>
    </row>
    <row r="344" spans="3:4" ht="21" customHeight="1" x14ac:dyDescent="0.25">
      <c r="C344" s="44"/>
      <c r="D344" s="57"/>
    </row>
    <row r="345" spans="3:4" ht="21" customHeight="1" x14ac:dyDescent="0.25">
      <c r="C345" s="44"/>
      <c r="D345" s="57"/>
    </row>
    <row r="346" spans="3:4" ht="21" customHeight="1" x14ac:dyDescent="0.25">
      <c r="C346" s="44"/>
      <c r="D346" s="57"/>
    </row>
    <row r="347" spans="3:4" ht="21" customHeight="1" x14ac:dyDescent="0.25">
      <c r="C347" s="44"/>
      <c r="D347" s="57"/>
    </row>
    <row r="348" spans="3:4" ht="21" customHeight="1" x14ac:dyDescent="0.25">
      <c r="C348" s="44"/>
      <c r="D348" s="57"/>
    </row>
    <row r="349" spans="3:4" ht="21" customHeight="1" x14ac:dyDescent="0.25">
      <c r="C349" s="44"/>
      <c r="D349" s="57"/>
    </row>
    <row r="350" spans="3:4" ht="21" customHeight="1" x14ac:dyDescent="0.25">
      <c r="C350" s="44"/>
      <c r="D350" s="57"/>
    </row>
    <row r="351" spans="3:4" ht="21" customHeight="1" x14ac:dyDescent="0.25">
      <c r="C351" s="44"/>
      <c r="D351" s="57"/>
    </row>
    <row r="352" spans="3:4" ht="21" customHeight="1" x14ac:dyDescent="0.25">
      <c r="C352" s="44"/>
      <c r="D352" s="57"/>
    </row>
    <row r="353" spans="3:4" ht="21" customHeight="1" x14ac:dyDescent="0.25">
      <c r="C353" s="44"/>
      <c r="D353" s="57"/>
    </row>
    <row r="354" spans="3:4" ht="21" customHeight="1" x14ac:dyDescent="0.25">
      <c r="C354" s="44"/>
      <c r="D354" s="57"/>
    </row>
    <row r="355" spans="3:4" ht="21" customHeight="1" x14ac:dyDescent="0.25">
      <c r="C355" s="44"/>
      <c r="D355" s="57"/>
    </row>
    <row r="356" spans="3:4" ht="21" customHeight="1" x14ac:dyDescent="0.25">
      <c r="C356" s="44"/>
      <c r="D356" s="57"/>
    </row>
    <row r="357" spans="3:4" ht="21" customHeight="1" x14ac:dyDescent="0.25">
      <c r="C357" s="44"/>
      <c r="D357" s="57"/>
    </row>
    <row r="358" spans="3:4" ht="21" customHeight="1" x14ac:dyDescent="0.25">
      <c r="C358" s="44"/>
      <c r="D358" s="57"/>
    </row>
    <row r="359" spans="3:4" ht="21" customHeight="1" x14ac:dyDescent="0.25">
      <c r="C359" s="44"/>
      <c r="D359" s="57"/>
    </row>
    <row r="360" spans="3:4" ht="21" customHeight="1" x14ac:dyDescent="0.25">
      <c r="C360" s="44"/>
      <c r="D360" s="57"/>
    </row>
    <row r="361" spans="3:4" ht="21" customHeight="1" x14ac:dyDescent="0.25">
      <c r="C361" s="44"/>
      <c r="D361" s="57"/>
    </row>
    <row r="362" spans="3:4" ht="21" customHeight="1" x14ac:dyDescent="0.25">
      <c r="C362" s="44"/>
      <c r="D362" s="57"/>
    </row>
    <row r="363" spans="3:4" ht="21" customHeight="1" x14ac:dyDescent="0.25">
      <c r="C363" s="44"/>
      <c r="D363" s="57"/>
    </row>
    <row r="364" spans="3:4" ht="21" customHeight="1" x14ac:dyDescent="0.25">
      <c r="C364" s="44"/>
      <c r="D364" s="57"/>
    </row>
    <row r="365" spans="3:4" ht="21" customHeight="1" x14ac:dyDescent="0.25">
      <c r="C365" s="44"/>
      <c r="D365" s="57"/>
    </row>
    <row r="366" spans="3:4" ht="21" customHeight="1" x14ac:dyDescent="0.25">
      <c r="C366" s="44"/>
      <c r="D366" s="57"/>
    </row>
    <row r="367" spans="3:4" ht="21" customHeight="1" x14ac:dyDescent="0.25">
      <c r="C367" s="44"/>
      <c r="D367" s="57"/>
    </row>
    <row r="368" spans="3:4" ht="21" customHeight="1" x14ac:dyDescent="0.25">
      <c r="C368" s="44"/>
      <c r="D368" s="57"/>
    </row>
    <row r="369" spans="3:4" ht="21" customHeight="1" x14ac:dyDescent="0.25">
      <c r="C369" s="44"/>
      <c r="D369" s="57"/>
    </row>
    <row r="370" spans="3:4" ht="21" customHeight="1" x14ac:dyDescent="0.25">
      <c r="C370" s="44"/>
      <c r="D370" s="57"/>
    </row>
    <row r="371" spans="3:4" ht="21" customHeight="1" x14ac:dyDescent="0.25">
      <c r="C371" s="44"/>
      <c r="D371" s="57"/>
    </row>
    <row r="372" spans="3:4" ht="21" customHeight="1" x14ac:dyDescent="0.25">
      <c r="C372" s="44"/>
      <c r="D372" s="57"/>
    </row>
    <row r="373" spans="3:4" ht="21" customHeight="1" x14ac:dyDescent="0.25">
      <c r="C373" s="44"/>
      <c r="D373" s="57"/>
    </row>
    <row r="374" spans="3:4" ht="21" customHeight="1" x14ac:dyDescent="0.25">
      <c r="C374" s="44"/>
      <c r="D374" s="57"/>
    </row>
    <row r="375" spans="3:4" ht="21" customHeight="1" x14ac:dyDescent="0.25">
      <c r="C375" s="44"/>
      <c r="D375" s="57"/>
    </row>
    <row r="376" spans="3:4" ht="21" customHeight="1" x14ac:dyDescent="0.25">
      <c r="C376" s="44"/>
      <c r="D376" s="57"/>
    </row>
    <row r="377" spans="3:4" ht="21" customHeight="1" x14ac:dyDescent="0.25">
      <c r="C377" s="44"/>
      <c r="D377" s="57"/>
    </row>
    <row r="378" spans="3:4" ht="21" customHeight="1" x14ac:dyDescent="0.25">
      <c r="C378" s="44"/>
      <c r="D378" s="57"/>
    </row>
    <row r="379" spans="3:4" ht="21" customHeight="1" x14ac:dyDescent="0.25">
      <c r="C379" s="44"/>
      <c r="D379" s="57"/>
    </row>
    <row r="380" spans="3:4" ht="21" customHeight="1" x14ac:dyDescent="0.25">
      <c r="C380" s="44"/>
      <c r="D380" s="57"/>
    </row>
    <row r="381" spans="3:4" ht="21" customHeight="1" x14ac:dyDescent="0.25">
      <c r="C381" s="44"/>
      <c r="D381" s="57"/>
    </row>
    <row r="382" spans="3:4" ht="21" customHeight="1" x14ac:dyDescent="0.25">
      <c r="C382" s="44"/>
      <c r="D382" s="57"/>
    </row>
    <row r="383" spans="3:4" ht="21" customHeight="1" x14ac:dyDescent="0.25">
      <c r="C383" s="44"/>
      <c r="D383" s="57"/>
    </row>
    <row r="384" spans="3:4" ht="21" customHeight="1" x14ac:dyDescent="0.25">
      <c r="C384" s="44"/>
      <c r="D384" s="57"/>
    </row>
    <row r="385" spans="3:4" ht="21" customHeight="1" x14ac:dyDescent="0.25">
      <c r="C385" s="44"/>
      <c r="D385" s="57"/>
    </row>
    <row r="386" spans="3:4" ht="21" customHeight="1" x14ac:dyDescent="0.25">
      <c r="C386" s="44"/>
      <c r="D386" s="57"/>
    </row>
    <row r="387" spans="3:4" ht="21" customHeight="1" x14ac:dyDescent="0.25">
      <c r="C387" s="44"/>
      <c r="D387" s="57"/>
    </row>
    <row r="388" spans="3:4" ht="21" customHeight="1" x14ac:dyDescent="0.25">
      <c r="C388" s="44"/>
      <c r="D388" s="57"/>
    </row>
    <row r="389" spans="3:4" ht="21" customHeight="1" x14ac:dyDescent="0.25">
      <c r="C389" s="44"/>
      <c r="D389" s="57"/>
    </row>
    <row r="390" spans="3:4" ht="21" customHeight="1" x14ac:dyDescent="0.25">
      <c r="C390" s="44"/>
      <c r="D390" s="57"/>
    </row>
    <row r="391" spans="3:4" ht="21" customHeight="1" x14ac:dyDescent="0.25">
      <c r="C391" s="44"/>
      <c r="D391" s="57"/>
    </row>
    <row r="392" spans="3:4" ht="21" customHeight="1" x14ac:dyDescent="0.25">
      <c r="C392" s="44"/>
      <c r="D392" s="57"/>
    </row>
    <row r="393" spans="3:4" ht="21" customHeight="1" x14ac:dyDescent="0.25">
      <c r="C393" s="44"/>
      <c r="D393" s="57"/>
    </row>
    <row r="394" spans="3:4" ht="21" customHeight="1" x14ac:dyDescent="0.25">
      <c r="C394" s="44"/>
      <c r="D394" s="57"/>
    </row>
    <row r="395" spans="3:4" ht="21" customHeight="1" x14ac:dyDescent="0.25">
      <c r="C395" s="44"/>
      <c r="D395" s="57"/>
    </row>
    <row r="396" spans="3:4" ht="21" customHeight="1" x14ac:dyDescent="0.25">
      <c r="C396" s="44"/>
      <c r="D396" s="57"/>
    </row>
    <row r="397" spans="3:4" ht="21" customHeight="1" x14ac:dyDescent="0.25">
      <c r="C397" s="44"/>
      <c r="D397" s="57"/>
    </row>
    <row r="398" spans="3:4" ht="21" customHeight="1" x14ac:dyDescent="0.25">
      <c r="C398" s="44"/>
      <c r="D398" s="57"/>
    </row>
    <row r="399" spans="3:4" ht="21" customHeight="1" x14ac:dyDescent="0.25">
      <c r="C399" s="44"/>
      <c r="D399" s="57"/>
    </row>
    <row r="400" spans="3:4" ht="21" customHeight="1" x14ac:dyDescent="0.25">
      <c r="C400" s="44"/>
      <c r="D400" s="57"/>
    </row>
    <row r="401" spans="3:4" ht="21" customHeight="1" x14ac:dyDescent="0.25">
      <c r="C401" s="44"/>
      <c r="D401" s="57"/>
    </row>
    <row r="402" spans="3:4" ht="21" customHeight="1" x14ac:dyDescent="0.25">
      <c r="C402" s="44"/>
      <c r="D402" s="57"/>
    </row>
    <row r="403" spans="3:4" ht="21" customHeight="1" x14ac:dyDescent="0.25">
      <c r="C403" s="44"/>
      <c r="D403" s="57"/>
    </row>
    <row r="404" spans="3:4" ht="21" customHeight="1" x14ac:dyDescent="0.25">
      <c r="C404" s="44"/>
      <c r="D404" s="57"/>
    </row>
    <row r="405" spans="3:4" ht="21" customHeight="1" x14ac:dyDescent="0.25">
      <c r="C405" s="44"/>
      <c r="D405" s="57"/>
    </row>
    <row r="406" spans="3:4" ht="21" customHeight="1" x14ac:dyDescent="0.25">
      <c r="C406" s="44"/>
      <c r="D406" s="57"/>
    </row>
    <row r="407" spans="3:4" ht="21" customHeight="1" x14ac:dyDescent="0.25">
      <c r="C407" s="44"/>
      <c r="D407" s="57"/>
    </row>
    <row r="408" spans="3:4" ht="21" customHeight="1" x14ac:dyDescent="0.25">
      <c r="C408" s="44"/>
      <c r="D408" s="57"/>
    </row>
    <row r="409" spans="3:4" ht="21" customHeight="1" x14ac:dyDescent="0.25">
      <c r="C409" s="44"/>
      <c r="D409" s="57"/>
    </row>
    <row r="410" spans="3:4" ht="21" customHeight="1" x14ac:dyDescent="0.25">
      <c r="C410" s="44"/>
      <c r="D410" s="57"/>
    </row>
    <row r="411" spans="3:4" ht="21" customHeight="1" x14ac:dyDescent="0.25">
      <c r="C411" s="44"/>
      <c r="D411" s="57"/>
    </row>
    <row r="412" spans="3:4" ht="21" customHeight="1" x14ac:dyDescent="0.25">
      <c r="C412" s="44"/>
      <c r="D412" s="57"/>
    </row>
    <row r="413" spans="3:4" ht="21" customHeight="1" x14ac:dyDescent="0.25">
      <c r="C413" s="44"/>
      <c r="D413" s="57"/>
    </row>
    <row r="414" spans="3:4" ht="21" customHeight="1" x14ac:dyDescent="0.25">
      <c r="C414" s="44"/>
      <c r="D414" s="57"/>
    </row>
    <row r="415" spans="3:4" ht="21" customHeight="1" x14ac:dyDescent="0.25">
      <c r="C415" s="44"/>
      <c r="D415" s="57"/>
    </row>
    <row r="416" spans="3:4" ht="21" customHeight="1" x14ac:dyDescent="0.25">
      <c r="C416" s="44"/>
      <c r="D416" s="57"/>
    </row>
    <row r="417" spans="3:4" ht="21" customHeight="1" x14ac:dyDescent="0.25">
      <c r="C417" s="44"/>
      <c r="D417" s="57"/>
    </row>
    <row r="418" spans="3:4" ht="21" customHeight="1" x14ac:dyDescent="0.25">
      <c r="C418" s="44"/>
      <c r="D418" s="57"/>
    </row>
    <row r="419" spans="3:4" ht="21" customHeight="1" x14ac:dyDescent="0.25">
      <c r="C419" s="44"/>
      <c r="D419" s="57"/>
    </row>
    <row r="420" spans="3:4" ht="21" customHeight="1" x14ac:dyDescent="0.25">
      <c r="C420" s="44"/>
      <c r="D420" s="57"/>
    </row>
    <row r="421" spans="3:4" ht="21" customHeight="1" x14ac:dyDescent="0.25">
      <c r="C421" s="44"/>
      <c r="D421" s="57"/>
    </row>
    <row r="422" spans="3:4" ht="21" customHeight="1" x14ac:dyDescent="0.25">
      <c r="C422" s="44"/>
      <c r="D422" s="57"/>
    </row>
    <row r="423" spans="3:4" ht="21" customHeight="1" x14ac:dyDescent="0.25">
      <c r="C423" s="44"/>
      <c r="D423" s="57"/>
    </row>
    <row r="424" spans="3:4" ht="21" customHeight="1" x14ac:dyDescent="0.25">
      <c r="C424" s="44"/>
      <c r="D424" s="57"/>
    </row>
    <row r="425" spans="3:4" ht="21" customHeight="1" x14ac:dyDescent="0.25">
      <c r="C425" s="44"/>
      <c r="D425" s="57"/>
    </row>
    <row r="426" spans="3:4" ht="21" customHeight="1" x14ac:dyDescent="0.25">
      <c r="C426" s="44"/>
      <c r="D426" s="57"/>
    </row>
    <row r="427" spans="3:4" ht="21" customHeight="1" x14ac:dyDescent="0.25">
      <c r="C427" s="44"/>
      <c r="D427" s="57"/>
    </row>
    <row r="428" spans="3:4" ht="21" customHeight="1" x14ac:dyDescent="0.25">
      <c r="C428" s="44"/>
      <c r="D428" s="57"/>
    </row>
    <row r="429" spans="3:4" ht="21" customHeight="1" x14ac:dyDescent="0.25">
      <c r="C429" s="44"/>
      <c r="D429" s="57"/>
    </row>
    <row r="430" spans="3:4" ht="21" customHeight="1" x14ac:dyDescent="0.25">
      <c r="C430" s="44"/>
      <c r="D430" s="57"/>
    </row>
    <row r="431" spans="3:4" ht="21" customHeight="1" x14ac:dyDescent="0.25">
      <c r="C431" s="44"/>
      <c r="D431" s="57"/>
    </row>
    <row r="432" spans="3:4" ht="21" customHeight="1" x14ac:dyDescent="0.25">
      <c r="C432" s="44"/>
      <c r="D432" s="57"/>
    </row>
    <row r="433" spans="3:4" ht="21" customHeight="1" x14ac:dyDescent="0.25">
      <c r="C433" s="44"/>
      <c r="D433" s="57"/>
    </row>
    <row r="434" spans="3:4" ht="21" customHeight="1" x14ac:dyDescent="0.25">
      <c r="C434" s="44"/>
      <c r="D434" s="57"/>
    </row>
    <row r="435" spans="3:4" ht="21" customHeight="1" x14ac:dyDescent="0.25">
      <c r="C435" s="44"/>
      <c r="D435" s="57"/>
    </row>
    <row r="436" spans="3:4" ht="21" customHeight="1" x14ac:dyDescent="0.25">
      <c r="C436" s="44"/>
      <c r="D436" s="57"/>
    </row>
    <row r="437" spans="3:4" ht="21" customHeight="1" x14ac:dyDescent="0.25">
      <c r="C437" s="44"/>
      <c r="D437" s="57"/>
    </row>
    <row r="438" spans="3:4" ht="21" customHeight="1" x14ac:dyDescent="0.25">
      <c r="C438" s="44"/>
      <c r="D438" s="57"/>
    </row>
    <row r="439" spans="3:4" ht="21" customHeight="1" x14ac:dyDescent="0.25">
      <c r="C439" s="44"/>
      <c r="D439" s="57"/>
    </row>
    <row r="440" spans="3:4" ht="21" customHeight="1" x14ac:dyDescent="0.25">
      <c r="C440" s="44"/>
      <c r="D440" s="57"/>
    </row>
    <row r="441" spans="3:4" ht="21" customHeight="1" x14ac:dyDescent="0.25">
      <c r="C441" s="44"/>
      <c r="D441" s="57"/>
    </row>
    <row r="442" spans="3:4" ht="21" customHeight="1" x14ac:dyDescent="0.25">
      <c r="C442" s="44"/>
      <c r="D442" s="57"/>
    </row>
    <row r="443" spans="3:4" ht="21" customHeight="1" x14ac:dyDescent="0.25">
      <c r="C443" s="44"/>
      <c r="D443" s="57"/>
    </row>
    <row r="444" spans="3:4" ht="21" customHeight="1" x14ac:dyDescent="0.25">
      <c r="C444" s="44"/>
      <c r="D444" s="57"/>
    </row>
    <row r="445" spans="3:4" ht="21" customHeight="1" x14ac:dyDescent="0.25">
      <c r="C445" s="44"/>
      <c r="D445" s="57"/>
    </row>
    <row r="446" spans="3:4" ht="21" customHeight="1" x14ac:dyDescent="0.25">
      <c r="C446" s="44"/>
      <c r="D446" s="57"/>
    </row>
    <row r="447" spans="3:4" ht="21" customHeight="1" x14ac:dyDescent="0.25">
      <c r="C447" s="44"/>
      <c r="D447" s="57"/>
    </row>
    <row r="448" spans="3:4" ht="21" customHeight="1" x14ac:dyDescent="0.25">
      <c r="C448" s="44"/>
      <c r="D448" s="57"/>
    </row>
    <row r="449" spans="3:4" ht="21" customHeight="1" x14ac:dyDescent="0.25">
      <c r="C449" s="44"/>
      <c r="D449" s="57"/>
    </row>
    <row r="450" spans="3:4" ht="21" customHeight="1" x14ac:dyDescent="0.25">
      <c r="C450" s="44"/>
      <c r="D450" s="57"/>
    </row>
    <row r="451" spans="3:4" ht="21" customHeight="1" x14ac:dyDescent="0.25">
      <c r="C451" s="44"/>
      <c r="D451" s="57"/>
    </row>
    <row r="452" spans="3:4" ht="21" customHeight="1" x14ac:dyDescent="0.25">
      <c r="C452" s="44"/>
      <c r="D452" s="57"/>
    </row>
    <row r="453" spans="3:4" ht="21" customHeight="1" x14ac:dyDescent="0.25">
      <c r="C453" s="44"/>
      <c r="D453" s="57"/>
    </row>
    <row r="454" spans="3:4" ht="21" customHeight="1" x14ac:dyDescent="0.25">
      <c r="C454" s="44"/>
      <c r="D454" s="57"/>
    </row>
    <row r="455" spans="3:4" ht="21" customHeight="1" x14ac:dyDescent="0.25">
      <c r="C455" s="44"/>
      <c r="D455" s="57"/>
    </row>
    <row r="456" spans="3:4" ht="21" customHeight="1" x14ac:dyDescent="0.25">
      <c r="C456" s="44"/>
      <c r="D456" s="57"/>
    </row>
    <row r="457" spans="3:4" ht="21" customHeight="1" x14ac:dyDescent="0.25">
      <c r="C457" s="44"/>
      <c r="D457" s="57"/>
    </row>
    <row r="458" spans="3:4" ht="21" customHeight="1" x14ac:dyDescent="0.25">
      <c r="C458" s="44"/>
      <c r="D458" s="57"/>
    </row>
    <row r="459" spans="3:4" ht="21" customHeight="1" x14ac:dyDescent="0.25">
      <c r="C459" s="44"/>
      <c r="D459" s="57"/>
    </row>
    <row r="460" spans="3:4" ht="21" customHeight="1" x14ac:dyDescent="0.25">
      <c r="C460" s="44"/>
      <c r="D460" s="57"/>
    </row>
    <row r="461" spans="3:4" ht="21" customHeight="1" x14ac:dyDescent="0.25">
      <c r="C461" s="44"/>
      <c r="D461" s="57"/>
    </row>
    <row r="462" spans="3:4" ht="21" customHeight="1" x14ac:dyDescent="0.25">
      <c r="C462" s="44"/>
      <c r="D462" s="57"/>
    </row>
    <row r="463" spans="3:4" ht="21" customHeight="1" x14ac:dyDescent="0.25">
      <c r="C463" s="44"/>
      <c r="D463" s="57"/>
    </row>
    <row r="464" spans="3:4" ht="21" customHeight="1" x14ac:dyDescent="0.25">
      <c r="C464" s="44"/>
      <c r="D464" s="57"/>
    </row>
    <row r="465" spans="3:4" ht="21" customHeight="1" x14ac:dyDescent="0.25">
      <c r="C465" s="44"/>
      <c r="D465" s="57"/>
    </row>
    <row r="466" spans="3:4" ht="21" customHeight="1" x14ac:dyDescent="0.25">
      <c r="C466" s="44"/>
      <c r="D466" s="57"/>
    </row>
    <row r="467" spans="3:4" ht="21" customHeight="1" x14ac:dyDescent="0.25">
      <c r="C467" s="44"/>
      <c r="D467" s="57"/>
    </row>
    <row r="468" spans="3:4" ht="21" customHeight="1" x14ac:dyDescent="0.25">
      <c r="C468" s="44"/>
      <c r="D468" s="57"/>
    </row>
    <row r="469" spans="3:4" ht="21" customHeight="1" x14ac:dyDescent="0.25">
      <c r="C469" s="44"/>
      <c r="D469" s="57"/>
    </row>
    <row r="470" spans="3:4" ht="21" customHeight="1" x14ac:dyDescent="0.25">
      <c r="C470" s="44"/>
      <c r="D470" s="57"/>
    </row>
    <row r="471" spans="3:4" ht="21" customHeight="1" x14ac:dyDescent="0.25">
      <c r="C471" s="44"/>
      <c r="D471" s="57"/>
    </row>
    <row r="472" spans="3:4" ht="21" customHeight="1" x14ac:dyDescent="0.25">
      <c r="C472" s="44"/>
      <c r="D472" s="57"/>
    </row>
    <row r="473" spans="3:4" ht="21" customHeight="1" x14ac:dyDescent="0.25">
      <c r="C473" s="44"/>
      <c r="D473" s="57"/>
    </row>
    <row r="474" spans="3:4" ht="21" customHeight="1" x14ac:dyDescent="0.25">
      <c r="C474" s="44"/>
      <c r="D474" s="57"/>
    </row>
    <row r="475" spans="3:4" ht="21" customHeight="1" x14ac:dyDescent="0.25">
      <c r="C475" s="44"/>
      <c r="D475" s="57"/>
    </row>
    <row r="476" spans="3:4" ht="21" customHeight="1" x14ac:dyDescent="0.25">
      <c r="C476" s="44"/>
      <c r="D476" s="57"/>
    </row>
    <row r="477" spans="3:4" ht="21" customHeight="1" x14ac:dyDescent="0.25">
      <c r="C477" s="44"/>
      <c r="D477" s="57"/>
    </row>
    <row r="478" spans="3:4" ht="21" customHeight="1" x14ac:dyDescent="0.25">
      <c r="C478" s="44"/>
      <c r="D478" s="57"/>
    </row>
    <row r="479" spans="3:4" ht="21" customHeight="1" x14ac:dyDescent="0.25">
      <c r="C479" s="44"/>
      <c r="D479" s="57"/>
    </row>
    <row r="480" spans="3:4" ht="21" customHeight="1" x14ac:dyDescent="0.25">
      <c r="C480" s="44"/>
      <c r="D480" s="57"/>
    </row>
    <row r="481" spans="3:4" ht="21" customHeight="1" x14ac:dyDescent="0.25">
      <c r="C481" s="44"/>
      <c r="D481" s="57"/>
    </row>
    <row r="482" spans="3:4" ht="21" customHeight="1" x14ac:dyDescent="0.25">
      <c r="C482" s="44"/>
      <c r="D482" s="57"/>
    </row>
    <row r="483" spans="3:4" ht="21" customHeight="1" x14ac:dyDescent="0.25">
      <c r="C483" s="44"/>
      <c r="D483" s="57"/>
    </row>
    <row r="484" spans="3:4" ht="21" customHeight="1" x14ac:dyDescent="0.25">
      <c r="C484" s="44"/>
      <c r="D484" s="57"/>
    </row>
    <row r="485" spans="3:4" ht="21" customHeight="1" x14ac:dyDescent="0.25">
      <c r="C485" s="44"/>
      <c r="D485" s="57"/>
    </row>
    <row r="486" spans="3:4" ht="21" customHeight="1" x14ac:dyDescent="0.25">
      <c r="C486" s="44"/>
      <c r="D486" s="57"/>
    </row>
    <row r="487" spans="3:4" ht="21" customHeight="1" x14ac:dyDescent="0.25">
      <c r="C487" s="44"/>
      <c r="D487" s="57"/>
    </row>
    <row r="488" spans="3:4" ht="21" customHeight="1" x14ac:dyDescent="0.25">
      <c r="C488" s="44"/>
      <c r="D488" s="57"/>
    </row>
    <row r="489" spans="3:4" ht="21" customHeight="1" x14ac:dyDescent="0.25">
      <c r="C489" s="44"/>
      <c r="D489" s="57"/>
    </row>
    <row r="490" spans="3:4" ht="21" customHeight="1" x14ac:dyDescent="0.25">
      <c r="C490" s="44"/>
      <c r="D490" s="57"/>
    </row>
    <row r="491" spans="3:4" ht="21" customHeight="1" x14ac:dyDescent="0.25">
      <c r="C491" s="44"/>
      <c r="D491" s="57"/>
    </row>
    <row r="492" spans="3:4" ht="21" customHeight="1" x14ac:dyDescent="0.25">
      <c r="C492" s="44"/>
      <c r="D492" s="57"/>
    </row>
    <row r="493" spans="3:4" ht="21" customHeight="1" x14ac:dyDescent="0.25">
      <c r="C493" s="44"/>
      <c r="D493" s="57"/>
    </row>
    <row r="494" spans="3:4" ht="21" customHeight="1" x14ac:dyDescent="0.25">
      <c r="C494" s="44"/>
      <c r="D494" s="57"/>
    </row>
    <row r="495" spans="3:4" ht="21" customHeight="1" x14ac:dyDescent="0.25">
      <c r="C495" s="44"/>
      <c r="D495" s="57"/>
    </row>
    <row r="496" spans="3:4" ht="21" customHeight="1" x14ac:dyDescent="0.25">
      <c r="C496" s="44"/>
      <c r="D496" s="57"/>
    </row>
    <row r="497" spans="3:4" ht="21" customHeight="1" x14ac:dyDescent="0.25">
      <c r="C497" s="44"/>
      <c r="D497" s="57"/>
    </row>
    <row r="498" spans="3:4" ht="21" customHeight="1" x14ac:dyDescent="0.25">
      <c r="C498" s="44"/>
      <c r="D498" s="57"/>
    </row>
    <row r="499" spans="3:4" ht="21" customHeight="1" x14ac:dyDescent="0.25">
      <c r="C499" s="44"/>
      <c r="D499" s="57"/>
    </row>
    <row r="500" spans="3:4" ht="21" customHeight="1" x14ac:dyDescent="0.25">
      <c r="C500" s="44"/>
      <c r="D500" s="57"/>
    </row>
    <row r="501" spans="3:4" ht="21" customHeight="1" x14ac:dyDescent="0.25">
      <c r="C501" s="44"/>
      <c r="D501" s="57"/>
    </row>
    <row r="502" spans="3:4" ht="21" customHeight="1" x14ac:dyDescent="0.25">
      <c r="C502" s="44"/>
      <c r="D502" s="57"/>
    </row>
    <row r="503" spans="3:4" ht="21" customHeight="1" x14ac:dyDescent="0.25">
      <c r="C503" s="44"/>
      <c r="D503" s="57"/>
    </row>
    <row r="504" spans="3:4" ht="21" customHeight="1" x14ac:dyDescent="0.25">
      <c r="C504" s="44"/>
      <c r="D504" s="57"/>
    </row>
    <row r="505" spans="3:4" ht="21" customHeight="1" x14ac:dyDescent="0.25">
      <c r="C505" s="44"/>
      <c r="D505" s="57"/>
    </row>
    <row r="506" spans="3:4" ht="21" customHeight="1" x14ac:dyDescent="0.25">
      <c r="C506" s="44"/>
      <c r="D506" s="57"/>
    </row>
    <row r="507" spans="3:4" ht="21" customHeight="1" x14ac:dyDescent="0.25">
      <c r="C507" s="44"/>
      <c r="D507" s="57"/>
    </row>
    <row r="508" spans="3:4" ht="21" customHeight="1" x14ac:dyDescent="0.25">
      <c r="C508" s="44"/>
      <c r="D508" s="57"/>
    </row>
    <row r="509" spans="3:4" ht="21" customHeight="1" x14ac:dyDescent="0.25">
      <c r="C509" s="44"/>
      <c r="D509" s="57"/>
    </row>
    <row r="510" spans="3:4" ht="21" customHeight="1" x14ac:dyDescent="0.25">
      <c r="C510" s="44"/>
      <c r="D510" s="57"/>
    </row>
    <row r="511" spans="3:4" ht="21" customHeight="1" x14ac:dyDescent="0.25">
      <c r="C511" s="44"/>
      <c r="D511" s="57"/>
    </row>
    <row r="512" spans="3:4" ht="21" customHeight="1" x14ac:dyDescent="0.25">
      <c r="C512" s="44"/>
      <c r="D512" s="57"/>
    </row>
    <row r="513" spans="3:4" ht="21" customHeight="1" x14ac:dyDescent="0.25">
      <c r="C513" s="44"/>
      <c r="D513" s="57"/>
    </row>
    <row r="514" spans="3:4" ht="21" customHeight="1" x14ac:dyDescent="0.25">
      <c r="C514" s="44"/>
      <c r="D514" s="57"/>
    </row>
    <row r="515" spans="3:4" ht="21" customHeight="1" x14ac:dyDescent="0.25">
      <c r="C515" s="44"/>
      <c r="D515" s="57"/>
    </row>
    <row r="516" spans="3:4" ht="21" customHeight="1" x14ac:dyDescent="0.25">
      <c r="C516" s="44"/>
      <c r="D516" s="57"/>
    </row>
    <row r="517" spans="3:4" ht="21" customHeight="1" x14ac:dyDescent="0.25">
      <c r="C517" s="44"/>
      <c r="D517" s="57"/>
    </row>
    <row r="518" spans="3:4" ht="21" customHeight="1" x14ac:dyDescent="0.25">
      <c r="C518" s="44"/>
      <c r="D518" s="57"/>
    </row>
    <row r="519" spans="3:4" ht="21" customHeight="1" x14ac:dyDescent="0.25">
      <c r="C519" s="44"/>
      <c r="D519" s="57"/>
    </row>
    <row r="520" spans="3:4" ht="21" customHeight="1" x14ac:dyDescent="0.25">
      <c r="C520" s="44"/>
      <c r="D520" s="57"/>
    </row>
    <row r="521" spans="3:4" ht="21" customHeight="1" x14ac:dyDescent="0.25">
      <c r="C521" s="44"/>
      <c r="D521" s="57"/>
    </row>
    <row r="522" spans="3:4" ht="21" customHeight="1" x14ac:dyDescent="0.25">
      <c r="C522" s="44"/>
      <c r="D522" s="57"/>
    </row>
    <row r="523" spans="3:4" ht="21" customHeight="1" x14ac:dyDescent="0.25">
      <c r="C523" s="44"/>
      <c r="D523" s="57"/>
    </row>
    <row r="524" spans="3:4" ht="21" customHeight="1" x14ac:dyDescent="0.25">
      <c r="C524" s="44"/>
      <c r="D524" s="57"/>
    </row>
    <row r="525" spans="3:4" ht="21" customHeight="1" x14ac:dyDescent="0.25">
      <c r="C525" s="44"/>
      <c r="D525" s="57"/>
    </row>
    <row r="526" spans="3:4" ht="21" customHeight="1" x14ac:dyDescent="0.25">
      <c r="C526" s="44"/>
      <c r="D526" s="57"/>
    </row>
    <row r="527" spans="3:4" ht="21" customHeight="1" x14ac:dyDescent="0.25">
      <c r="C527" s="44"/>
      <c r="D527" s="57"/>
    </row>
    <row r="528" spans="3:4" ht="21" customHeight="1" x14ac:dyDescent="0.25">
      <c r="C528" s="44"/>
      <c r="D528" s="57"/>
    </row>
    <row r="529" spans="3:4" ht="21" customHeight="1" x14ac:dyDescent="0.25">
      <c r="C529" s="44"/>
      <c r="D529" s="57"/>
    </row>
    <row r="530" spans="3:4" ht="21" customHeight="1" x14ac:dyDescent="0.25">
      <c r="C530" s="44"/>
      <c r="D530" s="57"/>
    </row>
    <row r="531" spans="3:4" ht="21" customHeight="1" x14ac:dyDescent="0.25">
      <c r="C531" s="44"/>
      <c r="D531" s="57"/>
    </row>
    <row r="532" spans="3:4" ht="21" customHeight="1" x14ac:dyDescent="0.25">
      <c r="C532" s="44"/>
      <c r="D532" s="57"/>
    </row>
    <row r="533" spans="3:4" ht="21" customHeight="1" x14ac:dyDescent="0.25">
      <c r="C533" s="44"/>
      <c r="D533" s="57"/>
    </row>
    <row r="534" spans="3:4" ht="21" customHeight="1" x14ac:dyDescent="0.25">
      <c r="C534" s="44"/>
      <c r="D534" s="57"/>
    </row>
    <row r="535" spans="3:4" ht="21" customHeight="1" x14ac:dyDescent="0.25">
      <c r="C535" s="44"/>
      <c r="D535" s="57"/>
    </row>
    <row r="536" spans="3:4" ht="21" customHeight="1" x14ac:dyDescent="0.25">
      <c r="C536" s="44"/>
      <c r="D536" s="57"/>
    </row>
    <row r="537" spans="3:4" ht="21" customHeight="1" x14ac:dyDescent="0.25">
      <c r="C537" s="44"/>
      <c r="D537" s="57"/>
    </row>
    <row r="538" spans="3:4" ht="21" customHeight="1" x14ac:dyDescent="0.25">
      <c r="C538" s="44"/>
      <c r="D538" s="57"/>
    </row>
    <row r="539" spans="3:4" ht="21" customHeight="1" x14ac:dyDescent="0.25">
      <c r="C539" s="44"/>
      <c r="D539" s="57"/>
    </row>
    <row r="540" spans="3:4" ht="21" customHeight="1" x14ac:dyDescent="0.25">
      <c r="C540" s="44"/>
      <c r="D540" s="57"/>
    </row>
    <row r="541" spans="3:4" ht="21" customHeight="1" x14ac:dyDescent="0.25">
      <c r="C541" s="44"/>
      <c r="D541" s="57"/>
    </row>
    <row r="542" spans="3:4" ht="21" customHeight="1" x14ac:dyDescent="0.25">
      <c r="C542" s="44"/>
      <c r="D542" s="57"/>
    </row>
    <row r="543" spans="3:4" ht="21" customHeight="1" x14ac:dyDescent="0.25">
      <c r="C543" s="44"/>
      <c r="D543" s="57"/>
    </row>
    <row r="544" spans="3:4" ht="21" customHeight="1" x14ac:dyDescent="0.25">
      <c r="C544" s="44"/>
      <c r="D544" s="57"/>
    </row>
    <row r="545" spans="3:4" ht="21" customHeight="1" x14ac:dyDescent="0.25">
      <c r="C545" s="44"/>
      <c r="D545" s="57"/>
    </row>
    <row r="546" spans="3:4" ht="21" customHeight="1" x14ac:dyDescent="0.25">
      <c r="C546" s="44"/>
      <c r="D546" s="57"/>
    </row>
    <row r="547" spans="3:4" ht="21" customHeight="1" x14ac:dyDescent="0.25">
      <c r="C547" s="44"/>
      <c r="D547" s="57"/>
    </row>
    <row r="548" spans="3:4" ht="21" customHeight="1" x14ac:dyDescent="0.25">
      <c r="C548" s="44"/>
      <c r="D548" s="57"/>
    </row>
    <row r="549" spans="3:4" ht="21" customHeight="1" x14ac:dyDescent="0.25">
      <c r="C549" s="44"/>
      <c r="D549" s="57"/>
    </row>
    <row r="550" spans="3:4" ht="21" customHeight="1" x14ac:dyDescent="0.25">
      <c r="C550" s="44"/>
      <c r="D550" s="57"/>
    </row>
    <row r="551" spans="3:4" ht="21" customHeight="1" x14ac:dyDescent="0.25">
      <c r="C551" s="44"/>
      <c r="D551" s="57"/>
    </row>
    <row r="552" spans="3:4" ht="21" customHeight="1" x14ac:dyDescent="0.25">
      <c r="C552" s="44"/>
      <c r="D552" s="57"/>
    </row>
    <row r="553" spans="3:4" ht="21" customHeight="1" x14ac:dyDescent="0.25">
      <c r="C553" s="44"/>
      <c r="D553" s="57"/>
    </row>
    <row r="554" spans="3:4" ht="21" customHeight="1" x14ac:dyDescent="0.25">
      <c r="C554" s="44"/>
      <c r="D554" s="57"/>
    </row>
    <row r="555" spans="3:4" ht="21" customHeight="1" x14ac:dyDescent="0.25"/>
    <row r="556" spans="3:4" ht="21" customHeight="1" x14ac:dyDescent="0.25"/>
    <row r="557" spans="3:4" ht="21" customHeight="1" x14ac:dyDescent="0.25"/>
    <row r="558" spans="3:4" ht="21" customHeight="1" x14ac:dyDescent="0.25"/>
    <row r="559" spans="3:4" ht="21" customHeight="1" x14ac:dyDescent="0.25"/>
    <row r="560" spans="3:4" ht="21" customHeight="1" x14ac:dyDescent="0.25"/>
    <row r="561" ht="21" customHeight="1" x14ac:dyDescent="0.25"/>
    <row r="562" ht="21" customHeight="1" x14ac:dyDescent="0.25"/>
    <row r="563" ht="21" customHeight="1" x14ac:dyDescent="0.25"/>
    <row r="564" ht="21" customHeight="1" x14ac:dyDescent="0.25"/>
    <row r="565" ht="21" customHeight="1" x14ac:dyDescent="0.25"/>
    <row r="566" ht="21" customHeight="1" x14ac:dyDescent="0.25"/>
    <row r="567" ht="21" customHeight="1" x14ac:dyDescent="0.25"/>
    <row r="568" ht="21" customHeight="1" x14ac:dyDescent="0.25"/>
    <row r="569" ht="21" customHeight="1" x14ac:dyDescent="0.25"/>
    <row r="570" ht="21" customHeight="1" x14ac:dyDescent="0.25"/>
    <row r="571" ht="21" customHeight="1" x14ac:dyDescent="0.25"/>
    <row r="572" ht="21" customHeight="1" x14ac:dyDescent="0.25"/>
    <row r="573" ht="21" customHeight="1" x14ac:dyDescent="0.25"/>
    <row r="574" ht="21" customHeight="1" x14ac:dyDescent="0.25"/>
    <row r="575" ht="21" customHeight="1" x14ac:dyDescent="0.25"/>
    <row r="576" ht="21" customHeight="1" x14ac:dyDescent="0.25"/>
    <row r="577" ht="21" customHeight="1" x14ac:dyDescent="0.25"/>
    <row r="578" ht="21" customHeight="1" x14ac:dyDescent="0.25"/>
    <row r="579" ht="21" customHeight="1" x14ac:dyDescent="0.25"/>
    <row r="580" ht="21" customHeight="1" x14ac:dyDescent="0.25"/>
    <row r="581" ht="21" customHeight="1" x14ac:dyDescent="0.25"/>
    <row r="582" ht="21" customHeight="1" x14ac:dyDescent="0.25"/>
    <row r="583" ht="21" customHeight="1" x14ac:dyDescent="0.25"/>
    <row r="584" ht="21" customHeight="1" x14ac:dyDescent="0.25"/>
    <row r="585" ht="21" customHeight="1" x14ac:dyDescent="0.25"/>
    <row r="586" ht="21" customHeight="1" x14ac:dyDescent="0.25"/>
    <row r="587" ht="21" customHeight="1" x14ac:dyDescent="0.25"/>
    <row r="588" ht="21" customHeight="1" x14ac:dyDescent="0.25"/>
    <row r="589" ht="21" customHeight="1" x14ac:dyDescent="0.25"/>
    <row r="590" ht="21" customHeight="1" x14ac:dyDescent="0.25"/>
    <row r="591" ht="21" customHeight="1" x14ac:dyDescent="0.25"/>
    <row r="592" ht="21" customHeight="1" x14ac:dyDescent="0.25"/>
    <row r="593" ht="21" customHeight="1" x14ac:dyDescent="0.25"/>
    <row r="594" ht="21" customHeight="1" x14ac:dyDescent="0.25"/>
    <row r="595" ht="21" customHeight="1" x14ac:dyDescent="0.25"/>
    <row r="596" ht="21" customHeight="1" x14ac:dyDescent="0.25"/>
    <row r="597" ht="21" customHeight="1" x14ac:dyDescent="0.25"/>
    <row r="598" ht="21" customHeight="1" x14ac:dyDescent="0.25"/>
    <row r="599" ht="21" customHeight="1" x14ac:dyDescent="0.25"/>
    <row r="600" ht="21" customHeight="1" x14ac:dyDescent="0.25"/>
    <row r="601" ht="21" customHeight="1" x14ac:dyDescent="0.25"/>
    <row r="602" ht="21" customHeight="1" x14ac:dyDescent="0.25"/>
    <row r="603" ht="21" customHeight="1" x14ac:dyDescent="0.25"/>
    <row r="604" ht="21" customHeight="1" x14ac:dyDescent="0.25"/>
    <row r="605" ht="21" customHeight="1" x14ac:dyDescent="0.25"/>
    <row r="606" ht="21" customHeight="1" x14ac:dyDescent="0.25"/>
    <row r="607" ht="21" customHeight="1" x14ac:dyDescent="0.25"/>
    <row r="608" ht="21" customHeight="1" x14ac:dyDescent="0.25"/>
    <row r="609" ht="21" customHeight="1" x14ac:dyDescent="0.25"/>
    <row r="610" ht="21" customHeight="1" x14ac:dyDescent="0.25"/>
    <row r="611" ht="21" customHeight="1" x14ac:dyDescent="0.25"/>
    <row r="612" ht="21" customHeight="1" x14ac:dyDescent="0.25"/>
    <row r="613" ht="21" customHeight="1" x14ac:dyDescent="0.25"/>
    <row r="614" ht="21" customHeight="1" x14ac:dyDescent="0.25"/>
    <row r="615" ht="21" customHeight="1" x14ac:dyDescent="0.25"/>
    <row r="616" ht="21" customHeight="1" x14ac:dyDescent="0.25"/>
    <row r="617" ht="21" customHeight="1" x14ac:dyDescent="0.25"/>
    <row r="618" ht="21" customHeight="1" x14ac:dyDescent="0.25"/>
    <row r="619" ht="21" customHeight="1" x14ac:dyDescent="0.25"/>
    <row r="620" ht="21" customHeight="1" x14ac:dyDescent="0.25"/>
    <row r="621" ht="21" customHeight="1" x14ac:dyDescent="0.25"/>
    <row r="622" ht="21" customHeight="1" x14ac:dyDescent="0.25"/>
    <row r="623" ht="21" customHeight="1" x14ac:dyDescent="0.25"/>
    <row r="624" ht="21" customHeight="1" x14ac:dyDescent="0.25"/>
    <row r="625" ht="21" customHeight="1" x14ac:dyDescent="0.25"/>
    <row r="626" ht="21" customHeight="1" x14ac:dyDescent="0.25"/>
    <row r="627" ht="21" customHeight="1" x14ac:dyDescent="0.25"/>
    <row r="628" ht="21" customHeight="1" x14ac:dyDescent="0.25"/>
    <row r="629" ht="21" customHeight="1" x14ac:dyDescent="0.25"/>
    <row r="630" ht="21" customHeight="1" x14ac:dyDescent="0.25"/>
    <row r="631" ht="21" customHeight="1" x14ac:dyDescent="0.25"/>
    <row r="632" ht="21" customHeight="1" x14ac:dyDescent="0.25"/>
    <row r="633" ht="21" customHeight="1" x14ac:dyDescent="0.25"/>
    <row r="634" ht="21" customHeight="1" x14ac:dyDescent="0.25"/>
    <row r="635" ht="21" customHeight="1" x14ac:dyDescent="0.25"/>
    <row r="636" ht="21" customHeight="1" x14ac:dyDescent="0.25"/>
    <row r="637" ht="21" customHeight="1" x14ac:dyDescent="0.25"/>
    <row r="638" ht="21" customHeight="1" x14ac:dyDescent="0.25"/>
    <row r="639" ht="21" customHeight="1" x14ac:dyDescent="0.25"/>
    <row r="640" ht="21" customHeight="1" x14ac:dyDescent="0.25"/>
    <row r="641" ht="21" customHeight="1" x14ac:dyDescent="0.25"/>
    <row r="642" ht="21" customHeight="1" x14ac:dyDescent="0.25"/>
    <row r="643" ht="21" customHeight="1" x14ac:dyDescent="0.25"/>
    <row r="644" ht="21" customHeight="1" x14ac:dyDescent="0.25"/>
    <row r="645" ht="21" customHeight="1" x14ac:dyDescent="0.25"/>
    <row r="646" ht="21" customHeight="1" x14ac:dyDescent="0.25"/>
    <row r="647" ht="21" customHeight="1" x14ac:dyDescent="0.25"/>
    <row r="648" ht="21" customHeight="1" x14ac:dyDescent="0.25"/>
    <row r="649" ht="21" customHeight="1" x14ac:dyDescent="0.25"/>
    <row r="650" ht="21" customHeight="1" x14ac:dyDescent="0.25"/>
    <row r="651" ht="21" customHeight="1" x14ac:dyDescent="0.25"/>
    <row r="652" ht="21" customHeight="1" x14ac:dyDescent="0.25"/>
    <row r="653" ht="21" customHeight="1" x14ac:dyDescent="0.25"/>
    <row r="654" ht="21" customHeight="1" x14ac:dyDescent="0.25"/>
    <row r="655" ht="21" customHeight="1" x14ac:dyDescent="0.25"/>
    <row r="656" ht="21" customHeight="1" x14ac:dyDescent="0.25"/>
    <row r="657" ht="21" customHeight="1" x14ac:dyDescent="0.25"/>
    <row r="658" ht="21" customHeight="1" x14ac:dyDescent="0.25"/>
    <row r="659" ht="21" customHeight="1" x14ac:dyDescent="0.25"/>
    <row r="660" ht="21" customHeight="1" x14ac:dyDescent="0.25"/>
    <row r="661" ht="21" customHeight="1" x14ac:dyDescent="0.25"/>
    <row r="662" ht="21" customHeight="1" x14ac:dyDescent="0.25"/>
    <row r="663" ht="21" customHeight="1" x14ac:dyDescent="0.25"/>
    <row r="664" ht="21" customHeight="1" x14ac:dyDescent="0.25"/>
    <row r="665" ht="21" customHeight="1" x14ac:dyDescent="0.25"/>
    <row r="666" ht="21" customHeight="1" x14ac:dyDescent="0.25"/>
    <row r="667" ht="21" customHeight="1" x14ac:dyDescent="0.25"/>
    <row r="668" ht="21" customHeight="1" x14ac:dyDescent="0.25"/>
    <row r="669" ht="21" customHeight="1" x14ac:dyDescent="0.25"/>
    <row r="670" ht="21" customHeight="1" x14ac:dyDescent="0.25"/>
    <row r="671" ht="21" customHeight="1" x14ac:dyDescent="0.25"/>
    <row r="672" ht="21" customHeight="1" x14ac:dyDescent="0.25"/>
    <row r="673" ht="21" customHeight="1" x14ac:dyDescent="0.25"/>
    <row r="674" ht="21" customHeight="1" x14ac:dyDescent="0.25"/>
    <row r="675" ht="21" customHeight="1" x14ac:dyDescent="0.25"/>
    <row r="676" ht="21" customHeight="1" x14ac:dyDescent="0.25"/>
    <row r="677" ht="21" customHeight="1" x14ac:dyDescent="0.25"/>
    <row r="678" ht="21" customHeight="1" x14ac:dyDescent="0.25"/>
    <row r="679" ht="21" customHeight="1" x14ac:dyDescent="0.25"/>
    <row r="680" ht="21" customHeight="1" x14ac:dyDescent="0.25"/>
    <row r="681" ht="21" customHeight="1" x14ac:dyDescent="0.25"/>
    <row r="682" ht="21" customHeight="1" x14ac:dyDescent="0.25"/>
    <row r="683" ht="21" customHeight="1" x14ac:dyDescent="0.25"/>
    <row r="684" ht="21" customHeight="1" x14ac:dyDescent="0.25"/>
    <row r="685" ht="21" customHeight="1" x14ac:dyDescent="0.25"/>
    <row r="686" ht="21" customHeight="1" x14ac:dyDescent="0.25"/>
    <row r="687" ht="21" customHeight="1" x14ac:dyDescent="0.25"/>
    <row r="688" ht="21" customHeight="1" x14ac:dyDescent="0.25"/>
    <row r="689" ht="21" customHeight="1" x14ac:dyDescent="0.25"/>
    <row r="690" ht="21" customHeight="1" x14ac:dyDescent="0.25"/>
    <row r="691" ht="21" customHeight="1" x14ac:dyDescent="0.25"/>
    <row r="692" ht="21" customHeight="1" x14ac:dyDescent="0.25"/>
    <row r="693" ht="21" customHeight="1" x14ac:dyDescent="0.25"/>
    <row r="694" ht="21" customHeight="1" x14ac:dyDescent="0.25"/>
    <row r="695" ht="21" customHeight="1" x14ac:dyDescent="0.25"/>
    <row r="696" ht="21" customHeight="1" x14ac:dyDescent="0.25"/>
    <row r="697" ht="21" customHeight="1" x14ac:dyDescent="0.25"/>
    <row r="698" ht="21" customHeight="1" x14ac:dyDescent="0.25"/>
    <row r="699" ht="21" customHeight="1" x14ac:dyDescent="0.25"/>
    <row r="700" ht="21" customHeight="1" x14ac:dyDescent="0.25"/>
    <row r="701" ht="21" customHeight="1" x14ac:dyDescent="0.25"/>
    <row r="702" ht="21" customHeight="1" x14ac:dyDescent="0.25"/>
    <row r="703" ht="21" customHeight="1" x14ac:dyDescent="0.25"/>
    <row r="704" ht="21" customHeight="1" x14ac:dyDescent="0.25"/>
    <row r="705" ht="21" customHeight="1" x14ac:dyDescent="0.25"/>
    <row r="706" ht="21" customHeight="1" x14ac:dyDescent="0.25"/>
    <row r="707" ht="21" customHeight="1" x14ac:dyDescent="0.25"/>
    <row r="708" ht="21" customHeight="1" x14ac:dyDescent="0.25"/>
    <row r="709" ht="21" customHeight="1" x14ac:dyDescent="0.25"/>
    <row r="710" ht="21" customHeight="1" x14ac:dyDescent="0.25"/>
    <row r="711" ht="21" customHeight="1" x14ac:dyDescent="0.25"/>
    <row r="712" ht="21" customHeight="1" x14ac:dyDescent="0.25"/>
    <row r="713" ht="21" customHeight="1" x14ac:dyDescent="0.25"/>
    <row r="714" ht="21" customHeight="1" x14ac:dyDescent="0.25"/>
    <row r="715" ht="21" customHeight="1" x14ac:dyDescent="0.25"/>
    <row r="716" ht="21" customHeight="1" x14ac:dyDescent="0.25"/>
    <row r="717" ht="21" customHeight="1" x14ac:dyDescent="0.25"/>
    <row r="718" ht="21" customHeight="1" x14ac:dyDescent="0.25"/>
    <row r="719" ht="21" customHeight="1" x14ac:dyDescent="0.25"/>
    <row r="720" ht="21" customHeight="1" x14ac:dyDescent="0.25"/>
    <row r="721" ht="21" customHeight="1" x14ac:dyDescent="0.25"/>
    <row r="722" ht="21" customHeight="1" x14ac:dyDescent="0.25"/>
    <row r="723" ht="21" customHeight="1" x14ac:dyDescent="0.25"/>
    <row r="724" ht="21" customHeight="1" x14ac:dyDescent="0.25"/>
    <row r="725" ht="21" customHeight="1" x14ac:dyDescent="0.25"/>
    <row r="726" ht="21" customHeight="1" x14ac:dyDescent="0.25"/>
    <row r="727" ht="21" customHeight="1" x14ac:dyDescent="0.25"/>
    <row r="728" ht="21" customHeight="1" x14ac:dyDescent="0.25"/>
    <row r="729" ht="21" customHeight="1" x14ac:dyDescent="0.25"/>
    <row r="730" ht="21" customHeight="1" x14ac:dyDescent="0.25"/>
    <row r="731" ht="21" customHeight="1" x14ac:dyDescent="0.25"/>
    <row r="732" ht="21" customHeight="1" x14ac:dyDescent="0.25"/>
    <row r="733" ht="21" customHeight="1" x14ac:dyDescent="0.25"/>
    <row r="734" ht="21" customHeight="1" x14ac:dyDescent="0.25"/>
    <row r="735" ht="21" customHeight="1" x14ac:dyDescent="0.25"/>
    <row r="736" ht="21" customHeight="1" x14ac:dyDescent="0.25"/>
    <row r="737" ht="21" customHeight="1" x14ac:dyDescent="0.25"/>
    <row r="738" ht="21" customHeight="1" x14ac:dyDescent="0.25"/>
    <row r="739" ht="21" customHeight="1" x14ac:dyDescent="0.25"/>
    <row r="740" ht="21" customHeight="1" x14ac:dyDescent="0.25"/>
    <row r="741" ht="21" customHeight="1" x14ac:dyDescent="0.25"/>
    <row r="742" ht="21" customHeight="1" x14ac:dyDescent="0.25"/>
    <row r="743" ht="21" customHeight="1" x14ac:dyDescent="0.25"/>
    <row r="744" ht="21" customHeight="1" x14ac:dyDescent="0.25"/>
    <row r="745" ht="21" customHeight="1" x14ac:dyDescent="0.25"/>
    <row r="746" ht="21" customHeight="1" x14ac:dyDescent="0.25"/>
    <row r="747" ht="21" customHeight="1" x14ac:dyDescent="0.25"/>
    <row r="748" ht="21" customHeight="1" x14ac:dyDescent="0.25"/>
    <row r="749" ht="21" customHeight="1" x14ac:dyDescent="0.25"/>
    <row r="750" ht="21" customHeight="1" x14ac:dyDescent="0.25"/>
    <row r="751" ht="21" customHeight="1" x14ac:dyDescent="0.25"/>
    <row r="752" ht="21" customHeight="1" x14ac:dyDescent="0.25"/>
    <row r="753" ht="21" customHeight="1" x14ac:dyDescent="0.25"/>
    <row r="754" ht="21" customHeight="1" x14ac:dyDescent="0.25"/>
    <row r="755" ht="21" customHeight="1" x14ac:dyDescent="0.25"/>
    <row r="756" ht="21" customHeight="1" x14ac:dyDescent="0.25"/>
    <row r="757" ht="21" customHeight="1" x14ac:dyDescent="0.25"/>
    <row r="758" ht="21" customHeight="1" x14ac:dyDescent="0.25"/>
    <row r="759" ht="21" customHeight="1" x14ac:dyDescent="0.25"/>
    <row r="760" ht="21" customHeight="1" x14ac:dyDescent="0.25"/>
    <row r="761" ht="21" customHeight="1" x14ac:dyDescent="0.25"/>
    <row r="762" ht="21" customHeight="1" x14ac:dyDescent="0.25"/>
    <row r="763" ht="21" customHeight="1" x14ac:dyDescent="0.25"/>
    <row r="764" ht="21" customHeight="1" x14ac:dyDescent="0.25"/>
    <row r="765" ht="21" customHeight="1" x14ac:dyDescent="0.25"/>
    <row r="766" ht="21" customHeight="1" x14ac:dyDescent="0.25"/>
    <row r="767" ht="21" customHeight="1" x14ac:dyDescent="0.25"/>
    <row r="768" ht="21" customHeight="1" x14ac:dyDescent="0.25"/>
    <row r="769" ht="21" customHeight="1" x14ac:dyDescent="0.25"/>
    <row r="770" ht="21" customHeight="1" x14ac:dyDescent="0.25"/>
    <row r="771" ht="21" customHeight="1" x14ac:dyDescent="0.25"/>
    <row r="772" ht="21" customHeight="1" x14ac:dyDescent="0.25"/>
    <row r="773" ht="21" customHeight="1" x14ac:dyDescent="0.25"/>
    <row r="774" ht="21" customHeight="1" x14ac:dyDescent="0.25"/>
    <row r="775" ht="21" customHeight="1" x14ac:dyDescent="0.25"/>
    <row r="776" ht="21" customHeight="1" x14ac:dyDescent="0.25"/>
    <row r="777" ht="21" customHeight="1" x14ac:dyDescent="0.25"/>
    <row r="778" ht="21" customHeight="1" x14ac:dyDescent="0.25"/>
    <row r="779" ht="21" customHeight="1" x14ac:dyDescent="0.25"/>
    <row r="780" ht="21" customHeight="1" x14ac:dyDescent="0.25"/>
    <row r="781" ht="21" customHeight="1" x14ac:dyDescent="0.25"/>
    <row r="782" ht="21" customHeight="1" x14ac:dyDescent="0.25"/>
    <row r="783" ht="21" customHeight="1" x14ac:dyDescent="0.25"/>
    <row r="784" ht="21" customHeight="1" x14ac:dyDescent="0.25"/>
    <row r="785" ht="21" customHeight="1" x14ac:dyDescent="0.25"/>
    <row r="786" ht="21" customHeight="1" x14ac:dyDescent="0.25"/>
    <row r="787" ht="21" customHeight="1" x14ac:dyDescent="0.25"/>
    <row r="788" ht="21" customHeight="1" x14ac:dyDescent="0.25"/>
    <row r="789" ht="21" customHeight="1" x14ac:dyDescent="0.25"/>
    <row r="790" ht="21" customHeight="1" x14ac:dyDescent="0.25"/>
    <row r="791" ht="21" customHeight="1" x14ac:dyDescent="0.25"/>
    <row r="792" ht="21" customHeight="1" x14ac:dyDescent="0.25"/>
    <row r="793" ht="21" customHeight="1" x14ac:dyDescent="0.25"/>
    <row r="794" ht="21" customHeight="1" x14ac:dyDescent="0.25"/>
    <row r="795" ht="21" customHeight="1" x14ac:dyDescent="0.25"/>
    <row r="796" ht="21" customHeight="1" x14ac:dyDescent="0.25"/>
    <row r="797" ht="21" customHeight="1" x14ac:dyDescent="0.25"/>
    <row r="798" ht="21" customHeight="1" x14ac:dyDescent="0.25"/>
    <row r="799" ht="21" customHeight="1" x14ac:dyDescent="0.25"/>
    <row r="800" ht="21" customHeight="1" x14ac:dyDescent="0.25"/>
    <row r="801" ht="21" customHeight="1" x14ac:dyDescent="0.25"/>
    <row r="802" ht="21" customHeight="1" x14ac:dyDescent="0.25"/>
    <row r="803" ht="21" customHeight="1" x14ac:dyDescent="0.25"/>
    <row r="804" ht="21" customHeight="1" x14ac:dyDescent="0.25"/>
    <row r="805" ht="21" customHeight="1" x14ac:dyDescent="0.25"/>
    <row r="806" ht="21" customHeight="1" x14ac:dyDescent="0.25"/>
    <row r="807" ht="21" customHeight="1" x14ac:dyDescent="0.25"/>
    <row r="808" ht="21" customHeight="1" x14ac:dyDescent="0.25"/>
    <row r="809" ht="21" customHeight="1" x14ac:dyDescent="0.25"/>
    <row r="810" ht="21" customHeight="1" x14ac:dyDescent="0.25"/>
    <row r="811" ht="21" customHeight="1" x14ac:dyDescent="0.25"/>
    <row r="812" ht="21" customHeight="1" x14ac:dyDescent="0.25"/>
    <row r="813" ht="21" customHeight="1" x14ac:dyDescent="0.25"/>
    <row r="814" ht="21" customHeight="1" x14ac:dyDescent="0.25"/>
    <row r="815" ht="21" customHeight="1" x14ac:dyDescent="0.25"/>
    <row r="816" ht="21" customHeight="1" x14ac:dyDescent="0.25"/>
    <row r="817" ht="21" customHeight="1" x14ac:dyDescent="0.25"/>
    <row r="818" ht="21" customHeight="1" x14ac:dyDescent="0.25"/>
    <row r="819" ht="21" customHeight="1" x14ac:dyDescent="0.25"/>
    <row r="820" ht="21" customHeight="1" x14ac:dyDescent="0.25"/>
    <row r="821" ht="21" customHeight="1" x14ac:dyDescent="0.25"/>
    <row r="822" ht="21" customHeight="1" x14ac:dyDescent="0.25"/>
    <row r="823" ht="21" customHeight="1" x14ac:dyDescent="0.25"/>
    <row r="824" ht="21" customHeight="1" x14ac:dyDescent="0.25"/>
    <row r="825" ht="21" customHeight="1" x14ac:dyDescent="0.25"/>
    <row r="826" ht="21" customHeight="1" x14ac:dyDescent="0.25"/>
    <row r="827" ht="21" customHeight="1" x14ac:dyDescent="0.25"/>
    <row r="828" ht="21" customHeight="1" x14ac:dyDescent="0.25"/>
    <row r="829" ht="21" customHeight="1" x14ac:dyDescent="0.25"/>
    <row r="830" ht="21" customHeight="1" x14ac:dyDescent="0.25"/>
    <row r="831" ht="21" customHeight="1" x14ac:dyDescent="0.25"/>
    <row r="832" ht="21" customHeight="1" x14ac:dyDescent="0.25"/>
    <row r="833" ht="21" customHeight="1" x14ac:dyDescent="0.25"/>
    <row r="834" ht="21" customHeight="1" x14ac:dyDescent="0.25"/>
    <row r="835" ht="21" customHeight="1" x14ac:dyDescent="0.25"/>
    <row r="836" ht="21" customHeight="1" x14ac:dyDescent="0.25"/>
    <row r="837" ht="21" customHeight="1" x14ac:dyDescent="0.25"/>
    <row r="838" ht="21" customHeight="1" x14ac:dyDescent="0.25"/>
    <row r="839" ht="21" customHeight="1" x14ac:dyDescent="0.25"/>
    <row r="840" ht="21" customHeight="1" x14ac:dyDescent="0.25"/>
    <row r="841" ht="21" customHeight="1" x14ac:dyDescent="0.25"/>
    <row r="842" ht="21" customHeight="1" x14ac:dyDescent="0.25"/>
    <row r="843" ht="21" customHeight="1" x14ac:dyDescent="0.25"/>
    <row r="844" ht="21" customHeight="1" x14ac:dyDescent="0.25"/>
    <row r="845" ht="21" customHeight="1" x14ac:dyDescent="0.25"/>
    <row r="846" ht="21" customHeight="1" x14ac:dyDescent="0.25"/>
    <row r="847" ht="21" customHeight="1" x14ac:dyDescent="0.25"/>
    <row r="848" ht="21" customHeight="1" x14ac:dyDescent="0.25"/>
    <row r="849" ht="21" customHeight="1" x14ac:dyDescent="0.25"/>
    <row r="850" ht="21" customHeight="1" x14ac:dyDescent="0.25"/>
    <row r="851" ht="21" customHeight="1" x14ac:dyDescent="0.25"/>
    <row r="852" ht="21" customHeight="1" x14ac:dyDescent="0.25"/>
    <row r="853" ht="21" customHeight="1" x14ac:dyDescent="0.25"/>
    <row r="854" ht="21" customHeight="1" x14ac:dyDescent="0.25"/>
    <row r="855" ht="21" customHeight="1" x14ac:dyDescent="0.25"/>
    <row r="856" ht="21" customHeight="1" x14ac:dyDescent="0.25"/>
    <row r="857" ht="21" customHeight="1" x14ac:dyDescent="0.25"/>
    <row r="858" ht="21" customHeight="1" x14ac:dyDescent="0.25"/>
    <row r="859" ht="21" customHeight="1" x14ac:dyDescent="0.25"/>
    <row r="860" ht="21" customHeight="1" x14ac:dyDescent="0.25"/>
    <row r="861" ht="21" customHeight="1" x14ac:dyDescent="0.25"/>
    <row r="862" ht="21" customHeight="1" x14ac:dyDescent="0.25"/>
    <row r="863" ht="21" customHeight="1" x14ac:dyDescent="0.25"/>
    <row r="864" ht="21" customHeight="1" x14ac:dyDescent="0.25"/>
    <row r="865" ht="21" customHeight="1" x14ac:dyDescent="0.25"/>
    <row r="866" ht="21" customHeight="1" x14ac:dyDescent="0.25"/>
    <row r="867" ht="21" customHeight="1" x14ac:dyDescent="0.25"/>
    <row r="868" ht="21" customHeight="1" x14ac:dyDescent="0.25"/>
    <row r="869" ht="21" customHeight="1" x14ac:dyDescent="0.25"/>
    <row r="870" ht="21" customHeight="1" x14ac:dyDescent="0.25"/>
    <row r="871" ht="21" customHeight="1" x14ac:dyDescent="0.25"/>
    <row r="872" ht="21" customHeight="1" x14ac:dyDescent="0.25"/>
    <row r="873" ht="21" customHeight="1" x14ac:dyDescent="0.25"/>
    <row r="874" ht="21" customHeight="1" x14ac:dyDescent="0.25"/>
    <row r="875" ht="21" customHeight="1" x14ac:dyDescent="0.25"/>
    <row r="876" ht="21" customHeight="1" x14ac:dyDescent="0.25"/>
    <row r="877" ht="21" customHeight="1" x14ac:dyDescent="0.25"/>
    <row r="878" ht="21" customHeight="1" x14ac:dyDescent="0.25"/>
    <row r="879" ht="21" customHeight="1" x14ac:dyDescent="0.25"/>
    <row r="880" ht="21" customHeight="1" x14ac:dyDescent="0.25"/>
    <row r="881" ht="21" customHeight="1" x14ac:dyDescent="0.25"/>
    <row r="882" ht="21" customHeight="1" x14ac:dyDescent="0.25"/>
    <row r="883" ht="21" customHeight="1" x14ac:dyDescent="0.25"/>
    <row r="884" ht="21" customHeight="1" x14ac:dyDescent="0.25"/>
    <row r="885" ht="21" customHeight="1" x14ac:dyDescent="0.25"/>
    <row r="886" ht="21" customHeight="1" x14ac:dyDescent="0.25"/>
    <row r="887" ht="21" customHeight="1" x14ac:dyDescent="0.25"/>
    <row r="888" ht="21" customHeight="1" x14ac:dyDescent="0.25"/>
    <row r="889" ht="21" customHeight="1" x14ac:dyDescent="0.25"/>
    <row r="890" ht="21" customHeight="1" x14ac:dyDescent="0.25"/>
    <row r="891" ht="21" customHeight="1" x14ac:dyDescent="0.25"/>
    <row r="892" ht="21" customHeight="1" x14ac:dyDescent="0.25"/>
    <row r="893" ht="21" customHeight="1" x14ac:dyDescent="0.25"/>
    <row r="894" ht="21" customHeight="1" x14ac:dyDescent="0.25"/>
    <row r="895" ht="21" customHeight="1" x14ac:dyDescent="0.25"/>
    <row r="896" ht="21" customHeight="1" x14ac:dyDescent="0.25"/>
    <row r="897" ht="21" customHeight="1" x14ac:dyDescent="0.25"/>
    <row r="898" ht="21" customHeight="1" x14ac:dyDescent="0.25"/>
    <row r="899" ht="21" customHeight="1" x14ac:dyDescent="0.25"/>
    <row r="900" ht="21" customHeight="1" x14ac:dyDescent="0.25"/>
    <row r="901" ht="21" customHeight="1" x14ac:dyDescent="0.25"/>
    <row r="902" ht="21" customHeight="1" x14ac:dyDescent="0.25"/>
    <row r="903" ht="21" customHeight="1" x14ac:dyDescent="0.25"/>
    <row r="904" ht="21" customHeight="1" x14ac:dyDescent="0.25"/>
    <row r="905" ht="21" customHeight="1" x14ac:dyDescent="0.25"/>
    <row r="906" ht="21" customHeight="1" x14ac:dyDescent="0.25"/>
    <row r="907" ht="21" customHeight="1" x14ac:dyDescent="0.25"/>
    <row r="908" ht="21" customHeight="1" x14ac:dyDescent="0.25"/>
    <row r="909" ht="21" customHeight="1" x14ac:dyDescent="0.25"/>
    <row r="910" ht="21" customHeight="1" x14ac:dyDescent="0.25"/>
    <row r="911" ht="21" customHeight="1" x14ac:dyDescent="0.25"/>
    <row r="912" ht="21" customHeight="1" x14ac:dyDescent="0.25"/>
    <row r="913" ht="21" customHeight="1" x14ac:dyDescent="0.25"/>
    <row r="914" ht="21" customHeight="1" x14ac:dyDescent="0.25"/>
    <row r="915" ht="21" customHeight="1" x14ac:dyDescent="0.25"/>
    <row r="916" ht="21" customHeight="1" x14ac:dyDescent="0.25"/>
    <row r="917" ht="21" customHeight="1" x14ac:dyDescent="0.25"/>
    <row r="918" ht="21" customHeight="1" x14ac:dyDescent="0.25"/>
    <row r="919" ht="21" customHeight="1" x14ac:dyDescent="0.25"/>
    <row r="920" ht="21" customHeight="1" x14ac:dyDescent="0.25"/>
    <row r="921" ht="21" customHeight="1" x14ac:dyDescent="0.25"/>
    <row r="922" ht="21" customHeight="1" x14ac:dyDescent="0.25"/>
    <row r="923" ht="21" customHeight="1" x14ac:dyDescent="0.25"/>
    <row r="924" ht="21" customHeight="1" x14ac:dyDescent="0.25"/>
    <row r="925" ht="21" customHeight="1" x14ac:dyDescent="0.25"/>
    <row r="926" ht="21" customHeight="1" x14ac:dyDescent="0.25"/>
    <row r="927" ht="21" customHeight="1" x14ac:dyDescent="0.25"/>
    <row r="928" ht="21" customHeight="1" x14ac:dyDescent="0.25"/>
    <row r="929" ht="21" customHeight="1" x14ac:dyDescent="0.25"/>
    <row r="930" ht="21" customHeight="1" x14ac:dyDescent="0.25"/>
    <row r="931" ht="21" customHeight="1" x14ac:dyDescent="0.25"/>
    <row r="932" ht="21" customHeight="1" x14ac:dyDescent="0.25"/>
    <row r="933" ht="21" customHeight="1" x14ac:dyDescent="0.25"/>
    <row r="934" ht="21" customHeight="1" x14ac:dyDescent="0.25"/>
    <row r="935" ht="21" customHeight="1" x14ac:dyDescent="0.25"/>
    <row r="936" ht="21" customHeight="1" x14ac:dyDescent="0.25"/>
    <row r="937" ht="21" customHeight="1" x14ac:dyDescent="0.25"/>
    <row r="938" ht="21" customHeight="1" x14ac:dyDescent="0.25"/>
    <row r="939" ht="21" customHeight="1" x14ac:dyDescent="0.25"/>
    <row r="940" ht="21" customHeight="1" x14ac:dyDescent="0.25"/>
    <row r="941" ht="21" customHeight="1" x14ac:dyDescent="0.25"/>
    <row r="942" ht="21" customHeight="1" x14ac:dyDescent="0.25"/>
    <row r="943" ht="21" customHeight="1" x14ac:dyDescent="0.25"/>
    <row r="944" ht="21" customHeight="1" x14ac:dyDescent="0.25"/>
    <row r="945" ht="21" customHeight="1" x14ac:dyDescent="0.25"/>
    <row r="946" ht="21" customHeight="1" x14ac:dyDescent="0.25"/>
    <row r="947" ht="21" customHeight="1" x14ac:dyDescent="0.25"/>
    <row r="948" ht="21" customHeight="1" x14ac:dyDescent="0.25"/>
    <row r="949" ht="21" customHeight="1" x14ac:dyDescent="0.25"/>
    <row r="950" ht="21" customHeight="1" x14ac:dyDescent="0.25"/>
    <row r="951" ht="21" customHeight="1" x14ac:dyDescent="0.25"/>
    <row r="952" ht="21" customHeight="1" x14ac:dyDescent="0.25"/>
    <row r="953" ht="21" customHeight="1" x14ac:dyDescent="0.25"/>
    <row r="954" ht="21" customHeight="1" x14ac:dyDescent="0.25"/>
    <row r="955" ht="21" customHeight="1" x14ac:dyDescent="0.25"/>
    <row r="956" ht="21" customHeight="1" x14ac:dyDescent="0.25"/>
    <row r="957" ht="21" customHeight="1" x14ac:dyDescent="0.25"/>
    <row r="958" ht="21" customHeight="1" x14ac:dyDescent="0.25"/>
    <row r="959" ht="21" customHeight="1" x14ac:dyDescent="0.25"/>
    <row r="960" ht="21" customHeight="1" x14ac:dyDescent="0.25"/>
    <row r="961" ht="21" customHeight="1" x14ac:dyDescent="0.25"/>
    <row r="962" ht="21" customHeight="1" x14ac:dyDescent="0.25"/>
    <row r="963" ht="21" customHeight="1" x14ac:dyDescent="0.25"/>
    <row r="964" ht="21" customHeight="1" x14ac:dyDescent="0.25"/>
    <row r="965" ht="21" customHeight="1" x14ac:dyDescent="0.25"/>
    <row r="966" ht="21" customHeight="1" x14ac:dyDescent="0.25"/>
    <row r="967" ht="21" customHeight="1" x14ac:dyDescent="0.25"/>
    <row r="968" ht="21" customHeight="1" x14ac:dyDescent="0.25"/>
    <row r="969" ht="21" customHeight="1" x14ac:dyDescent="0.25"/>
    <row r="970" ht="21" customHeight="1" x14ac:dyDescent="0.25"/>
    <row r="971" ht="21" customHeight="1" x14ac:dyDescent="0.25"/>
    <row r="972" ht="21" customHeight="1" x14ac:dyDescent="0.25"/>
    <row r="973" ht="21" customHeight="1" x14ac:dyDescent="0.25"/>
    <row r="974" ht="21" customHeight="1" x14ac:dyDescent="0.25"/>
    <row r="975" ht="21" customHeight="1" x14ac:dyDescent="0.25"/>
    <row r="976" ht="21" customHeight="1" x14ac:dyDescent="0.25"/>
    <row r="977" ht="21" customHeight="1" x14ac:dyDescent="0.25"/>
    <row r="978" ht="21" customHeight="1" x14ac:dyDescent="0.25"/>
    <row r="979" ht="21" customHeight="1" x14ac:dyDescent="0.25"/>
    <row r="980" ht="21" customHeight="1" x14ac:dyDescent="0.25"/>
    <row r="981" ht="21" customHeight="1" x14ac:dyDescent="0.25"/>
    <row r="982" ht="21" customHeight="1" x14ac:dyDescent="0.25"/>
    <row r="983" ht="21" customHeight="1" x14ac:dyDescent="0.25"/>
    <row r="984" ht="21" customHeight="1" x14ac:dyDescent="0.25"/>
    <row r="985" ht="21" customHeight="1" x14ac:dyDescent="0.25"/>
    <row r="986" ht="21" customHeight="1" x14ac:dyDescent="0.25"/>
    <row r="987" ht="21" customHeight="1" x14ac:dyDescent="0.25"/>
    <row r="988" ht="21" customHeight="1" x14ac:dyDescent="0.25"/>
    <row r="989" ht="21" customHeight="1" x14ac:dyDescent="0.25"/>
    <row r="990" ht="21" customHeight="1" x14ac:dyDescent="0.25"/>
    <row r="991" ht="21" customHeight="1" x14ac:dyDescent="0.25"/>
    <row r="992" ht="21" customHeight="1" x14ac:dyDescent="0.25"/>
    <row r="993" ht="21" customHeight="1" x14ac:dyDescent="0.25"/>
    <row r="994" ht="21" customHeight="1" x14ac:dyDescent="0.25"/>
    <row r="995" ht="21" customHeight="1" x14ac:dyDescent="0.25"/>
    <row r="996" ht="21" customHeight="1" x14ac:dyDescent="0.25"/>
    <row r="997" ht="21" customHeight="1" x14ac:dyDescent="0.25"/>
    <row r="998" ht="21" customHeight="1" x14ac:dyDescent="0.25"/>
    <row r="999" ht="21" customHeight="1" x14ac:dyDescent="0.25"/>
    <row r="1000" ht="21" customHeight="1" x14ac:dyDescent="0.25"/>
    <row r="1001" ht="21" customHeight="1" x14ac:dyDescent="0.25"/>
    <row r="1002" ht="21" customHeight="1" x14ac:dyDescent="0.25"/>
    <row r="1003" ht="21" customHeight="1" x14ac:dyDescent="0.25"/>
    <row r="1004" ht="21" customHeight="1" x14ac:dyDescent="0.25"/>
    <row r="1005" ht="21" customHeight="1" x14ac:dyDescent="0.25"/>
    <row r="1006" ht="21" customHeight="1" x14ac:dyDescent="0.25"/>
    <row r="1007" ht="21" customHeight="1" x14ac:dyDescent="0.25"/>
    <row r="1008" ht="21" customHeight="1" x14ac:dyDescent="0.25"/>
    <row r="1009" ht="21" customHeight="1" x14ac:dyDescent="0.25"/>
    <row r="1010" ht="21" customHeight="1" x14ac:dyDescent="0.25"/>
    <row r="1011" ht="21" customHeight="1" x14ac:dyDescent="0.25"/>
    <row r="1012" ht="21" customHeight="1" x14ac:dyDescent="0.25"/>
    <row r="1013" ht="21" customHeight="1" x14ac:dyDescent="0.25"/>
    <row r="1014" ht="21" customHeight="1" x14ac:dyDescent="0.25"/>
    <row r="1015" ht="21" customHeight="1" x14ac:dyDescent="0.25"/>
    <row r="1016" ht="21" customHeight="1" x14ac:dyDescent="0.25"/>
    <row r="1017" ht="21" customHeight="1" x14ac:dyDescent="0.25"/>
    <row r="1018" ht="21" customHeight="1" x14ac:dyDescent="0.25"/>
    <row r="1019" ht="21" customHeight="1" x14ac:dyDescent="0.25"/>
    <row r="1020" ht="21" customHeight="1" x14ac:dyDescent="0.25"/>
    <row r="1021" ht="21" customHeight="1" x14ac:dyDescent="0.25"/>
    <row r="1022" ht="21" customHeight="1" x14ac:dyDescent="0.25"/>
    <row r="1023" ht="21" customHeight="1" x14ac:dyDescent="0.25"/>
    <row r="1024" ht="21" customHeight="1" x14ac:dyDescent="0.25"/>
    <row r="1025" ht="21" customHeight="1" x14ac:dyDescent="0.25"/>
    <row r="1026" ht="21" customHeight="1" x14ac:dyDescent="0.25"/>
    <row r="1027" ht="21" customHeight="1" x14ac:dyDescent="0.25"/>
    <row r="1028" ht="21" customHeight="1" x14ac:dyDescent="0.25"/>
    <row r="1029" ht="21" customHeight="1" x14ac:dyDescent="0.25"/>
    <row r="1030" ht="21" customHeight="1" x14ac:dyDescent="0.25"/>
    <row r="1031" ht="21" customHeight="1" x14ac:dyDescent="0.25"/>
    <row r="1032" ht="21" customHeight="1" x14ac:dyDescent="0.25"/>
    <row r="1033" ht="21" customHeight="1" x14ac:dyDescent="0.25"/>
    <row r="1034" ht="21" customHeight="1" x14ac:dyDescent="0.25"/>
    <row r="1035" ht="21" customHeight="1" x14ac:dyDescent="0.25"/>
    <row r="1036" ht="21" customHeight="1" x14ac:dyDescent="0.25"/>
    <row r="1037" ht="21" customHeight="1" x14ac:dyDescent="0.25"/>
    <row r="1038" ht="21" customHeight="1" x14ac:dyDescent="0.25"/>
    <row r="1039" ht="21" customHeight="1" x14ac:dyDescent="0.25"/>
    <row r="1040" ht="21" customHeight="1" x14ac:dyDescent="0.25"/>
    <row r="1041" ht="21" customHeight="1" x14ac:dyDescent="0.25"/>
    <row r="1042" ht="21" customHeight="1" x14ac:dyDescent="0.25"/>
    <row r="1043" ht="21" customHeight="1" x14ac:dyDescent="0.25"/>
    <row r="1044" ht="21" customHeight="1" x14ac:dyDescent="0.25"/>
    <row r="1045" ht="21" customHeight="1" x14ac:dyDescent="0.25"/>
    <row r="1046" ht="21" customHeight="1" x14ac:dyDescent="0.25"/>
    <row r="1047" ht="21" customHeight="1" x14ac:dyDescent="0.25"/>
    <row r="1048" ht="21" customHeight="1" x14ac:dyDescent="0.25"/>
    <row r="1049" ht="21" customHeight="1" x14ac:dyDescent="0.25"/>
    <row r="1050" ht="21" customHeight="1" x14ac:dyDescent="0.25"/>
    <row r="1051" ht="21" customHeight="1" x14ac:dyDescent="0.25"/>
    <row r="1052" ht="21" customHeight="1" x14ac:dyDescent="0.25"/>
    <row r="1053" ht="21" customHeight="1" x14ac:dyDescent="0.25"/>
    <row r="1054" ht="21" customHeight="1" x14ac:dyDescent="0.25"/>
    <row r="1055" ht="21" customHeight="1" x14ac:dyDescent="0.25"/>
    <row r="1056" ht="21" customHeight="1" x14ac:dyDescent="0.25"/>
    <row r="1057" ht="21" customHeight="1" x14ac:dyDescent="0.25"/>
    <row r="1058" ht="21" customHeight="1" x14ac:dyDescent="0.25"/>
    <row r="1059" ht="21" customHeight="1" x14ac:dyDescent="0.25"/>
    <row r="1060" ht="21" customHeight="1" x14ac:dyDescent="0.25"/>
    <row r="1061" ht="21" customHeight="1" x14ac:dyDescent="0.25"/>
    <row r="1062" ht="21" customHeight="1" x14ac:dyDescent="0.25"/>
    <row r="1063" ht="21" customHeight="1" x14ac:dyDescent="0.25"/>
    <row r="1064" ht="21" customHeight="1" x14ac:dyDescent="0.25"/>
    <row r="1065" ht="21" customHeight="1" x14ac:dyDescent="0.25"/>
    <row r="1066" ht="21" customHeight="1" x14ac:dyDescent="0.25"/>
    <row r="1067" ht="21" customHeight="1" x14ac:dyDescent="0.25"/>
    <row r="1068" ht="21" customHeight="1" x14ac:dyDescent="0.25"/>
    <row r="1069" ht="21" customHeight="1" x14ac:dyDescent="0.25"/>
    <row r="1070" ht="21" customHeight="1" x14ac:dyDescent="0.25"/>
    <row r="1071" ht="21" customHeight="1" x14ac:dyDescent="0.25"/>
    <row r="1072" ht="21" customHeight="1" x14ac:dyDescent="0.25"/>
    <row r="1073" ht="21" customHeight="1" x14ac:dyDescent="0.25"/>
    <row r="1074" ht="21" customHeight="1" x14ac:dyDescent="0.25"/>
    <row r="1075" ht="21" customHeight="1" x14ac:dyDescent="0.25"/>
    <row r="1076" ht="21" customHeight="1" x14ac:dyDescent="0.25"/>
    <row r="1077" ht="21" customHeight="1" x14ac:dyDescent="0.25"/>
    <row r="1078" ht="21" customHeight="1" x14ac:dyDescent="0.25"/>
    <row r="1079" ht="21" customHeight="1" x14ac:dyDescent="0.25"/>
    <row r="1080" ht="21" customHeight="1" x14ac:dyDescent="0.25"/>
    <row r="1081" ht="21" customHeight="1" x14ac:dyDescent="0.25"/>
    <row r="1082" ht="21" customHeight="1" x14ac:dyDescent="0.25"/>
    <row r="1083" ht="21" customHeight="1" x14ac:dyDescent="0.25"/>
    <row r="1084" ht="21" customHeight="1" x14ac:dyDescent="0.25"/>
    <row r="1085" ht="21" customHeight="1" x14ac:dyDescent="0.25"/>
    <row r="1086" ht="21" customHeight="1" x14ac:dyDescent="0.25"/>
    <row r="1087" ht="21" customHeight="1" x14ac:dyDescent="0.25"/>
    <row r="1088" ht="21" customHeight="1" x14ac:dyDescent="0.25"/>
    <row r="1089" ht="21" customHeight="1" x14ac:dyDescent="0.25"/>
    <row r="1090" ht="21" customHeight="1" x14ac:dyDescent="0.25"/>
    <row r="1091" ht="21" customHeight="1" x14ac:dyDescent="0.25"/>
    <row r="1092" ht="21" customHeight="1" x14ac:dyDescent="0.25"/>
    <row r="1093" ht="21" customHeight="1" x14ac:dyDescent="0.25"/>
    <row r="1094" ht="21" customHeight="1" x14ac:dyDescent="0.25"/>
    <row r="1095" ht="21" customHeight="1" x14ac:dyDescent="0.25"/>
    <row r="1096" ht="21" customHeight="1" x14ac:dyDescent="0.25"/>
    <row r="1097" ht="21" customHeight="1" x14ac:dyDescent="0.25"/>
    <row r="1098" ht="21" customHeight="1" x14ac:dyDescent="0.25"/>
    <row r="1099" ht="21" customHeight="1" x14ac:dyDescent="0.25"/>
    <row r="1100" ht="21" customHeight="1" x14ac:dyDescent="0.25"/>
    <row r="1101" ht="21" customHeight="1" x14ac:dyDescent="0.25"/>
    <row r="1102" ht="21" customHeight="1" x14ac:dyDescent="0.25"/>
    <row r="1103" ht="21" customHeight="1" x14ac:dyDescent="0.25"/>
    <row r="1104" ht="21" customHeight="1" x14ac:dyDescent="0.25"/>
    <row r="1105" ht="21" customHeight="1" x14ac:dyDescent="0.25"/>
    <row r="1106" ht="21" customHeight="1" x14ac:dyDescent="0.25"/>
    <row r="1107" ht="21" customHeight="1" x14ac:dyDescent="0.25"/>
    <row r="1108" ht="21" customHeight="1" x14ac:dyDescent="0.25"/>
    <row r="1109" ht="21" customHeight="1" x14ac:dyDescent="0.25"/>
    <row r="1110" ht="21" customHeight="1" x14ac:dyDescent="0.25"/>
    <row r="1111" ht="21" customHeight="1" x14ac:dyDescent="0.25"/>
  </sheetData>
  <sheetProtection algorithmName="SHA-512" hashValue="AD18kgqZFfzL1xMobZ4UGmQ2BTkLwVWD3P+z1L2duA6zt2jsa5oNfH2vBUNQl/IBNmrpZVLNzcQFbh2ZWKKtPw==" saltValue="zjAAL4pHXNPWtr8ltl9yDw==" spinCount="100000" sheet="1" objects="1" scenarios="1"/>
  <protectedRanges>
    <protectedRange sqref="D5:GZ8" name="Plage2"/>
    <protectedRange sqref="C555:E1109 C33:F554 B33:B1109" name="Plage1"/>
  </protectedRanges>
  <mergeCells count="2">
    <mergeCell ref="B2:E2"/>
    <mergeCell ref="B5:B8"/>
  </mergeCells>
  <conditionalFormatting sqref="B32:C32">
    <cfRule type="expression" dxfId="369" priority="19">
      <formula>#REF!&lt;&gt;""</formula>
    </cfRule>
  </conditionalFormatting>
  <conditionalFormatting sqref="B33:C554">
    <cfRule type="expression" dxfId="368" priority="12">
      <formula>$B32&lt;&gt;""</formula>
    </cfRule>
  </conditionalFormatting>
  <conditionalFormatting sqref="C13">
    <cfRule type="expression" dxfId="367" priority="10">
      <formula>D$39&lt;&gt;""</formula>
    </cfRule>
  </conditionalFormatting>
  <conditionalFormatting sqref="C15:C22">
    <cfRule type="expression" dxfId="366" priority="11">
      <formula>AND($B15&lt;&gt;"",C$14&lt;&gt;"")</formula>
    </cfRule>
  </conditionalFormatting>
  <conditionalFormatting sqref="D33:D554">
    <cfRule type="expression" dxfId="365" priority="15">
      <formula>$B33&lt;&gt;""</formula>
    </cfRule>
  </conditionalFormatting>
  <conditionalFormatting sqref="D5:W6">
    <cfRule type="expression" dxfId="364" priority="5">
      <formula>C$5&lt;&gt;""</formula>
    </cfRule>
  </conditionalFormatting>
  <conditionalFormatting sqref="D5:W8">
    <cfRule type="expression" dxfId="363" priority="1">
      <formula>D$5&lt;&gt;""</formula>
    </cfRule>
  </conditionalFormatting>
  <conditionalFormatting sqref="D7:W8">
    <cfRule type="expression" dxfId="362" priority="3">
      <formula>D$5=""</formula>
    </cfRule>
    <cfRule type="expression" dxfId="361" priority="4">
      <formula>D$5=""</formula>
    </cfRule>
  </conditionalFormatting>
  <conditionalFormatting sqref="E5:E8">
    <cfRule type="expression" dxfId="360" priority="6">
      <formula>E$5&lt;&gt;""</formula>
    </cfRule>
  </conditionalFormatting>
  <conditionalFormatting sqref="E7:F8">
    <cfRule type="expression" dxfId="359" priority="8">
      <formula>E$5=""</formula>
    </cfRule>
  </conditionalFormatting>
  <conditionalFormatting sqref="E33:G46 E47:F554">
    <cfRule type="expression" dxfId="358" priority="14">
      <formula>AND($B33&lt;&gt;"",E$32&lt;&gt;"")</formula>
    </cfRule>
  </conditionalFormatting>
  <conditionalFormatting sqref="E7:W8">
    <cfRule type="expression" dxfId="357" priority="9">
      <formula>E$5=""</formula>
    </cfRule>
  </conditionalFormatting>
  <conditionalFormatting sqref="F32">
    <cfRule type="expression" dxfId="356" priority="13">
      <formula>E$32&lt;&gt;""</formula>
    </cfRule>
  </conditionalFormatting>
  <conditionalFormatting sqref="G32">
    <cfRule type="expression" dxfId="355" priority="17">
      <formula>G$32&lt;&gt;""</formula>
    </cfRule>
  </conditionalFormatting>
  <conditionalFormatting sqref="H36:X36">
    <cfRule type="expression" dxfId="354" priority="16">
      <formula>H$36&lt;&gt;""</formula>
    </cfRule>
  </conditionalFormatting>
  <conditionalFormatting sqref="H37:X50">
    <cfRule type="expression" dxfId="353" priority="18">
      <formula>AND($B33&lt;&gt;"",H$36&lt;&gt;"")</formula>
    </cfRule>
  </conditionalFormatting>
  <dataValidations count="8">
    <dataValidation type="list" allowBlank="1" showInputMessage="1" showErrorMessage="1" errorTitle="Attention" error="Veuillez sélectionner une valeur dans la liste déroulante" sqref="C33:C554 D6:W6" xr:uid="{DC69926D-4059-447A-ADE1-A753AA910B04}">
      <formula1>ListeNonVide</formula1>
    </dataValidation>
    <dataValidation type="whole" allowBlank="1" showInputMessage="1" showErrorMessage="1" sqref="E555:E1084" xr:uid="{F21403A0-3935-49CF-85EC-ECDF32EFED56}">
      <formula1>0</formula1>
      <formula2>9999999999</formula2>
    </dataValidation>
    <dataValidation type="decimal" allowBlank="1" showInputMessage="1" showErrorMessage="1" errorTitle="Attention" error="Veuillez renseigner un nombre (décimales autorisées)" sqref="D7:AA8" xr:uid="{20ED5C84-BF32-4FDF-B847-B9DD413553B8}">
      <formula1>0</formula1>
      <formula2>9999999999999</formula2>
    </dataValidation>
    <dataValidation type="decimal" allowBlank="1" showInputMessage="1" showErrorMessage="1" sqref="AB7:DE7" xr:uid="{9CB6FEA4-6610-4695-8369-942A60C1055D}">
      <formula1>0</formula1>
      <formula2>9999999999999</formula2>
    </dataValidation>
    <dataValidation type="list" allowBlank="1" showInputMessage="1" showErrorMessage="1" errorTitle="Attention" error="Veuillez sélectionner une valeur dans la liste déroulante" sqref="D34:D554" xr:uid="{1AA7D195-A4F8-434F-9877-083D25FA48AD}">
      <formula1>INDIRECT(SUBSTITUTE($B34," ",""))</formula1>
    </dataValidation>
    <dataValidation type="list" allowBlank="1" showInputMessage="1" showErrorMessage="1" sqref="D33" xr:uid="{7FFAD654-50FE-407C-8174-D7FD392C4170}">
      <formula1>INDIRECT($B$33)</formula1>
    </dataValidation>
    <dataValidation type="list" allowBlank="1" showInputMessage="1" showErrorMessage="1" errorTitle="Attention" error="Veuillez sélectionner une valeur dans la liste déroulante" sqref="D5:W5 B33:B554" xr:uid="{0F658146-92A7-4AC9-8FDE-FEA0BE552251}">
      <formula1>Providers</formula1>
    </dataValidation>
    <dataValidation type="whole" allowBlank="1" showInputMessage="1" showErrorMessage="1" errorTitle="Attention" error="Veuillez renseigner un nombre entier" sqref="F33:F554" xr:uid="{9F0210B3-FA12-4DFF-A84B-1FD0350D6719}">
      <formula1>0</formula1>
      <formula2>9999999999</formula2>
    </dataValidation>
  </dataValidations>
  <pageMargins left="0.75" right="0.75" top="1" bottom="1" header="0.4921259845" footer="0.4921259845"/>
  <pageSetup paperSize="9" orientation="portrait" r:id="rId1"/>
  <headerFooter alignWithMargins="0"/>
  <drawing r:id="rId2"/>
  <picture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17F75-D61A-430C-AEEC-2F829C746304}">
  <sheetPr codeName="Feuil10"/>
  <dimension ref="A1:BG884"/>
  <sheetViews>
    <sheetView topLeftCell="A64" zoomScale="70" zoomScaleNormal="70" workbookViewId="0">
      <selection activeCell="C84" sqref="C84"/>
    </sheetView>
  </sheetViews>
  <sheetFormatPr baseColWidth="10" defaultColWidth="8.77734375" defaultRowHeight="13.2" x14ac:dyDescent="0.25"/>
  <cols>
    <col min="1" max="4" width="26.44140625" customWidth="1"/>
    <col min="5" max="5" width="52.33203125" bestFit="1" customWidth="1"/>
    <col min="6" max="8" width="35.77734375" customWidth="1"/>
    <col min="9" max="12" width="34.21875" customWidth="1"/>
    <col min="13" max="13" width="77.88671875" bestFit="1" customWidth="1"/>
    <col min="14" max="17" width="43.77734375" customWidth="1"/>
    <col min="18" max="18" width="29.44140625" customWidth="1"/>
    <col min="19" max="21" width="27" customWidth="1"/>
    <col min="22" max="22" width="55.77734375" style="234" bestFit="1" customWidth="1"/>
    <col min="23" max="25" width="55.77734375" style="234" customWidth="1"/>
    <col min="26" max="26" width="25.21875" bestFit="1" customWidth="1"/>
    <col min="27" max="27" width="28" bestFit="1" customWidth="1"/>
    <col min="28" max="30" width="15.77734375" customWidth="1"/>
    <col min="31" max="31" width="27.44140625" bestFit="1" customWidth="1"/>
    <col min="32" max="34" width="27.44140625" customWidth="1"/>
    <col min="35" max="35" width="90.21875" bestFit="1" customWidth="1"/>
    <col min="36" max="36" width="52.44140625" customWidth="1"/>
    <col min="37" max="37" width="50.5546875" customWidth="1"/>
    <col min="38" max="38" width="53.77734375" customWidth="1"/>
    <col min="39" max="39" width="31.77734375" bestFit="1" customWidth="1"/>
    <col min="40" max="40" width="48.88671875" bestFit="1" customWidth="1"/>
    <col min="41" max="43" width="25.21875" customWidth="1"/>
    <col min="44" max="44" width="34.44140625" bestFit="1" customWidth="1"/>
    <col min="45" max="47" width="34.44140625" customWidth="1"/>
    <col min="48" max="48" width="63.21875" bestFit="1" customWidth="1"/>
    <col min="49" max="51" width="63.21875" customWidth="1"/>
    <col min="52" max="52" width="23.77734375" bestFit="1" customWidth="1"/>
    <col min="53" max="55" width="23.77734375" customWidth="1"/>
    <col min="56" max="56" width="25.21875" bestFit="1" customWidth="1"/>
    <col min="57" max="57" width="10.21875" bestFit="1" customWidth="1"/>
    <col min="58" max="58" width="28.44140625" bestFit="1" customWidth="1"/>
    <col min="59" max="59" width="24.77734375" bestFit="1" customWidth="1"/>
    <col min="60" max="60" width="12.21875" bestFit="1" customWidth="1"/>
  </cols>
  <sheetData>
    <row r="1" spans="1:55" ht="17.399999999999999" x14ac:dyDescent="0.3">
      <c r="A1" s="233" t="s">
        <v>133</v>
      </c>
      <c r="B1" s="233"/>
      <c r="C1" s="233"/>
      <c r="D1" s="233"/>
      <c r="E1" s="233"/>
      <c r="F1" s="233"/>
      <c r="G1" s="233"/>
      <c r="H1" s="233"/>
      <c r="I1" s="233"/>
      <c r="J1" s="233"/>
      <c r="K1" s="233"/>
      <c r="L1" s="233"/>
      <c r="AI1" s="235" t="s">
        <v>134</v>
      </c>
      <c r="AJ1" s="235"/>
      <c r="AK1" s="235"/>
      <c r="AL1" s="235"/>
      <c r="AM1" s="235" t="s">
        <v>135</v>
      </c>
    </row>
    <row r="2" spans="1:55" x14ac:dyDescent="0.25">
      <c r="A2" s="236" t="s">
        <v>136</v>
      </c>
      <c r="B2" s="236"/>
      <c r="C2" s="236"/>
      <c r="D2" s="236"/>
      <c r="E2" s="236" t="s">
        <v>137</v>
      </c>
      <c r="F2" s="236"/>
      <c r="G2" s="236"/>
      <c r="H2" s="236"/>
      <c r="I2" s="236" t="s">
        <v>138</v>
      </c>
      <c r="J2" s="236"/>
      <c r="K2" s="236"/>
      <c r="L2" s="236"/>
      <c r="M2" s="236" t="s">
        <v>52</v>
      </c>
      <c r="N2" s="236"/>
      <c r="O2" s="236"/>
      <c r="P2" s="236"/>
      <c r="Q2" s="236"/>
      <c r="R2" s="236" t="s">
        <v>53</v>
      </c>
      <c r="S2" s="236"/>
      <c r="T2" s="236"/>
      <c r="U2" s="236"/>
      <c r="V2" s="237" t="s">
        <v>51</v>
      </c>
      <c r="W2" s="237"/>
      <c r="X2" s="237"/>
      <c r="Y2" s="237"/>
      <c r="Z2" s="236" t="s">
        <v>139</v>
      </c>
      <c r="AA2" s="236" t="s">
        <v>140</v>
      </c>
      <c r="AB2" s="236"/>
      <c r="AC2" s="236"/>
      <c r="AD2" s="236"/>
      <c r="AE2" s="235"/>
      <c r="AF2" s="235"/>
      <c r="AG2" s="235"/>
      <c r="AH2" s="235"/>
      <c r="AI2" t="s">
        <v>141</v>
      </c>
      <c r="AM2" t="s">
        <v>142</v>
      </c>
    </row>
    <row r="3" spans="1:55" x14ac:dyDescent="0.25">
      <c r="A3" s="235" t="s">
        <v>137</v>
      </c>
      <c r="B3" s="235"/>
      <c r="C3" s="235"/>
      <c r="D3" s="235"/>
      <c r="E3" s="235" t="s">
        <v>137</v>
      </c>
      <c r="F3" s="235"/>
      <c r="G3" s="235"/>
      <c r="H3" s="235"/>
      <c r="I3" s="235" t="s">
        <v>138</v>
      </c>
      <c r="J3" s="235"/>
      <c r="K3" s="235"/>
      <c r="L3" s="235"/>
      <c r="M3" t="s">
        <v>52</v>
      </c>
      <c r="R3" s="235" t="s">
        <v>53</v>
      </c>
      <c r="S3" s="235"/>
      <c r="T3" s="235"/>
      <c r="U3" s="235"/>
      <c r="V3" s="238" t="s">
        <v>51</v>
      </c>
      <c r="W3" s="238"/>
      <c r="X3" s="238"/>
      <c r="Y3" s="238"/>
      <c r="Z3" s="235" t="s">
        <v>139</v>
      </c>
      <c r="AA3" s="235" t="s">
        <v>140</v>
      </c>
      <c r="AB3" s="235"/>
      <c r="AC3" s="235"/>
      <c r="AD3" s="235"/>
      <c r="AE3" s="235"/>
      <c r="AF3" s="235"/>
      <c r="AG3" s="235"/>
      <c r="AH3" s="235"/>
      <c r="AI3" t="s">
        <v>143</v>
      </c>
      <c r="AM3" t="s">
        <v>144</v>
      </c>
    </row>
    <row r="4" spans="1:55" x14ac:dyDescent="0.25">
      <c r="A4" s="235" t="s">
        <v>138</v>
      </c>
      <c r="B4" s="235"/>
      <c r="C4" s="235"/>
      <c r="D4" s="235"/>
      <c r="E4" s="239" t="s">
        <v>145</v>
      </c>
      <c r="F4" s="239"/>
      <c r="G4" s="239"/>
      <c r="H4" s="239"/>
      <c r="I4" s="239" t="s">
        <v>145</v>
      </c>
      <c r="J4" s="239"/>
      <c r="K4" s="239"/>
      <c r="L4" s="239"/>
      <c r="M4" s="239" t="s">
        <v>145</v>
      </c>
      <c r="N4" s="239"/>
      <c r="O4" s="239"/>
      <c r="P4" s="239"/>
      <c r="Q4" s="239"/>
      <c r="R4" s="239" t="s">
        <v>145</v>
      </c>
      <c r="S4" s="239"/>
      <c r="T4" s="239"/>
      <c r="U4" s="239"/>
      <c r="V4" s="234" t="s">
        <v>59</v>
      </c>
      <c r="Z4" s="239" t="s">
        <v>145</v>
      </c>
      <c r="AE4" s="235"/>
      <c r="AF4" s="235"/>
      <c r="AG4" s="235"/>
      <c r="AH4" s="235"/>
      <c r="AI4" t="s">
        <v>146</v>
      </c>
      <c r="AM4" t="s">
        <v>147</v>
      </c>
    </row>
    <row r="5" spans="1:55" x14ac:dyDescent="0.25">
      <c r="A5" s="235" t="s">
        <v>52</v>
      </c>
      <c r="B5" s="235"/>
      <c r="C5" s="235"/>
      <c r="D5" s="235"/>
      <c r="E5" t="s">
        <v>148</v>
      </c>
      <c r="I5" t="s">
        <v>149</v>
      </c>
      <c r="M5" t="s">
        <v>150</v>
      </c>
      <c r="R5" t="s">
        <v>151</v>
      </c>
      <c r="V5" s="234" t="s">
        <v>152</v>
      </c>
      <c r="Z5" s="235" t="s">
        <v>153</v>
      </c>
      <c r="AI5" t="s">
        <v>154</v>
      </c>
      <c r="AM5" t="s">
        <v>155</v>
      </c>
      <c r="AR5" s="240"/>
      <c r="AS5" s="240"/>
      <c r="AT5" s="240"/>
      <c r="AU5" s="240"/>
      <c r="AV5" s="240"/>
      <c r="AW5" s="241"/>
      <c r="AX5" s="241"/>
      <c r="AY5" s="241"/>
    </row>
    <row r="6" spans="1:55" x14ac:dyDescent="0.25">
      <c r="A6" s="235" t="s">
        <v>53</v>
      </c>
      <c r="B6" s="235"/>
      <c r="C6" s="235"/>
      <c r="D6" s="235"/>
      <c r="E6" t="s">
        <v>157</v>
      </c>
      <c r="I6" t="s">
        <v>158</v>
      </c>
      <c r="M6" t="s">
        <v>159</v>
      </c>
      <c r="R6" t="s">
        <v>160</v>
      </c>
      <c r="V6" s="238" t="s">
        <v>161</v>
      </c>
      <c r="W6" s="238"/>
      <c r="X6" s="238"/>
      <c r="Y6" s="238"/>
      <c r="Z6" s="235" t="s">
        <v>162</v>
      </c>
      <c r="AI6" t="s">
        <v>163</v>
      </c>
      <c r="AM6" s="235" t="s">
        <v>164</v>
      </c>
      <c r="AR6" s="235"/>
      <c r="AS6" s="235"/>
      <c r="AT6" s="235"/>
      <c r="AU6" s="235"/>
      <c r="AV6" s="235"/>
      <c r="AW6" s="235"/>
      <c r="AX6" s="235"/>
      <c r="AY6" s="235"/>
    </row>
    <row r="7" spans="1:55" x14ac:dyDescent="0.25">
      <c r="A7" s="235" t="s">
        <v>51</v>
      </c>
      <c r="B7" s="235"/>
      <c r="C7" s="235"/>
      <c r="D7" s="235"/>
      <c r="E7" t="s">
        <v>166</v>
      </c>
      <c r="I7" t="s">
        <v>167</v>
      </c>
      <c r="M7" t="s">
        <v>168</v>
      </c>
      <c r="R7" t="s">
        <v>169</v>
      </c>
      <c r="V7" s="239" t="s">
        <v>145</v>
      </c>
      <c r="W7" s="239"/>
      <c r="X7" s="239"/>
      <c r="Y7" s="239"/>
      <c r="Z7" s="235" t="s">
        <v>170</v>
      </c>
      <c r="AI7" t="s">
        <v>171</v>
      </c>
      <c r="AM7" t="s">
        <v>172</v>
      </c>
      <c r="AR7" s="235"/>
      <c r="AS7" s="235"/>
      <c r="AT7" s="235"/>
      <c r="AU7" s="235"/>
      <c r="AV7" s="235"/>
      <c r="AW7" s="235"/>
      <c r="AX7" s="235"/>
      <c r="AY7" s="235"/>
    </row>
    <row r="8" spans="1:55" x14ac:dyDescent="0.25">
      <c r="A8" s="235" t="s">
        <v>140</v>
      </c>
      <c r="B8" s="235"/>
      <c r="C8" s="235"/>
      <c r="D8" s="235"/>
      <c r="E8" t="s">
        <v>173</v>
      </c>
      <c r="M8" t="s">
        <v>174</v>
      </c>
      <c r="R8" t="s">
        <v>175</v>
      </c>
      <c r="V8" s="234" t="s">
        <v>176</v>
      </c>
      <c r="Z8" s="235" t="s">
        <v>177</v>
      </c>
      <c r="AI8" t="s">
        <v>178</v>
      </c>
      <c r="AM8" t="s">
        <v>179</v>
      </c>
      <c r="AR8" s="235"/>
      <c r="AS8" s="235"/>
      <c r="AT8" s="235"/>
      <c r="AU8" s="235"/>
      <c r="AV8" s="235"/>
      <c r="AW8" s="235"/>
      <c r="AX8" s="235"/>
      <c r="AY8" s="235"/>
    </row>
    <row r="9" spans="1:55" x14ac:dyDescent="0.25">
      <c r="A9" s="195" t="s">
        <v>139</v>
      </c>
      <c r="B9" s="235"/>
      <c r="C9" s="235"/>
      <c r="D9" s="235"/>
      <c r="E9" t="s">
        <v>180</v>
      </c>
      <c r="M9" t="s">
        <v>181</v>
      </c>
      <c r="R9" t="s">
        <v>182</v>
      </c>
      <c r="V9" s="234" t="s">
        <v>183</v>
      </c>
      <c r="Z9" s="235" t="s">
        <v>184</v>
      </c>
      <c r="AI9" t="s">
        <v>185</v>
      </c>
      <c r="AM9" t="s">
        <v>186</v>
      </c>
      <c r="AR9" s="235"/>
      <c r="AS9" s="235"/>
      <c r="AT9" s="235"/>
      <c r="AU9" s="235"/>
      <c r="AZ9" s="235"/>
      <c r="BA9" s="235"/>
      <c r="BB9" s="235"/>
      <c r="BC9" s="235"/>
    </row>
    <row r="10" spans="1:55" x14ac:dyDescent="0.25">
      <c r="E10" t="s">
        <v>187</v>
      </c>
      <c r="M10" t="s">
        <v>188</v>
      </c>
      <c r="R10" t="s">
        <v>189</v>
      </c>
      <c r="V10" s="234" t="s">
        <v>190</v>
      </c>
      <c r="Z10" s="235" t="s">
        <v>191</v>
      </c>
      <c r="AI10" s="235" t="s">
        <v>192</v>
      </c>
      <c r="AJ10" s="235"/>
      <c r="AK10" s="235"/>
      <c r="AL10" s="235"/>
      <c r="AM10" t="s">
        <v>193</v>
      </c>
      <c r="AR10" s="235"/>
      <c r="AS10" s="235"/>
      <c r="AT10" s="235"/>
      <c r="AU10" s="235"/>
      <c r="AZ10" s="235"/>
      <c r="BA10" s="235"/>
      <c r="BB10" s="235"/>
      <c r="BC10" s="235"/>
    </row>
    <row r="11" spans="1:55" x14ac:dyDescent="0.25">
      <c r="E11" t="s">
        <v>194</v>
      </c>
      <c r="M11" t="s">
        <v>195</v>
      </c>
      <c r="R11" t="s">
        <v>196</v>
      </c>
      <c r="V11" s="234" t="s">
        <v>197</v>
      </c>
      <c r="Z11" s="235" t="s">
        <v>198</v>
      </c>
      <c r="AI11" s="235" t="s">
        <v>199</v>
      </c>
      <c r="AJ11" s="235"/>
      <c r="AK11" s="235"/>
      <c r="AL11" s="235"/>
      <c r="AM11" t="s">
        <v>200</v>
      </c>
      <c r="AR11" s="235"/>
      <c r="AS11" s="235"/>
      <c r="AT11" s="235"/>
      <c r="AU11" s="235"/>
      <c r="AZ11" s="235"/>
      <c r="BA11" s="235"/>
      <c r="BB11" s="235"/>
      <c r="BC11" s="235"/>
    </row>
    <row r="12" spans="1:55" x14ac:dyDescent="0.25">
      <c r="E12" t="s">
        <v>201</v>
      </c>
      <c r="M12" t="s">
        <v>202</v>
      </c>
      <c r="R12" t="s">
        <v>203</v>
      </c>
      <c r="V12" s="234" t="s">
        <v>204</v>
      </c>
      <c r="Z12" s="235" t="s">
        <v>205</v>
      </c>
      <c r="AI12" s="235" t="s">
        <v>206</v>
      </c>
      <c r="AJ12" s="235"/>
      <c r="AK12" s="235"/>
      <c r="AL12" s="235"/>
      <c r="AM12" t="s">
        <v>207</v>
      </c>
      <c r="AR12" s="235"/>
      <c r="AS12" s="235"/>
      <c r="AT12" s="235"/>
      <c r="AU12" s="235"/>
      <c r="AZ12" s="235"/>
      <c r="BA12" s="235"/>
      <c r="BB12" s="235"/>
      <c r="BC12" s="235"/>
    </row>
    <row r="13" spans="1:55" x14ac:dyDescent="0.25">
      <c r="E13" t="s">
        <v>208</v>
      </c>
      <c r="M13" t="s">
        <v>209</v>
      </c>
      <c r="R13" t="s">
        <v>210</v>
      </c>
      <c r="V13" s="234" t="s">
        <v>211</v>
      </c>
      <c r="Z13" s="235" t="s">
        <v>212</v>
      </c>
      <c r="AI13" t="s">
        <v>213</v>
      </c>
      <c r="AM13" t="s">
        <v>214</v>
      </c>
      <c r="AR13" s="235"/>
      <c r="AS13" s="235"/>
      <c r="AT13" s="235"/>
      <c r="AU13" s="235"/>
    </row>
    <row r="14" spans="1:55" x14ac:dyDescent="0.25">
      <c r="E14" t="s">
        <v>215</v>
      </c>
      <c r="M14" t="s">
        <v>216</v>
      </c>
      <c r="R14" t="s">
        <v>217</v>
      </c>
      <c r="V14" s="238" t="s">
        <v>218</v>
      </c>
      <c r="W14" s="238"/>
      <c r="X14" s="238"/>
      <c r="Y14" s="238"/>
      <c r="Z14" s="235" t="s">
        <v>219</v>
      </c>
      <c r="AI14" s="235" t="s">
        <v>220</v>
      </c>
      <c r="AJ14" s="235"/>
      <c r="AK14" s="235"/>
      <c r="AL14" s="235"/>
      <c r="AM14" t="s">
        <v>221</v>
      </c>
      <c r="AR14" s="235"/>
      <c r="AS14" s="235"/>
      <c r="AT14" s="235"/>
      <c r="AU14" s="235"/>
      <c r="AZ14" s="235"/>
      <c r="BA14" s="235"/>
      <c r="BB14" s="235"/>
      <c r="BC14" s="235"/>
    </row>
    <row r="15" spans="1:55" x14ac:dyDescent="0.25">
      <c r="E15" t="s">
        <v>222</v>
      </c>
      <c r="M15" t="s">
        <v>223</v>
      </c>
      <c r="R15" t="s">
        <v>224</v>
      </c>
      <c r="V15" s="234" t="s">
        <v>225</v>
      </c>
      <c r="Z15" s="235" t="s">
        <v>226</v>
      </c>
      <c r="AI15" s="235" t="s">
        <v>227</v>
      </c>
      <c r="AJ15" s="235"/>
      <c r="AK15" s="235"/>
      <c r="AL15" s="235"/>
      <c r="AM15" t="s">
        <v>228</v>
      </c>
      <c r="AZ15" s="235"/>
      <c r="BA15" s="235"/>
      <c r="BB15" s="235"/>
      <c r="BC15" s="235"/>
    </row>
    <row r="16" spans="1:55" x14ac:dyDescent="0.25">
      <c r="E16" t="s">
        <v>229</v>
      </c>
      <c r="M16" t="s">
        <v>230</v>
      </c>
      <c r="R16" t="s">
        <v>231</v>
      </c>
      <c r="V16" s="238" t="s">
        <v>232</v>
      </c>
      <c r="W16" s="238"/>
      <c r="X16" s="238"/>
      <c r="Y16" s="238"/>
      <c r="Z16" s="235" t="s">
        <v>233</v>
      </c>
      <c r="AI16" s="235" t="s">
        <v>234</v>
      </c>
      <c r="AJ16" s="235"/>
      <c r="AK16" s="235"/>
      <c r="AL16" s="235"/>
      <c r="AM16" t="s">
        <v>235</v>
      </c>
      <c r="AZ16" s="235"/>
      <c r="BA16" s="235"/>
      <c r="BB16" s="235"/>
      <c r="BC16" s="235"/>
    </row>
    <row r="17" spans="5:39" x14ac:dyDescent="0.25">
      <c r="E17" t="s">
        <v>236</v>
      </c>
      <c r="M17" t="s">
        <v>237</v>
      </c>
      <c r="R17" t="s">
        <v>238</v>
      </c>
      <c r="V17" s="234" t="s">
        <v>239</v>
      </c>
      <c r="Z17" s="235" t="s">
        <v>240</v>
      </c>
      <c r="AI17" s="235" t="s">
        <v>241</v>
      </c>
      <c r="AJ17" s="235"/>
      <c r="AK17" s="235"/>
      <c r="AL17" s="235"/>
      <c r="AM17" t="s">
        <v>242</v>
      </c>
    </row>
    <row r="18" spans="5:39" x14ac:dyDescent="0.25">
      <c r="E18" t="s">
        <v>243</v>
      </c>
      <c r="M18" t="s">
        <v>244</v>
      </c>
      <c r="R18" t="s">
        <v>245</v>
      </c>
      <c r="V18" s="234" t="s">
        <v>246</v>
      </c>
      <c r="Z18" s="235" t="s">
        <v>247</v>
      </c>
      <c r="AI18" s="235" t="s">
        <v>248</v>
      </c>
      <c r="AJ18" s="235"/>
      <c r="AK18" s="235"/>
      <c r="AL18" s="235"/>
      <c r="AM18" t="s">
        <v>249</v>
      </c>
    </row>
    <row r="19" spans="5:39" x14ac:dyDescent="0.25">
      <c r="E19" t="s">
        <v>250</v>
      </c>
      <c r="M19" t="s">
        <v>251</v>
      </c>
      <c r="R19" t="s">
        <v>252</v>
      </c>
      <c r="V19" s="234" t="s">
        <v>253</v>
      </c>
      <c r="Z19" s="235" t="s">
        <v>254</v>
      </c>
      <c r="AI19" t="s">
        <v>255</v>
      </c>
      <c r="AM19" t="s">
        <v>256</v>
      </c>
    </row>
    <row r="20" spans="5:39" x14ac:dyDescent="0.25">
      <c r="E20" t="s">
        <v>257</v>
      </c>
      <c r="M20" t="s">
        <v>258</v>
      </c>
      <c r="R20" t="s">
        <v>259</v>
      </c>
      <c r="V20" s="234" t="s">
        <v>260</v>
      </c>
      <c r="Z20" s="235" t="s">
        <v>261</v>
      </c>
      <c r="AI20" s="235" t="s">
        <v>262</v>
      </c>
      <c r="AJ20" s="235"/>
      <c r="AK20" s="235"/>
      <c r="AL20" s="235"/>
      <c r="AM20" s="235" t="s">
        <v>263</v>
      </c>
    </row>
    <row r="21" spans="5:39" x14ac:dyDescent="0.25">
      <c r="E21" t="s">
        <v>264</v>
      </c>
      <c r="M21" t="s">
        <v>265</v>
      </c>
      <c r="R21" t="s">
        <v>266</v>
      </c>
      <c r="V21" s="234" t="s">
        <v>267</v>
      </c>
      <c r="AI21" s="235" t="s">
        <v>268</v>
      </c>
      <c r="AJ21" s="235"/>
      <c r="AK21" s="235"/>
      <c r="AL21" s="235"/>
    </row>
    <row r="22" spans="5:39" x14ac:dyDescent="0.25">
      <c r="E22" t="s">
        <v>269</v>
      </c>
      <c r="M22" t="s">
        <v>270</v>
      </c>
      <c r="R22" t="s">
        <v>271</v>
      </c>
      <c r="V22" s="238" t="s">
        <v>272</v>
      </c>
      <c r="W22" s="238"/>
      <c r="X22" s="238"/>
      <c r="Y22" s="238"/>
      <c r="AI22" s="235" t="s">
        <v>273</v>
      </c>
      <c r="AJ22" s="235"/>
      <c r="AK22" s="235"/>
      <c r="AL22" s="235"/>
    </row>
    <row r="23" spans="5:39" x14ac:dyDescent="0.25">
      <c r="E23" t="s">
        <v>274</v>
      </c>
      <c r="M23" t="s">
        <v>275</v>
      </c>
      <c r="R23" t="s">
        <v>276</v>
      </c>
      <c r="V23" s="234" t="s">
        <v>277</v>
      </c>
      <c r="AI23" s="235" t="s">
        <v>278</v>
      </c>
      <c r="AJ23" s="235"/>
      <c r="AK23" s="235"/>
      <c r="AL23" s="235"/>
    </row>
    <row r="24" spans="5:39" x14ac:dyDescent="0.25">
      <c r="E24" t="s">
        <v>279</v>
      </c>
      <c r="M24" t="s">
        <v>280</v>
      </c>
      <c r="R24" t="s">
        <v>281</v>
      </c>
      <c r="V24" s="234" t="s">
        <v>282</v>
      </c>
      <c r="AI24" s="235" t="s">
        <v>283</v>
      </c>
      <c r="AJ24" s="235"/>
      <c r="AK24" s="235"/>
      <c r="AL24" s="235"/>
    </row>
    <row r="25" spans="5:39" x14ac:dyDescent="0.25">
      <c r="E25" t="s">
        <v>284</v>
      </c>
      <c r="M25" t="s">
        <v>285</v>
      </c>
      <c r="R25" t="s">
        <v>286</v>
      </c>
      <c r="V25" s="234" t="s">
        <v>287</v>
      </c>
      <c r="AI25" s="235" t="s">
        <v>288</v>
      </c>
      <c r="AJ25" s="235"/>
      <c r="AK25" s="235"/>
      <c r="AL25" s="235"/>
    </row>
    <row r="26" spans="5:39" x14ac:dyDescent="0.25">
      <c r="E26" t="s">
        <v>289</v>
      </c>
      <c r="M26" t="s">
        <v>290</v>
      </c>
      <c r="R26" t="s">
        <v>291</v>
      </c>
      <c r="V26" s="234" t="s">
        <v>292</v>
      </c>
      <c r="AI26" s="235" t="s">
        <v>293</v>
      </c>
      <c r="AJ26" s="235"/>
      <c r="AK26" s="235"/>
      <c r="AL26" s="235"/>
    </row>
    <row r="27" spans="5:39" x14ac:dyDescent="0.25">
      <c r="E27" t="s">
        <v>294</v>
      </c>
      <c r="M27" t="s">
        <v>295</v>
      </c>
      <c r="R27" t="s">
        <v>296</v>
      </c>
      <c r="V27" s="234" t="s">
        <v>297</v>
      </c>
    </row>
    <row r="28" spans="5:39" x14ac:dyDescent="0.25">
      <c r="E28" t="s">
        <v>298</v>
      </c>
      <c r="M28" t="s">
        <v>299</v>
      </c>
      <c r="R28" t="s">
        <v>300</v>
      </c>
      <c r="V28" s="238" t="s">
        <v>301</v>
      </c>
      <c r="W28" s="238"/>
      <c r="X28" s="238"/>
      <c r="Y28" s="238"/>
    </row>
    <row r="29" spans="5:39" x14ac:dyDescent="0.25">
      <c r="E29" t="s">
        <v>302</v>
      </c>
      <c r="M29" t="s">
        <v>303</v>
      </c>
      <c r="R29" t="s">
        <v>304</v>
      </c>
      <c r="V29" s="234" t="s">
        <v>305</v>
      </c>
    </row>
    <row r="30" spans="5:39" x14ac:dyDescent="0.25">
      <c r="E30" t="s">
        <v>306</v>
      </c>
      <c r="M30" t="s">
        <v>307</v>
      </c>
      <c r="R30" t="s">
        <v>308</v>
      </c>
      <c r="V30" s="234" t="s">
        <v>309</v>
      </c>
    </row>
    <row r="31" spans="5:39" x14ac:dyDescent="0.25">
      <c r="E31" t="s">
        <v>310</v>
      </c>
      <c r="M31" t="s">
        <v>311</v>
      </c>
      <c r="R31" t="s">
        <v>312</v>
      </c>
      <c r="V31" s="234" t="s">
        <v>313</v>
      </c>
    </row>
    <row r="32" spans="5:39" x14ac:dyDescent="0.25">
      <c r="E32" t="s">
        <v>314</v>
      </c>
      <c r="M32" t="s">
        <v>315</v>
      </c>
      <c r="R32" t="s">
        <v>316</v>
      </c>
      <c r="V32" s="234" t="s">
        <v>317</v>
      </c>
    </row>
    <row r="33" spans="5:26" x14ac:dyDescent="0.25">
      <c r="E33" t="s">
        <v>318</v>
      </c>
      <c r="M33" t="s">
        <v>319</v>
      </c>
      <c r="R33" t="s">
        <v>320</v>
      </c>
      <c r="V33" s="234" t="s">
        <v>321</v>
      </c>
    </row>
    <row r="34" spans="5:26" x14ac:dyDescent="0.25">
      <c r="E34" t="s">
        <v>322</v>
      </c>
      <c r="M34" t="s">
        <v>323</v>
      </c>
      <c r="R34" t="s">
        <v>324</v>
      </c>
      <c r="V34" s="238" t="s">
        <v>325</v>
      </c>
      <c r="W34" s="238"/>
      <c r="X34" s="238"/>
      <c r="Y34" s="238"/>
    </row>
    <row r="35" spans="5:26" x14ac:dyDescent="0.25">
      <c r="E35" t="s">
        <v>326</v>
      </c>
      <c r="M35" t="s">
        <v>327</v>
      </c>
      <c r="R35" t="s">
        <v>328</v>
      </c>
      <c r="V35" s="238" t="s">
        <v>329</v>
      </c>
      <c r="W35" s="238"/>
      <c r="X35" s="238"/>
      <c r="Y35" s="238"/>
    </row>
    <row r="36" spans="5:26" x14ac:dyDescent="0.25">
      <c r="E36" t="s">
        <v>330</v>
      </c>
      <c r="M36" t="s">
        <v>331</v>
      </c>
      <c r="R36" t="s">
        <v>332</v>
      </c>
      <c r="V36" s="238" t="s">
        <v>333</v>
      </c>
      <c r="W36" s="238"/>
      <c r="X36" s="238"/>
      <c r="Y36" s="238"/>
    </row>
    <row r="37" spans="5:26" x14ac:dyDescent="0.25">
      <c r="E37" t="s">
        <v>334</v>
      </c>
      <c r="R37" t="s">
        <v>335</v>
      </c>
      <c r="V37" s="234" t="s">
        <v>336</v>
      </c>
    </row>
    <row r="38" spans="5:26" x14ac:dyDescent="0.25">
      <c r="E38" t="s">
        <v>337</v>
      </c>
      <c r="R38" t="s">
        <v>338</v>
      </c>
      <c r="V38" s="238" t="s">
        <v>339</v>
      </c>
      <c r="W38" s="238"/>
      <c r="X38" s="238"/>
      <c r="Y38" s="238"/>
      <c r="Z38" s="235"/>
    </row>
    <row r="39" spans="5:26" x14ac:dyDescent="0.25">
      <c r="E39" t="s">
        <v>340</v>
      </c>
      <c r="R39" t="s">
        <v>341</v>
      </c>
      <c r="V39" s="238" t="s">
        <v>342</v>
      </c>
      <c r="W39" s="238"/>
      <c r="X39" s="238"/>
      <c r="Y39" s="238"/>
      <c r="Z39" s="235"/>
    </row>
    <row r="40" spans="5:26" x14ac:dyDescent="0.25">
      <c r="E40" t="s">
        <v>343</v>
      </c>
      <c r="R40" t="s">
        <v>344</v>
      </c>
      <c r="V40" s="238" t="s">
        <v>345</v>
      </c>
      <c r="W40" s="238"/>
      <c r="X40" s="238"/>
      <c r="Y40" s="238"/>
      <c r="Z40" s="235"/>
    </row>
    <row r="41" spans="5:26" x14ac:dyDescent="0.25">
      <c r="E41" t="s">
        <v>346</v>
      </c>
      <c r="R41" t="s">
        <v>347</v>
      </c>
      <c r="V41" s="238" t="s">
        <v>348</v>
      </c>
      <c r="W41" s="238"/>
      <c r="X41" s="238"/>
      <c r="Y41" s="238"/>
      <c r="Z41" s="235"/>
    </row>
    <row r="42" spans="5:26" x14ac:dyDescent="0.25">
      <c r="E42" t="s">
        <v>349</v>
      </c>
      <c r="R42" t="s">
        <v>350</v>
      </c>
      <c r="V42" s="238" t="s">
        <v>351</v>
      </c>
      <c r="W42" s="238"/>
      <c r="X42" s="238"/>
      <c r="Y42" s="238"/>
      <c r="Z42" s="235"/>
    </row>
    <row r="43" spans="5:26" x14ac:dyDescent="0.25">
      <c r="E43" t="s">
        <v>352</v>
      </c>
      <c r="R43" t="s">
        <v>353</v>
      </c>
      <c r="V43" s="238" t="s">
        <v>354</v>
      </c>
      <c r="W43" s="238"/>
      <c r="X43" s="238"/>
      <c r="Y43" s="238"/>
      <c r="Z43" s="235"/>
    </row>
    <row r="44" spans="5:26" x14ac:dyDescent="0.25">
      <c r="E44" t="s">
        <v>355</v>
      </c>
      <c r="R44" t="s">
        <v>356</v>
      </c>
      <c r="V44" s="238" t="s">
        <v>357</v>
      </c>
      <c r="W44" s="238"/>
      <c r="X44" s="238"/>
      <c r="Y44" s="238"/>
      <c r="Z44" s="235"/>
    </row>
    <row r="45" spans="5:26" x14ac:dyDescent="0.25">
      <c r="E45" t="s">
        <v>358</v>
      </c>
      <c r="R45" t="s">
        <v>359</v>
      </c>
      <c r="V45" s="234" t="s">
        <v>360</v>
      </c>
      <c r="Z45" s="235"/>
    </row>
    <row r="46" spans="5:26" x14ac:dyDescent="0.25">
      <c r="E46" s="195" t="s">
        <v>361</v>
      </c>
      <c r="R46" t="s">
        <v>362</v>
      </c>
      <c r="V46" s="238" t="s">
        <v>363</v>
      </c>
      <c r="W46" s="238"/>
      <c r="X46" s="238"/>
      <c r="Y46" s="238"/>
      <c r="Z46" s="235"/>
    </row>
    <row r="47" spans="5:26" x14ac:dyDescent="0.25">
      <c r="E47" t="s">
        <v>364</v>
      </c>
      <c r="R47" t="s">
        <v>365</v>
      </c>
      <c r="V47" s="234" t="s">
        <v>366</v>
      </c>
      <c r="Z47" s="235"/>
    </row>
    <row r="48" spans="5:26" x14ac:dyDescent="0.25">
      <c r="E48" t="s">
        <v>367</v>
      </c>
      <c r="R48" t="s">
        <v>368</v>
      </c>
      <c r="V48" s="234" t="s">
        <v>369</v>
      </c>
      <c r="Z48" s="235"/>
    </row>
    <row r="49" spans="1:55" x14ac:dyDescent="0.25">
      <c r="E49" t="s">
        <v>370</v>
      </c>
      <c r="R49" t="s">
        <v>371</v>
      </c>
      <c r="V49" s="234" t="s">
        <v>372</v>
      </c>
      <c r="Z49" s="235"/>
    </row>
    <row r="50" spans="1:55" x14ac:dyDescent="0.25">
      <c r="E50" t="s">
        <v>373</v>
      </c>
      <c r="R50" t="s">
        <v>374</v>
      </c>
      <c r="V50" s="238" t="s">
        <v>375</v>
      </c>
      <c r="W50" s="238"/>
      <c r="X50" s="238"/>
      <c r="Y50" s="238"/>
      <c r="Z50" s="235"/>
    </row>
    <row r="51" spans="1:55" x14ac:dyDescent="0.25">
      <c r="E51" t="s">
        <v>376</v>
      </c>
      <c r="R51" t="s">
        <v>377</v>
      </c>
      <c r="Z51" s="235"/>
    </row>
    <row r="52" spans="1:55" x14ac:dyDescent="0.25">
      <c r="E52" t="s">
        <v>378</v>
      </c>
      <c r="Z52" s="235"/>
    </row>
    <row r="53" spans="1:55" x14ac:dyDescent="0.25">
      <c r="E53" t="s">
        <v>379</v>
      </c>
      <c r="Z53" s="235"/>
    </row>
    <row r="54" spans="1:55" x14ac:dyDescent="0.25">
      <c r="E54" t="s">
        <v>380</v>
      </c>
      <c r="Z54" s="235"/>
    </row>
    <row r="55" spans="1:55" x14ac:dyDescent="0.25">
      <c r="E55" t="s">
        <v>381</v>
      </c>
      <c r="V55" s="238"/>
      <c r="W55" s="238"/>
      <c r="X55" s="238"/>
      <c r="Y55" s="238"/>
      <c r="Z55" s="235"/>
    </row>
    <row r="56" spans="1:55" x14ac:dyDescent="0.25">
      <c r="E56" t="s">
        <v>382</v>
      </c>
      <c r="Z56" s="235"/>
    </row>
    <row r="57" spans="1:55" x14ac:dyDescent="0.25">
      <c r="E57" t="s">
        <v>383</v>
      </c>
      <c r="Z57" s="235"/>
    </row>
    <row r="58" spans="1:55" x14ac:dyDescent="0.25">
      <c r="E58" t="s">
        <v>384</v>
      </c>
      <c r="Z58" s="235"/>
    </row>
    <row r="59" spans="1:55" x14ac:dyDescent="0.25">
      <c r="Z59" s="235"/>
    </row>
    <row r="60" spans="1:55" x14ac:dyDescent="0.25">
      <c r="Z60" s="235"/>
    </row>
    <row r="61" spans="1:55" x14ac:dyDescent="0.25">
      <c r="Z61" s="235"/>
    </row>
    <row r="62" spans="1:55" x14ac:dyDescent="0.25">
      <c r="A62" s="240"/>
      <c r="B62" s="240"/>
      <c r="C62" s="240"/>
      <c r="D62" s="240"/>
      <c r="Z62" s="235"/>
      <c r="AN62" s="242"/>
      <c r="AO62" s="243"/>
      <c r="AP62" s="243"/>
      <c r="AQ62" s="243"/>
    </row>
    <row r="63" spans="1:55" x14ac:dyDescent="0.25">
      <c r="A63" s="235"/>
      <c r="B63" s="235"/>
      <c r="C63" s="235"/>
      <c r="D63" s="235"/>
      <c r="Z63" s="235"/>
      <c r="AN63" s="244"/>
      <c r="AO63" s="244"/>
      <c r="AP63" s="244"/>
      <c r="AQ63" s="244"/>
    </row>
    <row r="64" spans="1:55" x14ac:dyDescent="0.25">
      <c r="AM64" s="245" t="s">
        <v>2925</v>
      </c>
      <c r="AZ64" s="236" t="s">
        <v>386</v>
      </c>
      <c r="BA64" s="246" t="s">
        <v>2926</v>
      </c>
      <c r="BB64" s="246" t="s">
        <v>2927</v>
      </c>
      <c r="BC64" s="246" t="s">
        <v>2928</v>
      </c>
    </row>
    <row r="65" spans="1:59" x14ac:dyDescent="0.25">
      <c r="A65" s="293" t="s">
        <v>3555</v>
      </c>
      <c r="AM65" s="17" t="s">
        <v>387</v>
      </c>
      <c r="AZ65" s="247" t="s">
        <v>385</v>
      </c>
      <c r="BA65" s="247">
        <v>10</v>
      </c>
      <c r="BB65" s="247"/>
      <c r="BC65" s="247">
        <v>70</v>
      </c>
    </row>
    <row r="66" spans="1:59" x14ac:dyDescent="0.25">
      <c r="A66" s="248" t="s">
        <v>2929</v>
      </c>
      <c r="Z66" s="236"/>
      <c r="AE66" s="236" t="s">
        <v>389</v>
      </c>
      <c r="AF66" s="246" t="s">
        <v>2926</v>
      </c>
      <c r="AG66" s="246" t="s">
        <v>2927</v>
      </c>
      <c r="AH66" s="246" t="s">
        <v>2928</v>
      </c>
      <c r="AI66" s="242"/>
      <c r="AJ66" s="243"/>
      <c r="AK66" s="243"/>
      <c r="AL66" s="243"/>
      <c r="AM66" s="286" t="s">
        <v>3466</v>
      </c>
    </row>
    <row r="67" spans="1:59" x14ac:dyDescent="0.25">
      <c r="A67" s="249" t="s">
        <v>2930</v>
      </c>
      <c r="AE67" s="249" t="s">
        <v>385</v>
      </c>
      <c r="AF67" s="249">
        <v>145</v>
      </c>
      <c r="AG67" s="249"/>
      <c r="AH67" s="249"/>
      <c r="AI67" s="244"/>
      <c r="AJ67" s="244"/>
      <c r="AK67" s="244"/>
      <c r="AL67" s="244"/>
      <c r="AM67" s="286" t="s">
        <v>79</v>
      </c>
      <c r="AR67" s="242"/>
      <c r="AS67" s="243"/>
      <c r="AT67" s="243"/>
      <c r="AU67" s="243"/>
      <c r="AV67" s="17" t="s">
        <v>2931</v>
      </c>
      <c r="AW67" s="246" t="s">
        <v>2926</v>
      </c>
      <c r="AX67" s="246" t="s">
        <v>2927</v>
      </c>
      <c r="AY67" s="246" t="s">
        <v>2928</v>
      </c>
      <c r="BD67" s="17" t="s">
        <v>2932</v>
      </c>
      <c r="BE67" s="250" t="s">
        <v>2926</v>
      </c>
      <c r="BF67" s="250" t="s">
        <v>2927</v>
      </c>
      <c r="BG67" s="250" t="s">
        <v>2928</v>
      </c>
    </row>
    <row r="68" spans="1:59" x14ac:dyDescent="0.25">
      <c r="A68" s="251" t="s">
        <v>2933</v>
      </c>
      <c r="AI68" s="244"/>
      <c r="AJ68" s="244"/>
      <c r="AK68" s="244"/>
      <c r="AL68" s="244"/>
      <c r="AM68" s="286" t="s">
        <v>390</v>
      </c>
      <c r="AR68" s="244"/>
      <c r="AS68" s="244"/>
      <c r="AT68" s="244"/>
      <c r="AU68" s="244"/>
      <c r="AV68" s="252" t="s">
        <v>385</v>
      </c>
      <c r="AW68" s="249">
        <v>61.3</v>
      </c>
      <c r="AX68" s="249"/>
      <c r="AY68" s="249"/>
      <c r="BD68" s="253" t="s">
        <v>385</v>
      </c>
      <c r="BE68" s="253">
        <v>73.59</v>
      </c>
      <c r="BF68" s="253"/>
      <c r="BG68" s="253"/>
    </row>
    <row r="69" spans="1:59" x14ac:dyDescent="0.25">
      <c r="A69" s="247" t="s">
        <v>2934</v>
      </c>
      <c r="AM69" s="286" t="s">
        <v>118</v>
      </c>
    </row>
    <row r="70" spans="1:59" x14ac:dyDescent="0.25">
      <c r="A70" s="254" t="s">
        <v>2935</v>
      </c>
      <c r="AM70" s="286" t="s">
        <v>3480</v>
      </c>
    </row>
    <row r="71" spans="1:59" x14ac:dyDescent="0.25">
      <c r="A71" s="195" t="s">
        <v>3781</v>
      </c>
      <c r="AM71" s="286" t="s">
        <v>3481</v>
      </c>
      <c r="AN71" s="17" t="s">
        <v>388</v>
      </c>
      <c r="AO71" s="246" t="s">
        <v>2926</v>
      </c>
      <c r="AP71" s="246" t="s">
        <v>2927</v>
      </c>
      <c r="AQ71" s="246" t="s">
        <v>2928</v>
      </c>
    </row>
    <row r="72" spans="1:59" x14ac:dyDescent="0.25">
      <c r="AM72" s="286" t="s">
        <v>386</v>
      </c>
      <c r="AN72" s="2" t="s">
        <v>385</v>
      </c>
      <c r="AO72" s="2">
        <v>15</v>
      </c>
      <c r="AP72" s="2"/>
      <c r="AQ72" s="2"/>
    </row>
    <row r="73" spans="1:59" x14ac:dyDescent="0.25">
      <c r="AM73" s="286" t="s">
        <v>122</v>
      </c>
    </row>
    <row r="74" spans="1:59" x14ac:dyDescent="0.25">
      <c r="AM74" s="286" t="s">
        <v>401</v>
      </c>
    </row>
    <row r="75" spans="1:59" x14ac:dyDescent="0.25">
      <c r="Z75" s="235"/>
      <c r="AM75" s="286" t="s">
        <v>3467</v>
      </c>
    </row>
    <row r="76" spans="1:59" x14ac:dyDescent="0.25">
      <c r="A76" s="255" t="s">
        <v>391</v>
      </c>
      <c r="B76" s="256"/>
      <c r="C76" s="256"/>
      <c r="D76" s="256"/>
      <c r="E76" s="256"/>
      <c r="F76" s="256"/>
      <c r="G76" s="282" t="s">
        <v>3836</v>
      </c>
      <c r="H76" s="256"/>
      <c r="I76" s="282" t="s">
        <v>3488</v>
      </c>
      <c r="J76" s="256"/>
      <c r="K76" s="256"/>
      <c r="L76" s="256"/>
      <c r="M76" s="256"/>
      <c r="N76" s="256"/>
      <c r="O76" s="256"/>
      <c r="P76" s="256"/>
      <c r="Q76" s="256"/>
      <c r="R76" s="282" t="s">
        <v>3490</v>
      </c>
      <c r="S76" s="256"/>
      <c r="T76" s="256"/>
      <c r="U76" s="256"/>
      <c r="V76" s="282" t="s">
        <v>3489</v>
      </c>
      <c r="W76" s="256"/>
      <c r="X76" s="256"/>
      <c r="Y76" s="256"/>
      <c r="Z76" s="282" t="s">
        <v>3492</v>
      </c>
      <c r="AA76" s="282" t="s">
        <v>3491</v>
      </c>
      <c r="AB76" s="256"/>
      <c r="AC76" s="256"/>
      <c r="AD76" s="256"/>
      <c r="AE76" s="256"/>
      <c r="AF76" s="256"/>
      <c r="AG76" s="256"/>
      <c r="AH76" s="256"/>
      <c r="AI76" s="257"/>
      <c r="AJ76" s="236"/>
      <c r="AK76" s="236"/>
      <c r="AL76" s="236"/>
      <c r="AM76" t="s">
        <v>120</v>
      </c>
      <c r="AR76" s="236" t="s">
        <v>401</v>
      </c>
      <c r="AS76" s="246" t="s">
        <v>2926</v>
      </c>
      <c r="AT76" s="246" t="s">
        <v>2927</v>
      </c>
      <c r="AU76" s="246" t="s">
        <v>2928</v>
      </c>
      <c r="AV76" s="236" t="s">
        <v>402</v>
      </c>
      <c r="AW76" s="246" t="s">
        <v>2926</v>
      </c>
      <c r="AX76" s="246" t="s">
        <v>2927</v>
      </c>
      <c r="AY76" s="246" t="s">
        <v>2928</v>
      </c>
    </row>
    <row r="77" spans="1:59" x14ac:dyDescent="0.25">
      <c r="A77" s="283" t="s">
        <v>3493</v>
      </c>
      <c r="B77" s="235"/>
      <c r="C77" s="235"/>
      <c r="D77" s="235"/>
      <c r="E77" s="235"/>
      <c r="F77" s="235"/>
      <c r="G77" s="235" t="s">
        <v>2936</v>
      </c>
      <c r="H77" s="235"/>
      <c r="I77" s="259" t="s">
        <v>2936</v>
      </c>
      <c r="J77" s="235"/>
      <c r="K77" s="235"/>
      <c r="L77" s="235"/>
      <c r="M77" s="235"/>
      <c r="N77" s="235"/>
      <c r="O77" s="235"/>
      <c r="P77" s="235"/>
      <c r="Q77" s="235"/>
      <c r="R77" s="259" t="s">
        <v>2936</v>
      </c>
      <c r="S77" s="235"/>
      <c r="T77" s="235"/>
      <c r="U77" s="235"/>
      <c r="V77" s="259" t="s">
        <v>2936</v>
      </c>
      <c r="W77" s="235"/>
      <c r="X77" s="235"/>
      <c r="Y77" s="235"/>
      <c r="Z77" s="259" t="s">
        <v>2936</v>
      </c>
      <c r="AA77" s="259" t="s">
        <v>2936</v>
      </c>
      <c r="AB77" s="235"/>
      <c r="AC77" s="235"/>
      <c r="AD77" s="235"/>
      <c r="AE77" s="235"/>
      <c r="AF77" s="235"/>
      <c r="AG77" s="235"/>
      <c r="AH77" s="235"/>
      <c r="AI77" s="262"/>
      <c r="AJ77" s="235"/>
      <c r="AK77" s="235"/>
      <c r="AL77" s="235"/>
      <c r="AM77" s="286" t="s">
        <v>402</v>
      </c>
      <c r="AR77" s="247" t="s">
        <v>385</v>
      </c>
      <c r="AS77" s="247">
        <v>26</v>
      </c>
      <c r="AT77" s="247"/>
      <c r="AU77" s="247">
        <v>1.3</v>
      </c>
      <c r="AV77" s="247" t="s">
        <v>385</v>
      </c>
      <c r="AW77" s="247">
        <v>17</v>
      </c>
      <c r="AX77" s="247"/>
      <c r="AY77" s="247">
        <v>40</v>
      </c>
    </row>
    <row r="78" spans="1:59" x14ac:dyDescent="0.25">
      <c r="A78" s="260" t="s">
        <v>2924</v>
      </c>
      <c r="B78" s="235"/>
      <c r="C78" s="235"/>
      <c r="D78" s="235"/>
      <c r="E78" s="235"/>
      <c r="F78" s="235"/>
      <c r="G78" s="235" t="s">
        <v>2937</v>
      </c>
      <c r="H78" s="235"/>
      <c r="I78" s="259" t="s">
        <v>2937</v>
      </c>
      <c r="J78" s="235"/>
      <c r="K78" s="235"/>
      <c r="L78" s="235"/>
      <c r="M78" s="235"/>
      <c r="N78" s="235"/>
      <c r="O78" s="235"/>
      <c r="P78" s="235"/>
      <c r="Q78" s="235"/>
      <c r="R78" s="259" t="s">
        <v>2937</v>
      </c>
      <c r="S78" s="235"/>
      <c r="T78" s="235"/>
      <c r="U78" s="235"/>
      <c r="V78" s="259" t="s">
        <v>2937</v>
      </c>
      <c r="W78" s="235"/>
      <c r="X78" s="235"/>
      <c r="Y78" s="235"/>
      <c r="Z78" s="259" t="s">
        <v>2937</v>
      </c>
      <c r="AA78" s="259" t="s">
        <v>2937</v>
      </c>
      <c r="AB78" s="235"/>
      <c r="AC78" s="235"/>
      <c r="AD78" s="235"/>
      <c r="AE78" s="235"/>
      <c r="AF78" s="235"/>
      <c r="AG78" s="235"/>
      <c r="AH78" s="235"/>
      <c r="AI78" s="262"/>
      <c r="AJ78" s="235"/>
      <c r="AK78" s="235"/>
      <c r="AL78" s="235"/>
      <c r="AM78" s="286" t="s">
        <v>388</v>
      </c>
      <c r="BF78" s="235"/>
    </row>
    <row r="79" spans="1:59" x14ac:dyDescent="0.25">
      <c r="A79" s="283" t="s">
        <v>3517</v>
      </c>
      <c r="B79" s="261"/>
      <c r="C79" s="261"/>
      <c r="D79" s="261"/>
      <c r="E79" s="235"/>
      <c r="F79" s="235"/>
      <c r="G79" s="235" t="s">
        <v>2938</v>
      </c>
      <c r="H79" s="235"/>
      <c r="I79" s="259" t="s">
        <v>2938</v>
      </c>
      <c r="J79" s="235"/>
      <c r="K79" s="235"/>
      <c r="L79" s="235"/>
      <c r="M79" s="235"/>
      <c r="N79" s="235"/>
      <c r="O79" s="235"/>
      <c r="P79" s="235"/>
      <c r="Q79" s="235"/>
      <c r="R79" s="259" t="s">
        <v>2938</v>
      </c>
      <c r="S79" s="235"/>
      <c r="T79" s="235"/>
      <c r="U79" s="235"/>
      <c r="V79" s="259" t="s">
        <v>2938</v>
      </c>
      <c r="W79" s="235"/>
      <c r="X79" s="235"/>
      <c r="Y79" s="235"/>
      <c r="Z79" s="259" t="s">
        <v>2938</v>
      </c>
      <c r="AA79" s="259" t="s">
        <v>2938</v>
      </c>
      <c r="AB79" s="235"/>
      <c r="AC79" s="235"/>
      <c r="AD79" s="235"/>
      <c r="AE79" s="235"/>
      <c r="AF79" s="235"/>
      <c r="AG79" s="235"/>
      <c r="AH79" s="235"/>
      <c r="AI79" s="262"/>
      <c r="AJ79" s="235"/>
      <c r="AK79" s="235"/>
      <c r="AL79" s="235"/>
      <c r="AM79" s="286" t="s">
        <v>80</v>
      </c>
      <c r="BF79" s="235"/>
    </row>
    <row r="80" spans="1:59" x14ac:dyDescent="0.25">
      <c r="A80" s="284" t="s">
        <v>3494</v>
      </c>
      <c r="B80" s="261"/>
      <c r="C80" s="261"/>
      <c r="D80" s="261"/>
      <c r="E80" s="235"/>
      <c r="F80" s="235"/>
      <c r="G80" s="195" t="s">
        <v>4012</v>
      </c>
      <c r="H80" s="235"/>
      <c r="I80" s="195" t="s">
        <v>4012</v>
      </c>
      <c r="J80" s="235"/>
      <c r="K80" s="235"/>
      <c r="L80" s="235"/>
      <c r="M80" s="235"/>
      <c r="N80" s="235"/>
      <c r="O80" s="235"/>
      <c r="P80" s="235"/>
      <c r="Q80" s="235"/>
      <c r="R80" s="195" t="s">
        <v>4012</v>
      </c>
      <c r="S80" s="235"/>
      <c r="T80" s="235"/>
      <c r="U80" s="235"/>
      <c r="V80" s="195" t="s">
        <v>4012</v>
      </c>
      <c r="W80" s="235"/>
      <c r="X80" s="235"/>
      <c r="Y80" s="235"/>
      <c r="Z80" s="195" t="s">
        <v>4012</v>
      </c>
      <c r="AA80" s="195" t="s">
        <v>4012</v>
      </c>
      <c r="AB80" s="235"/>
      <c r="AC80" s="235"/>
      <c r="AD80" s="235"/>
      <c r="AE80" s="235"/>
      <c r="AF80" s="235"/>
      <c r="AG80" s="235"/>
      <c r="AH80" s="235"/>
      <c r="AI80" s="262"/>
      <c r="AJ80" s="235"/>
      <c r="AK80" s="235"/>
      <c r="AL80" s="235"/>
      <c r="AM80" s="286" t="s">
        <v>389</v>
      </c>
      <c r="BF80" s="235"/>
    </row>
    <row r="81" spans="1:58" x14ac:dyDescent="0.25">
      <c r="A81" s="283" t="s">
        <v>3495</v>
      </c>
      <c r="B81" s="261"/>
      <c r="C81" s="261"/>
      <c r="D81" s="261"/>
      <c r="E81" s="235"/>
      <c r="F81" s="235"/>
      <c r="G81" s="195" t="s">
        <v>4013</v>
      </c>
      <c r="H81" s="235"/>
      <c r="I81" s="195" t="s">
        <v>4013</v>
      </c>
      <c r="J81" s="235"/>
      <c r="K81" s="235"/>
      <c r="L81" s="235"/>
      <c r="M81" s="235"/>
      <c r="N81" s="235"/>
      <c r="O81" s="235"/>
      <c r="P81" s="235"/>
      <c r="Q81" s="235"/>
      <c r="R81" s="195" t="s">
        <v>4013</v>
      </c>
      <c r="S81" s="235"/>
      <c r="T81" s="235"/>
      <c r="U81" s="235"/>
      <c r="V81" s="195" t="s">
        <v>4013</v>
      </c>
      <c r="W81" s="235"/>
      <c r="X81" s="195"/>
      <c r="Y81" s="235"/>
      <c r="Z81" s="195" t="s">
        <v>4013</v>
      </c>
      <c r="AA81" s="195" t="s">
        <v>4013</v>
      </c>
      <c r="AB81" s="235"/>
      <c r="AC81" s="235"/>
      <c r="AD81" s="235"/>
      <c r="AE81" s="235"/>
      <c r="AF81" s="235"/>
      <c r="AG81" s="235"/>
      <c r="AH81" s="235"/>
      <c r="AI81" s="262"/>
      <c r="AJ81" s="235"/>
      <c r="AK81" s="235"/>
      <c r="AL81" s="235"/>
      <c r="AM81" s="235"/>
      <c r="BF81" s="235"/>
    </row>
    <row r="82" spans="1:58" x14ac:dyDescent="0.25">
      <c r="A82" s="283" t="s">
        <v>3496</v>
      </c>
      <c r="B82" s="261"/>
      <c r="C82" s="261"/>
      <c r="D82" s="261"/>
      <c r="E82" s="235"/>
      <c r="F82" s="235"/>
      <c r="G82" s="195" t="s">
        <v>4014</v>
      </c>
      <c r="H82" s="235"/>
      <c r="I82" s="195" t="s">
        <v>4014</v>
      </c>
      <c r="J82" s="235"/>
      <c r="K82" s="235"/>
      <c r="L82" s="235"/>
      <c r="M82" s="235"/>
      <c r="N82" s="235"/>
      <c r="O82" s="235"/>
      <c r="P82" s="235"/>
      <c r="Q82" s="235"/>
      <c r="R82" s="195" t="s">
        <v>4014</v>
      </c>
      <c r="S82" s="235"/>
      <c r="T82" s="235"/>
      <c r="U82" s="235"/>
      <c r="V82" s="195" t="s">
        <v>4014</v>
      </c>
      <c r="W82" s="235"/>
      <c r="X82" s="195"/>
      <c r="Y82" s="235"/>
      <c r="Z82" s="195" t="s">
        <v>4014</v>
      </c>
      <c r="AA82" s="195" t="s">
        <v>4014</v>
      </c>
      <c r="AB82" s="235"/>
      <c r="AC82" s="235"/>
      <c r="AD82" s="235"/>
      <c r="AE82" s="235"/>
      <c r="AF82" s="235"/>
      <c r="AG82" s="235"/>
      <c r="AH82" s="235"/>
      <c r="AI82" s="262"/>
      <c r="AJ82" s="235"/>
      <c r="AK82" s="235"/>
      <c r="AL82" s="235"/>
      <c r="AM82" s="235"/>
      <c r="BF82" s="235"/>
    </row>
    <row r="83" spans="1:58" ht="14.4" x14ac:dyDescent="0.3">
      <c r="A83" s="258" t="s">
        <v>3492</v>
      </c>
      <c r="B83" s="235"/>
      <c r="C83" s="235"/>
      <c r="D83" s="235"/>
      <c r="E83" s="236" t="s">
        <v>2924</v>
      </c>
      <c r="F83" s="236"/>
      <c r="G83" s="236"/>
      <c r="H83" s="236"/>
      <c r="I83" s="236"/>
      <c r="J83" s="236"/>
      <c r="K83" s="236"/>
      <c r="L83" s="236"/>
      <c r="M83" s="23"/>
      <c r="N83" s="23"/>
      <c r="O83" s="23"/>
      <c r="P83" s="23"/>
      <c r="Q83" s="23"/>
      <c r="X83" s="195"/>
      <c r="Y83" s="235"/>
      <c r="Z83" s="235"/>
      <c r="AI83" s="263"/>
      <c r="AM83" s="235"/>
      <c r="BF83" s="235"/>
    </row>
    <row r="84" spans="1:58" ht="14.4" x14ac:dyDescent="0.3">
      <c r="A84" s="283" t="s">
        <v>3836</v>
      </c>
      <c r="B84" s="261"/>
      <c r="C84" s="261"/>
      <c r="D84" s="261"/>
      <c r="E84" s="259" t="s">
        <v>2936</v>
      </c>
      <c r="F84" s="235"/>
      <c r="G84" s="235"/>
      <c r="H84" s="235"/>
      <c r="I84" s="236"/>
      <c r="J84" s="235"/>
      <c r="K84" s="235"/>
      <c r="L84" s="235"/>
      <c r="M84" s="23"/>
      <c r="N84" s="23"/>
      <c r="O84" s="23"/>
      <c r="P84" s="23"/>
      <c r="Q84" s="23"/>
      <c r="Z84" s="235"/>
      <c r="AI84" s="263"/>
      <c r="AM84" s="235"/>
      <c r="BF84" s="235"/>
    </row>
    <row r="85" spans="1:58" ht="14.4" x14ac:dyDescent="0.3">
      <c r="A85" s="258" t="s">
        <v>263</v>
      </c>
      <c r="B85" s="261"/>
      <c r="C85" s="261"/>
      <c r="D85" s="261"/>
      <c r="E85" s="259" t="s">
        <v>2937</v>
      </c>
      <c r="F85" s="17" t="s">
        <v>3487</v>
      </c>
      <c r="G85" s="235"/>
      <c r="H85" s="235"/>
      <c r="I85" s="236"/>
      <c r="J85" s="235"/>
      <c r="K85" s="235"/>
      <c r="L85" s="235"/>
      <c r="M85" s="23"/>
      <c r="N85" s="23"/>
      <c r="O85" s="23"/>
      <c r="P85" s="23"/>
      <c r="Q85" s="23"/>
      <c r="Z85" s="235"/>
      <c r="AI85" s="263"/>
      <c r="AM85" s="235"/>
      <c r="BF85" s="235"/>
    </row>
    <row r="86" spans="1:58" x14ac:dyDescent="0.25">
      <c r="A86" s="258"/>
      <c r="B86" s="235"/>
      <c r="C86" s="235"/>
      <c r="D86" s="235"/>
      <c r="E86" s="259" t="s">
        <v>2938</v>
      </c>
      <c r="F86" s="259" t="s">
        <v>2936</v>
      </c>
      <c r="I86" s="236"/>
      <c r="J86" s="235"/>
      <c r="K86" s="235"/>
      <c r="L86" s="235"/>
      <c r="M86" s="236" t="s">
        <v>263</v>
      </c>
      <c r="N86" s="236"/>
      <c r="O86" s="236"/>
      <c r="P86" s="236"/>
      <c r="Q86" s="236"/>
      <c r="Z86" s="235"/>
      <c r="AI86" s="263"/>
      <c r="BF86" s="235"/>
    </row>
    <row r="87" spans="1:58" ht="14.4" x14ac:dyDescent="0.3">
      <c r="A87" s="258"/>
      <c r="B87" s="235"/>
      <c r="C87" s="235"/>
      <c r="D87" s="235"/>
      <c r="E87" s="195" t="s">
        <v>4012</v>
      </c>
      <c r="F87" s="259" t="s">
        <v>2937</v>
      </c>
      <c r="G87" s="236"/>
      <c r="H87" s="236"/>
      <c r="I87" s="235"/>
      <c r="J87" s="235"/>
      <c r="K87" s="235"/>
      <c r="L87" s="235"/>
      <c r="M87" s="259" t="s">
        <v>2936</v>
      </c>
      <c r="N87" s="23"/>
      <c r="O87" s="23"/>
      <c r="P87" s="23"/>
      <c r="Q87" s="23"/>
      <c r="Z87" s="235"/>
      <c r="AI87" s="263"/>
      <c r="BF87" s="235"/>
    </row>
    <row r="88" spans="1:58" x14ac:dyDescent="0.25">
      <c r="A88" s="258"/>
      <c r="B88" s="235"/>
      <c r="C88" s="235"/>
      <c r="D88" s="235"/>
      <c r="E88" s="195" t="s">
        <v>4013</v>
      </c>
      <c r="F88" s="259" t="s">
        <v>2938</v>
      </c>
      <c r="G88" s="235"/>
      <c r="H88" s="235"/>
      <c r="I88" s="235"/>
      <c r="J88" s="235"/>
      <c r="K88" s="235"/>
      <c r="L88" s="235"/>
      <c r="M88" s="259" t="s">
        <v>2937</v>
      </c>
      <c r="N88" s="235"/>
      <c r="O88" s="235"/>
      <c r="P88" s="235"/>
      <c r="Q88" s="235"/>
      <c r="Z88" s="235"/>
      <c r="AI88" s="263"/>
      <c r="AN88" s="236" t="s">
        <v>120</v>
      </c>
      <c r="AO88" s="246" t="s">
        <v>2926</v>
      </c>
      <c r="AP88" s="246" t="s">
        <v>2927</v>
      </c>
      <c r="AQ88" s="246" t="s">
        <v>2928</v>
      </c>
      <c r="BF88" s="235"/>
    </row>
    <row r="89" spans="1:58" x14ac:dyDescent="0.25">
      <c r="A89" s="264"/>
      <c r="B89" s="265"/>
      <c r="C89" s="265"/>
      <c r="D89" s="265"/>
      <c r="E89" s="195" t="s">
        <v>4014</v>
      </c>
      <c r="F89" s="195" t="s">
        <v>4012</v>
      </c>
      <c r="G89" s="265"/>
      <c r="H89" s="265"/>
      <c r="I89" s="265"/>
      <c r="J89" s="265"/>
      <c r="K89" s="265"/>
      <c r="L89" s="265"/>
      <c r="M89" s="259" t="s">
        <v>2938</v>
      </c>
      <c r="N89" s="266"/>
      <c r="O89" s="266"/>
      <c r="P89" s="266"/>
      <c r="Q89" s="266"/>
      <c r="R89" s="266"/>
      <c r="S89" s="266"/>
      <c r="T89" s="266"/>
      <c r="U89" s="266"/>
      <c r="V89" s="267"/>
      <c r="W89" s="267"/>
      <c r="X89" s="267"/>
      <c r="Y89" s="267"/>
      <c r="Z89" s="266"/>
      <c r="AA89" s="266"/>
      <c r="AB89" s="266"/>
      <c r="AC89" s="266"/>
      <c r="AD89" s="266"/>
      <c r="AE89" s="266"/>
      <c r="AF89" s="266"/>
      <c r="AG89" s="266"/>
      <c r="AH89" s="266"/>
      <c r="AI89" s="268"/>
      <c r="AN89" s="269" t="s">
        <v>385</v>
      </c>
      <c r="AO89" s="269">
        <v>150</v>
      </c>
      <c r="AP89" s="269"/>
      <c r="AQ89" s="269">
        <v>5</v>
      </c>
      <c r="BF89" s="235"/>
    </row>
    <row r="90" spans="1:58" x14ac:dyDescent="0.25">
      <c r="A90" s="235"/>
      <c r="B90" s="235"/>
      <c r="C90" s="235"/>
      <c r="D90" s="235"/>
      <c r="F90" s="195" t="s">
        <v>4013</v>
      </c>
      <c r="G90" s="235"/>
      <c r="H90" s="235"/>
      <c r="I90" s="235"/>
      <c r="J90" s="235"/>
      <c r="K90" s="235"/>
      <c r="L90" s="235"/>
      <c r="M90" s="300" t="s">
        <v>4012</v>
      </c>
      <c r="AN90" s="269"/>
      <c r="AO90" s="269"/>
      <c r="AP90" s="269"/>
      <c r="AQ90" s="269"/>
      <c r="BF90" s="235"/>
    </row>
    <row r="91" spans="1:58" x14ac:dyDescent="0.25">
      <c r="A91" s="235"/>
      <c r="B91" s="235"/>
      <c r="C91" s="235"/>
      <c r="D91" s="235"/>
      <c r="E91" s="259"/>
      <c r="F91" s="195" t="s">
        <v>4014</v>
      </c>
      <c r="G91" s="235"/>
      <c r="H91" s="235"/>
      <c r="I91" s="235"/>
      <c r="J91" s="235"/>
      <c r="K91" s="235"/>
      <c r="L91" s="235"/>
      <c r="M91" s="300" t="s">
        <v>4013</v>
      </c>
      <c r="AN91" s="269"/>
      <c r="AO91" s="269"/>
      <c r="AP91" s="269"/>
      <c r="AQ91" s="269"/>
      <c r="BF91" s="235"/>
    </row>
    <row r="92" spans="1:58" ht="14.4" x14ac:dyDescent="0.3">
      <c r="I92" s="23"/>
      <c r="J92" s="23"/>
      <c r="K92" s="23"/>
      <c r="L92" s="23"/>
      <c r="M92" s="195" t="s">
        <v>4014</v>
      </c>
      <c r="AN92" s="294" t="s">
        <v>3620</v>
      </c>
      <c r="AO92" s="294"/>
      <c r="AP92" s="294"/>
      <c r="AQ92" s="294"/>
      <c r="BF92" s="235"/>
    </row>
    <row r="93" spans="1:58" ht="14.4" x14ac:dyDescent="0.3">
      <c r="I93" s="23"/>
      <c r="J93" s="23"/>
      <c r="K93" s="23"/>
      <c r="L93" s="23"/>
      <c r="AN93" s="294" t="s">
        <v>3621</v>
      </c>
      <c r="AO93" s="294"/>
      <c r="AP93" s="294"/>
      <c r="AQ93" s="294"/>
      <c r="BF93" s="235"/>
    </row>
    <row r="94" spans="1:58" x14ac:dyDescent="0.25">
      <c r="AN94" s="294" t="s">
        <v>3622</v>
      </c>
      <c r="AO94" s="294"/>
      <c r="AP94" s="294"/>
      <c r="AQ94" s="294"/>
      <c r="BF94" s="235"/>
    </row>
    <row r="95" spans="1:58" x14ac:dyDescent="0.25">
      <c r="E95" s="236" t="s">
        <v>79</v>
      </c>
      <c r="F95" s="246" t="s">
        <v>2926</v>
      </c>
      <c r="G95" s="246" t="s">
        <v>2927</v>
      </c>
      <c r="H95" s="246" t="s">
        <v>2928</v>
      </c>
      <c r="M95" s="236" t="s">
        <v>119</v>
      </c>
      <c r="N95" s="236"/>
      <c r="O95" s="246" t="s">
        <v>2926</v>
      </c>
      <c r="P95" s="246" t="s">
        <v>2927</v>
      </c>
      <c r="Q95" s="246" t="s">
        <v>2928</v>
      </c>
      <c r="V95" s="236" t="s">
        <v>116</v>
      </c>
      <c r="W95" s="246" t="s">
        <v>2926</v>
      </c>
      <c r="X95" s="246" t="s">
        <v>2927</v>
      </c>
      <c r="Y95" s="246" t="s">
        <v>2928</v>
      </c>
      <c r="AA95" s="236" t="s">
        <v>80</v>
      </c>
      <c r="AB95" s="246" t="s">
        <v>2926</v>
      </c>
      <c r="AC95" s="246" t="s">
        <v>2927</v>
      </c>
      <c r="AD95" s="246" t="s">
        <v>2928</v>
      </c>
      <c r="AI95" s="236" t="s">
        <v>122</v>
      </c>
      <c r="AJ95" s="246" t="s">
        <v>2926</v>
      </c>
      <c r="AK95" s="246" t="s">
        <v>2927</v>
      </c>
      <c r="AL95" s="246" t="s">
        <v>2928</v>
      </c>
      <c r="AN95" s="294" t="s">
        <v>2939</v>
      </c>
      <c r="AO95" s="294"/>
      <c r="AP95" s="294"/>
      <c r="AQ95" s="294"/>
      <c r="AV95" s="236" t="s">
        <v>118</v>
      </c>
      <c r="AW95" s="246" t="s">
        <v>2926</v>
      </c>
      <c r="AX95" s="246" t="s">
        <v>2927</v>
      </c>
      <c r="AY95" s="246" t="s">
        <v>2928</v>
      </c>
    </row>
    <row r="96" spans="1:58" x14ac:dyDescent="0.25">
      <c r="E96" s="269" t="s">
        <v>2942</v>
      </c>
      <c r="F96" s="269">
        <v>350</v>
      </c>
      <c r="G96" s="269"/>
      <c r="H96" s="269">
        <v>70</v>
      </c>
      <c r="M96" s="271" t="s">
        <v>385</v>
      </c>
      <c r="N96" s="270"/>
      <c r="O96" s="270">
        <v>156</v>
      </c>
      <c r="P96" s="270"/>
      <c r="Q96" s="270"/>
      <c r="V96" s="269" t="s">
        <v>385</v>
      </c>
      <c r="W96" s="269">
        <v>350</v>
      </c>
      <c r="X96" s="269"/>
      <c r="Y96" s="269"/>
      <c r="AA96" s="271" t="s">
        <v>2943</v>
      </c>
      <c r="AB96" s="270">
        <v>340</v>
      </c>
      <c r="AC96" s="270"/>
      <c r="AD96" s="270"/>
      <c r="AI96" s="271" t="s">
        <v>2944</v>
      </c>
      <c r="AJ96" s="272">
        <v>16.5</v>
      </c>
      <c r="AK96" s="273"/>
      <c r="AL96" s="273"/>
      <c r="AN96" s="294" t="s">
        <v>2940</v>
      </c>
      <c r="AO96" s="294"/>
      <c r="AP96" s="294"/>
      <c r="AQ96" s="294"/>
      <c r="AV96" s="271" t="s">
        <v>3477</v>
      </c>
      <c r="AW96" s="272">
        <v>88.2</v>
      </c>
      <c r="AX96" s="273"/>
      <c r="AY96" s="273"/>
      <c r="BF96" s="235"/>
    </row>
    <row r="97" spans="1:58" x14ac:dyDescent="0.25">
      <c r="E97" s="269" t="s">
        <v>2946</v>
      </c>
      <c r="F97" s="269">
        <v>430</v>
      </c>
      <c r="G97" s="269"/>
      <c r="H97" s="269">
        <v>70</v>
      </c>
      <c r="M97" s="269" t="s">
        <v>2947</v>
      </c>
      <c r="N97" s="269"/>
      <c r="O97" s="269">
        <v>250</v>
      </c>
      <c r="P97" s="269"/>
      <c r="Q97" s="269">
        <v>48</v>
      </c>
      <c r="V97" s="295" t="s">
        <v>3600</v>
      </c>
      <c r="W97" s="295"/>
      <c r="X97" s="295"/>
      <c r="Y97" s="295"/>
      <c r="AA97" s="270" t="s">
        <v>409</v>
      </c>
      <c r="AB97" s="270">
        <v>371</v>
      </c>
      <c r="AC97" s="270"/>
      <c r="AD97" s="270"/>
      <c r="AI97" s="269" t="s">
        <v>385</v>
      </c>
      <c r="AJ97" s="269">
        <v>63</v>
      </c>
      <c r="AK97" s="269"/>
      <c r="AL97" s="269"/>
      <c r="AN97" s="294" t="s">
        <v>2940</v>
      </c>
      <c r="AO97" s="294"/>
      <c r="AP97" s="294"/>
      <c r="AQ97" s="294"/>
      <c r="AV97" s="271" t="s">
        <v>3478</v>
      </c>
      <c r="AW97" s="272">
        <v>197</v>
      </c>
      <c r="AX97" s="273"/>
      <c r="AY97" s="273"/>
      <c r="BF97" s="235"/>
    </row>
    <row r="98" spans="1:58" x14ac:dyDescent="0.25">
      <c r="E98" s="269" t="s">
        <v>2950</v>
      </c>
      <c r="F98" s="269">
        <v>590</v>
      </c>
      <c r="G98" s="269"/>
      <c r="H98" s="269">
        <v>110</v>
      </c>
      <c r="M98" s="269" t="s">
        <v>2951</v>
      </c>
      <c r="N98" s="269"/>
      <c r="O98" s="269">
        <v>294</v>
      </c>
      <c r="P98" s="269"/>
      <c r="Q98" s="269">
        <v>48</v>
      </c>
      <c r="V98" s="295" t="s">
        <v>3601</v>
      </c>
      <c r="W98" s="295"/>
      <c r="X98" s="295"/>
      <c r="Y98" s="295"/>
      <c r="AA98" s="271" t="s">
        <v>2953</v>
      </c>
      <c r="AB98" s="270">
        <v>500</v>
      </c>
      <c r="AC98" s="270"/>
      <c r="AD98" s="270"/>
      <c r="AI98" s="294" t="s">
        <v>3906</v>
      </c>
      <c r="AJ98" s="294"/>
      <c r="AK98" s="294"/>
      <c r="AL98" s="294"/>
      <c r="AN98" s="294" t="s">
        <v>2941</v>
      </c>
      <c r="AO98" s="294"/>
      <c r="AP98" s="294"/>
      <c r="AQ98" s="294"/>
      <c r="AV98" s="271" t="s">
        <v>3479</v>
      </c>
      <c r="AW98" s="272">
        <v>87.9</v>
      </c>
      <c r="AX98" s="273"/>
      <c r="AY98" s="273"/>
      <c r="BF98" s="235"/>
    </row>
    <row r="99" spans="1:58" x14ac:dyDescent="0.25">
      <c r="E99" s="294" t="s">
        <v>3837</v>
      </c>
      <c r="F99" s="294"/>
      <c r="G99" s="294"/>
      <c r="H99" s="294"/>
      <c r="M99" s="269" t="s">
        <v>2955</v>
      </c>
      <c r="N99" s="269"/>
      <c r="O99" s="247">
        <v>365</v>
      </c>
      <c r="P99" s="269"/>
      <c r="Q99" s="269">
        <v>48</v>
      </c>
      <c r="V99" s="295" t="s">
        <v>3602</v>
      </c>
      <c r="W99" s="295"/>
      <c r="X99" s="295"/>
      <c r="Y99" s="295"/>
      <c r="AA99" s="294" t="s">
        <v>3685</v>
      </c>
      <c r="AB99" s="294"/>
      <c r="AC99" s="294"/>
      <c r="AD99" s="294"/>
      <c r="AI99" s="294" t="s">
        <v>3907</v>
      </c>
      <c r="AJ99" s="294"/>
      <c r="AK99" s="294"/>
      <c r="AL99" s="294"/>
      <c r="AN99" s="294" t="s">
        <v>2945</v>
      </c>
      <c r="AO99" s="294"/>
      <c r="AP99" s="294"/>
      <c r="AQ99" s="294"/>
      <c r="AV99" s="271" t="s">
        <v>3476</v>
      </c>
      <c r="AW99" s="272">
        <v>2935</v>
      </c>
      <c r="AX99" s="273"/>
      <c r="AY99" s="273"/>
      <c r="BF99" s="235"/>
    </row>
    <row r="100" spans="1:58" x14ac:dyDescent="0.25">
      <c r="E100" s="294" t="s">
        <v>2957</v>
      </c>
      <c r="F100" s="294"/>
      <c r="G100" s="294"/>
      <c r="H100" s="294"/>
      <c r="M100" s="294" t="s">
        <v>3590</v>
      </c>
      <c r="N100" s="294"/>
      <c r="O100" s="294"/>
      <c r="P100" s="294"/>
      <c r="Q100" s="294"/>
      <c r="V100" s="295" t="s">
        <v>3603</v>
      </c>
      <c r="W100" s="295"/>
      <c r="X100" s="295"/>
      <c r="Y100" s="295"/>
      <c r="AA100" s="294" t="s">
        <v>3686</v>
      </c>
      <c r="AB100" s="294"/>
      <c r="AC100" s="294"/>
      <c r="AD100" s="294"/>
      <c r="AI100" s="294" t="s">
        <v>3908</v>
      </c>
      <c r="AJ100" s="294"/>
      <c r="AK100" s="294"/>
      <c r="AL100" s="294"/>
      <c r="AN100" s="294" t="s">
        <v>2949</v>
      </c>
      <c r="AO100" s="294"/>
      <c r="AP100" s="294"/>
      <c r="AQ100" s="294"/>
    </row>
    <row r="101" spans="1:58" x14ac:dyDescent="0.25">
      <c r="E101" s="294" t="s">
        <v>3580</v>
      </c>
      <c r="F101" s="294"/>
      <c r="G101" s="294"/>
      <c r="H101" s="294"/>
      <c r="M101" s="294" t="s">
        <v>3591</v>
      </c>
      <c r="N101" s="294"/>
      <c r="O101" s="294"/>
      <c r="P101" s="294"/>
      <c r="Q101" s="294"/>
      <c r="V101" s="295" t="s">
        <v>2948</v>
      </c>
      <c r="W101" s="295"/>
      <c r="X101" s="295"/>
      <c r="Y101" s="295"/>
      <c r="AA101" s="294" t="s">
        <v>3687</v>
      </c>
      <c r="AB101" s="294"/>
      <c r="AC101" s="294"/>
      <c r="AD101" s="294"/>
      <c r="AI101" s="294" t="s">
        <v>3909</v>
      </c>
      <c r="AJ101" s="294"/>
      <c r="AK101" s="294"/>
      <c r="AL101" s="294"/>
      <c r="AN101" s="294" t="s">
        <v>2954</v>
      </c>
      <c r="AO101" s="294"/>
      <c r="AP101" s="294"/>
      <c r="AQ101" s="294"/>
    </row>
    <row r="102" spans="1:58" ht="14.4" x14ac:dyDescent="0.3">
      <c r="E102" s="294" t="s">
        <v>3581</v>
      </c>
      <c r="F102" s="294"/>
      <c r="G102" s="294"/>
      <c r="H102" s="294"/>
      <c r="I102" s="23"/>
      <c r="J102" s="23"/>
      <c r="K102" s="23"/>
      <c r="L102" s="23"/>
      <c r="M102" s="294" t="s">
        <v>3592</v>
      </c>
      <c r="N102" s="294"/>
      <c r="O102" s="294"/>
      <c r="P102" s="294"/>
      <c r="Q102" s="294"/>
      <c r="V102" s="295" t="s">
        <v>2952</v>
      </c>
      <c r="W102" s="295"/>
      <c r="X102" s="295"/>
      <c r="Y102" s="295"/>
      <c r="AA102" s="294" t="s">
        <v>3688</v>
      </c>
      <c r="AB102" s="294"/>
      <c r="AC102" s="294"/>
      <c r="AD102" s="294"/>
      <c r="AI102" s="294" t="s">
        <v>3910</v>
      </c>
      <c r="AJ102" s="294"/>
      <c r="AK102" s="294"/>
      <c r="AL102" s="294"/>
      <c r="AN102" s="294" t="s">
        <v>3711</v>
      </c>
      <c r="AO102" s="294"/>
      <c r="AP102" s="294"/>
      <c r="AQ102" s="294"/>
    </row>
    <row r="103" spans="1:58" ht="14.4" x14ac:dyDescent="0.3">
      <c r="E103" s="294" t="s">
        <v>3582</v>
      </c>
      <c r="F103" s="294"/>
      <c r="G103" s="294"/>
      <c r="H103" s="294"/>
      <c r="I103" s="23"/>
      <c r="J103" s="23"/>
      <c r="K103" s="23"/>
      <c r="L103" s="23"/>
      <c r="M103" s="294" t="s">
        <v>3593</v>
      </c>
      <c r="N103" s="294"/>
      <c r="O103" s="294"/>
      <c r="P103" s="294"/>
      <c r="Q103" s="294"/>
      <c r="V103" s="295" t="s">
        <v>2956</v>
      </c>
      <c r="W103" s="295"/>
      <c r="X103" s="295"/>
      <c r="Y103" s="295"/>
      <c r="AA103" s="294" t="s">
        <v>3689</v>
      </c>
      <c r="AB103" s="294"/>
      <c r="AC103" s="294"/>
      <c r="AD103" s="294"/>
      <c r="AI103" s="294" t="s">
        <v>3911</v>
      </c>
      <c r="AJ103" s="294"/>
      <c r="AK103" s="294"/>
      <c r="AL103" s="294"/>
      <c r="AN103" s="294" t="s">
        <v>435</v>
      </c>
      <c r="AO103" s="294"/>
      <c r="AP103" s="294"/>
      <c r="AQ103" s="294"/>
    </row>
    <row r="104" spans="1:58" ht="14.4" x14ac:dyDescent="0.3">
      <c r="E104" s="294" t="s">
        <v>3583</v>
      </c>
      <c r="F104" s="294"/>
      <c r="G104" s="294"/>
      <c r="H104" s="294"/>
      <c r="I104" s="23"/>
      <c r="J104" s="23"/>
      <c r="K104" s="23"/>
      <c r="L104" s="23"/>
      <c r="M104" s="294" t="s">
        <v>2958</v>
      </c>
      <c r="N104" s="294"/>
      <c r="O104" s="294"/>
      <c r="P104" s="294"/>
      <c r="Q104" s="294"/>
      <c r="V104" s="295" t="s">
        <v>2959</v>
      </c>
      <c r="W104" s="295"/>
      <c r="X104" s="295"/>
      <c r="Y104" s="295"/>
      <c r="AA104" s="294" t="s">
        <v>3690</v>
      </c>
      <c r="AB104" s="294"/>
      <c r="AC104" s="294"/>
      <c r="AD104" s="294"/>
      <c r="AI104" s="294" t="s">
        <v>3912</v>
      </c>
      <c r="AJ104" s="294"/>
      <c r="AK104" s="294"/>
      <c r="AL104" s="294"/>
      <c r="AN104" s="294" t="s">
        <v>3623</v>
      </c>
      <c r="AO104" s="294"/>
      <c r="AP104" s="294"/>
      <c r="AQ104" s="294"/>
    </row>
    <row r="105" spans="1:58" ht="14.4" x14ac:dyDescent="0.3">
      <c r="E105" s="294" t="s">
        <v>3584</v>
      </c>
      <c r="F105" s="294"/>
      <c r="G105" s="294"/>
      <c r="H105" s="294"/>
      <c r="I105" s="23"/>
      <c r="J105" s="23"/>
      <c r="K105" s="23"/>
      <c r="L105" s="23"/>
      <c r="M105" s="294" t="s">
        <v>2961</v>
      </c>
      <c r="N105" s="294"/>
      <c r="O105" s="294"/>
      <c r="P105" s="294"/>
      <c r="Q105" s="294"/>
      <c r="V105" s="295" t="s">
        <v>2962</v>
      </c>
      <c r="W105" s="295"/>
      <c r="X105" s="295"/>
      <c r="Y105" s="295"/>
      <c r="AA105" s="294" t="s">
        <v>3691</v>
      </c>
      <c r="AB105" s="294"/>
      <c r="AC105" s="294"/>
      <c r="AD105" s="294"/>
      <c r="AI105" s="294" t="s">
        <v>3913</v>
      </c>
      <c r="AJ105" s="294"/>
      <c r="AK105" s="294"/>
      <c r="AL105" s="294"/>
      <c r="AN105" s="294" t="s">
        <v>3712</v>
      </c>
      <c r="AO105" s="294"/>
      <c r="AP105" s="294"/>
      <c r="AQ105" s="294"/>
    </row>
    <row r="106" spans="1:58" ht="14.4" x14ac:dyDescent="0.3">
      <c r="E106" s="294" t="s">
        <v>449</v>
      </c>
      <c r="F106" s="294"/>
      <c r="G106" s="294"/>
      <c r="H106" s="294"/>
      <c r="I106" s="23"/>
      <c r="J106" s="23"/>
      <c r="K106" s="23"/>
      <c r="L106" s="23"/>
      <c r="M106" s="294" t="s">
        <v>2964</v>
      </c>
      <c r="N106" s="294"/>
      <c r="O106" s="294"/>
      <c r="P106" s="294"/>
      <c r="Q106" s="294"/>
      <c r="V106" s="295" t="s">
        <v>2965</v>
      </c>
      <c r="W106" s="295"/>
      <c r="X106" s="295"/>
      <c r="Y106" s="295"/>
      <c r="AA106" s="294" t="s">
        <v>3692</v>
      </c>
      <c r="AB106" s="294"/>
      <c r="AC106" s="294"/>
      <c r="AD106" s="294"/>
      <c r="AI106" s="294" t="s">
        <v>3914</v>
      </c>
      <c r="AJ106" s="294"/>
      <c r="AK106" s="294"/>
      <c r="AL106" s="294"/>
      <c r="AN106" s="294" t="s">
        <v>3713</v>
      </c>
      <c r="AO106" s="294"/>
      <c r="AP106" s="294"/>
      <c r="AQ106" s="294"/>
    </row>
    <row r="107" spans="1:58" ht="14.4" x14ac:dyDescent="0.3">
      <c r="A107" s="236" t="s">
        <v>390</v>
      </c>
      <c r="B107" s="274" t="s">
        <v>2926</v>
      </c>
      <c r="C107" s="274" t="s">
        <v>2927</v>
      </c>
      <c r="D107" s="274" t="s">
        <v>2928</v>
      </c>
      <c r="E107" s="294" t="s">
        <v>451</v>
      </c>
      <c r="F107" s="294"/>
      <c r="G107" s="294"/>
      <c r="H107" s="294"/>
      <c r="I107" s="23"/>
      <c r="J107" s="23"/>
      <c r="K107" s="23"/>
      <c r="L107" s="23"/>
      <c r="M107" s="294" t="s">
        <v>2967</v>
      </c>
      <c r="N107" s="294"/>
      <c r="O107" s="294"/>
      <c r="P107" s="294"/>
      <c r="Q107" s="294"/>
      <c r="V107" s="295" t="s">
        <v>2968</v>
      </c>
      <c r="W107" s="295"/>
      <c r="X107" s="295"/>
      <c r="Y107" s="295"/>
      <c r="AA107" s="294" t="s">
        <v>3693</v>
      </c>
      <c r="AB107" s="294"/>
      <c r="AC107" s="294"/>
      <c r="AD107" s="294"/>
      <c r="AI107" s="294" t="s">
        <v>3915</v>
      </c>
      <c r="AJ107" s="294"/>
      <c r="AK107" s="294"/>
      <c r="AL107" s="294"/>
      <c r="AN107" s="294" t="s">
        <v>3629</v>
      </c>
      <c r="AO107" s="294"/>
      <c r="AP107" s="294"/>
      <c r="AQ107" s="294"/>
    </row>
    <row r="108" spans="1:58" ht="14.4" x14ac:dyDescent="0.3">
      <c r="A108" s="271" t="s">
        <v>385</v>
      </c>
      <c r="B108" s="270"/>
      <c r="C108" s="270"/>
      <c r="D108" s="270"/>
      <c r="E108" s="294" t="s">
        <v>455</v>
      </c>
      <c r="F108" s="294"/>
      <c r="G108" s="294"/>
      <c r="H108" s="294"/>
      <c r="I108" s="23"/>
      <c r="J108" s="23"/>
      <c r="K108" s="23"/>
      <c r="L108" s="23"/>
      <c r="M108" s="294" t="s">
        <v>2970</v>
      </c>
      <c r="N108" s="294"/>
      <c r="O108" s="294"/>
      <c r="P108" s="294"/>
      <c r="Q108" s="294"/>
      <c r="V108" s="295" t="s">
        <v>2971</v>
      </c>
      <c r="W108" s="295"/>
      <c r="X108" s="295"/>
      <c r="Y108" s="295"/>
      <c r="AA108" s="294" t="s">
        <v>3694</v>
      </c>
      <c r="AB108" s="294"/>
      <c r="AC108" s="294"/>
      <c r="AD108" s="294"/>
      <c r="AI108" s="294" t="s">
        <v>3916</v>
      </c>
      <c r="AJ108" s="294"/>
      <c r="AK108" s="294"/>
      <c r="AL108" s="294"/>
      <c r="AN108" s="294" t="s">
        <v>3629</v>
      </c>
      <c r="AO108" s="294"/>
      <c r="AP108" s="294"/>
      <c r="AQ108" s="294"/>
    </row>
    <row r="109" spans="1:58" ht="14.4" x14ac:dyDescent="0.3">
      <c r="A109" s="235"/>
      <c r="B109" s="235"/>
      <c r="C109" s="235"/>
      <c r="D109" s="235"/>
      <c r="E109" s="294" t="s">
        <v>459</v>
      </c>
      <c r="F109" s="294"/>
      <c r="G109" s="294"/>
      <c r="H109" s="294"/>
      <c r="I109" s="23"/>
      <c r="J109" s="23"/>
      <c r="K109" s="23"/>
      <c r="L109" s="23"/>
      <c r="M109" s="294" t="s">
        <v>2974</v>
      </c>
      <c r="N109" s="294"/>
      <c r="O109" s="294"/>
      <c r="P109" s="294"/>
      <c r="Q109" s="294"/>
      <c r="V109" s="295" t="s">
        <v>2975</v>
      </c>
      <c r="W109" s="295"/>
      <c r="X109" s="295"/>
      <c r="Y109" s="295"/>
      <c r="AA109" s="294" t="s">
        <v>3695</v>
      </c>
      <c r="AB109" s="294"/>
      <c r="AC109" s="294"/>
      <c r="AD109" s="294"/>
      <c r="AI109" s="294" t="s">
        <v>3917</v>
      </c>
      <c r="AJ109" s="294"/>
      <c r="AK109" s="294"/>
      <c r="AL109" s="294"/>
      <c r="AN109" s="294" t="s">
        <v>3714</v>
      </c>
      <c r="AO109" s="294"/>
      <c r="AP109" s="294"/>
      <c r="AQ109" s="294"/>
    </row>
    <row r="110" spans="1:58" ht="14.4" x14ac:dyDescent="0.3">
      <c r="E110" s="294" t="s">
        <v>2973</v>
      </c>
      <c r="F110" s="294"/>
      <c r="G110" s="294"/>
      <c r="H110" s="294"/>
      <c r="I110" s="23"/>
      <c r="J110" s="23"/>
      <c r="K110" s="23"/>
      <c r="L110" s="23"/>
      <c r="M110" s="294" t="s">
        <v>2977</v>
      </c>
      <c r="N110" s="294"/>
      <c r="O110" s="294"/>
      <c r="P110" s="294"/>
      <c r="Q110" s="294"/>
      <c r="V110" s="295" t="s">
        <v>2978</v>
      </c>
      <c r="W110" s="295"/>
      <c r="X110" s="295"/>
      <c r="Y110" s="295"/>
      <c r="AA110" s="294" t="s">
        <v>3696</v>
      </c>
      <c r="AB110" s="294"/>
      <c r="AC110" s="294"/>
      <c r="AD110" s="294"/>
      <c r="AI110" s="294" t="s">
        <v>3918</v>
      </c>
      <c r="AJ110" s="294"/>
      <c r="AK110" s="294"/>
      <c r="AL110" s="294"/>
      <c r="AN110" s="294" t="s">
        <v>3715</v>
      </c>
      <c r="AO110" s="294"/>
      <c r="AP110" s="294"/>
      <c r="AQ110" s="294"/>
    </row>
    <row r="111" spans="1:58" ht="14.4" x14ac:dyDescent="0.3">
      <c r="E111" s="294" t="s">
        <v>2980</v>
      </c>
      <c r="F111" s="294"/>
      <c r="G111" s="294"/>
      <c r="H111" s="294"/>
      <c r="I111" s="23"/>
      <c r="J111" s="23"/>
      <c r="K111" s="23"/>
      <c r="L111" s="23"/>
      <c r="M111" s="294" t="s">
        <v>2981</v>
      </c>
      <c r="N111" s="294"/>
      <c r="O111" s="294"/>
      <c r="P111" s="294"/>
      <c r="Q111" s="294"/>
      <c r="V111" s="295" t="s">
        <v>2982</v>
      </c>
      <c r="W111" s="295"/>
      <c r="X111" s="295"/>
      <c r="Y111" s="295"/>
      <c r="AA111" s="294" t="s">
        <v>3697</v>
      </c>
      <c r="AB111" s="294"/>
      <c r="AC111" s="294"/>
      <c r="AD111" s="294"/>
      <c r="AI111" s="294" t="s">
        <v>3919</v>
      </c>
      <c r="AJ111" s="294"/>
      <c r="AK111" s="294"/>
      <c r="AL111" s="294"/>
      <c r="AN111" s="294" t="s">
        <v>2963</v>
      </c>
      <c r="AO111" s="294"/>
      <c r="AP111" s="294"/>
      <c r="AQ111" s="294"/>
    </row>
    <row r="112" spans="1:58" ht="14.4" x14ac:dyDescent="0.3">
      <c r="E112" s="294" t="s">
        <v>2976</v>
      </c>
      <c r="F112" s="294"/>
      <c r="G112" s="294"/>
      <c r="H112" s="294"/>
      <c r="I112" s="23"/>
      <c r="J112" s="23"/>
      <c r="K112" s="23"/>
      <c r="L112" s="23"/>
      <c r="M112" s="294" t="s">
        <v>2985</v>
      </c>
      <c r="N112" s="294"/>
      <c r="O112" s="294"/>
      <c r="P112" s="294"/>
      <c r="Q112" s="294"/>
      <c r="V112" s="295" t="s">
        <v>2986</v>
      </c>
      <c r="W112" s="295"/>
      <c r="X112" s="295"/>
      <c r="Y112" s="295"/>
      <c r="AA112" s="294" t="s">
        <v>3698</v>
      </c>
      <c r="AB112" s="294"/>
      <c r="AC112" s="294"/>
      <c r="AD112" s="294"/>
      <c r="AI112" s="294" t="s">
        <v>3920</v>
      </c>
      <c r="AJ112" s="294"/>
      <c r="AK112" s="294"/>
      <c r="AL112" s="294"/>
      <c r="AN112" s="294" t="s">
        <v>2960</v>
      </c>
      <c r="AO112" s="294"/>
      <c r="AP112" s="294"/>
      <c r="AQ112" s="294"/>
    </row>
    <row r="113" spans="5:43" ht="14.4" x14ac:dyDescent="0.3">
      <c r="E113" s="294" t="s">
        <v>2984</v>
      </c>
      <c r="F113" s="294"/>
      <c r="G113" s="294"/>
      <c r="H113" s="294"/>
      <c r="I113" s="23"/>
      <c r="J113" s="23"/>
      <c r="K113" s="23"/>
      <c r="L113" s="23"/>
      <c r="M113" s="294" t="s">
        <v>2989</v>
      </c>
      <c r="N113" s="294"/>
      <c r="O113" s="294"/>
      <c r="P113" s="294"/>
      <c r="Q113" s="294"/>
      <c r="V113" s="295" t="s">
        <v>2990</v>
      </c>
      <c r="W113" s="295"/>
      <c r="X113" s="295"/>
      <c r="Y113" s="295"/>
      <c r="AA113" s="294" t="s">
        <v>3699</v>
      </c>
      <c r="AB113" s="294"/>
      <c r="AC113" s="294"/>
      <c r="AD113" s="294"/>
      <c r="AI113" s="294" t="s">
        <v>3921</v>
      </c>
      <c r="AJ113" s="294"/>
      <c r="AK113" s="294"/>
      <c r="AL113" s="294"/>
      <c r="AN113" s="294" t="s">
        <v>2972</v>
      </c>
      <c r="AO113" s="294"/>
      <c r="AP113" s="294"/>
      <c r="AQ113" s="294"/>
    </row>
    <row r="114" spans="5:43" ht="14.4" x14ac:dyDescent="0.3">
      <c r="E114" s="294" t="s">
        <v>2988</v>
      </c>
      <c r="F114" s="294"/>
      <c r="G114" s="294"/>
      <c r="H114" s="294"/>
      <c r="I114" s="23"/>
      <c r="J114" s="23"/>
      <c r="K114" s="23"/>
      <c r="L114" s="23"/>
      <c r="M114" s="294" t="s">
        <v>2992</v>
      </c>
      <c r="N114" s="294"/>
      <c r="O114" s="294"/>
      <c r="P114" s="294"/>
      <c r="Q114" s="294"/>
      <c r="V114" s="295" t="s">
        <v>2993</v>
      </c>
      <c r="W114" s="295"/>
      <c r="X114" s="295"/>
      <c r="Y114" s="295"/>
      <c r="AA114" s="294" t="s">
        <v>3700</v>
      </c>
      <c r="AB114" s="294"/>
      <c r="AC114" s="294"/>
      <c r="AD114" s="294"/>
      <c r="AI114" s="294" t="s">
        <v>3922</v>
      </c>
      <c r="AJ114" s="294"/>
      <c r="AK114" s="294"/>
      <c r="AL114" s="294"/>
      <c r="AN114" s="294" t="s">
        <v>2966</v>
      </c>
      <c r="AO114" s="294"/>
      <c r="AP114" s="294"/>
      <c r="AQ114" s="294"/>
    </row>
    <row r="115" spans="5:43" ht="14.4" x14ac:dyDescent="0.3">
      <c r="E115" s="294" t="s">
        <v>2991</v>
      </c>
      <c r="F115" s="294"/>
      <c r="G115" s="294"/>
      <c r="H115" s="294"/>
      <c r="I115" s="23"/>
      <c r="J115" s="23"/>
      <c r="K115" s="23"/>
      <c r="L115" s="23"/>
      <c r="M115" s="294" t="s">
        <v>2996</v>
      </c>
      <c r="N115" s="294"/>
      <c r="O115" s="294"/>
      <c r="P115" s="294"/>
      <c r="Q115" s="294"/>
      <c r="V115" s="295" t="s">
        <v>2997</v>
      </c>
      <c r="W115" s="295"/>
      <c r="X115" s="295"/>
      <c r="Y115" s="295"/>
      <c r="AA115" s="294" t="s">
        <v>3701</v>
      </c>
      <c r="AB115" s="294"/>
      <c r="AC115" s="294"/>
      <c r="AD115" s="294"/>
      <c r="AI115" s="294" t="s">
        <v>3923</v>
      </c>
      <c r="AJ115" s="294"/>
      <c r="AK115" s="294"/>
      <c r="AL115" s="294"/>
      <c r="AN115" s="294" t="s">
        <v>2969</v>
      </c>
      <c r="AO115" s="294"/>
      <c r="AP115" s="294"/>
      <c r="AQ115" s="294"/>
    </row>
    <row r="116" spans="5:43" ht="14.4" x14ac:dyDescent="0.3">
      <c r="E116" s="294" t="s">
        <v>2995</v>
      </c>
      <c r="F116" s="294"/>
      <c r="G116" s="294"/>
      <c r="H116" s="294"/>
      <c r="I116" s="23"/>
      <c r="J116" s="23"/>
      <c r="K116" s="23"/>
      <c r="L116" s="23"/>
      <c r="M116" s="294" t="s">
        <v>3000</v>
      </c>
      <c r="N116" s="294"/>
      <c r="O116" s="294"/>
      <c r="P116" s="294"/>
      <c r="Q116" s="294"/>
      <c r="V116" s="295" t="s">
        <v>3001</v>
      </c>
      <c r="W116" s="295"/>
      <c r="X116" s="295"/>
      <c r="Y116" s="295"/>
      <c r="AA116" s="294" t="s">
        <v>3702</v>
      </c>
      <c r="AB116" s="294"/>
      <c r="AC116" s="294"/>
      <c r="AD116" s="294"/>
      <c r="AI116" s="294" t="s">
        <v>3924</v>
      </c>
      <c r="AJ116" s="294"/>
      <c r="AK116" s="294"/>
      <c r="AL116" s="294"/>
      <c r="AN116" s="293" t="s">
        <v>4011</v>
      </c>
      <c r="AO116" s="294"/>
      <c r="AP116" s="294"/>
      <c r="AQ116" s="294"/>
    </row>
    <row r="117" spans="5:43" ht="14.4" x14ac:dyDescent="0.3">
      <c r="E117" s="294" t="s">
        <v>2999</v>
      </c>
      <c r="F117" s="294"/>
      <c r="G117" s="294"/>
      <c r="H117" s="294"/>
      <c r="I117" s="23"/>
      <c r="J117" s="23"/>
      <c r="K117" s="23"/>
      <c r="L117" s="23"/>
      <c r="M117" s="294" t="s">
        <v>3004</v>
      </c>
      <c r="N117" s="294"/>
      <c r="O117" s="294"/>
      <c r="P117" s="294"/>
      <c r="Q117" s="294"/>
      <c r="V117" s="295" t="s">
        <v>3005</v>
      </c>
      <c r="W117" s="295"/>
      <c r="X117" s="295"/>
      <c r="Y117" s="295"/>
      <c r="AA117" s="294" t="s">
        <v>3703</v>
      </c>
      <c r="AB117" s="294"/>
      <c r="AC117" s="294"/>
      <c r="AD117" s="294"/>
      <c r="AI117" s="294" t="s">
        <v>3925</v>
      </c>
      <c r="AJ117" s="294"/>
      <c r="AK117" s="294"/>
      <c r="AL117" s="294"/>
      <c r="AN117" s="294" t="s">
        <v>2979</v>
      </c>
      <c r="AO117" s="294"/>
      <c r="AP117" s="294"/>
      <c r="AQ117" s="294"/>
    </row>
    <row r="118" spans="5:43" ht="14.4" x14ac:dyDescent="0.3">
      <c r="E118" s="294" t="s">
        <v>3003</v>
      </c>
      <c r="F118" s="294"/>
      <c r="G118" s="294"/>
      <c r="H118" s="294"/>
      <c r="I118" s="23"/>
      <c r="J118" s="23"/>
      <c r="K118" s="23"/>
      <c r="L118" s="23"/>
      <c r="M118" s="294" t="s">
        <v>3008</v>
      </c>
      <c r="N118" s="294"/>
      <c r="O118" s="294"/>
      <c r="P118" s="294"/>
      <c r="Q118" s="294"/>
      <c r="V118" s="295" t="s">
        <v>3604</v>
      </c>
      <c r="W118" s="295"/>
      <c r="X118" s="295"/>
      <c r="Y118" s="295"/>
      <c r="AA118" s="294" t="s">
        <v>3704</v>
      </c>
      <c r="AB118" s="294"/>
      <c r="AC118" s="294"/>
      <c r="AD118" s="294"/>
      <c r="AI118" s="294" t="s">
        <v>3926</v>
      </c>
      <c r="AJ118" s="294"/>
      <c r="AK118" s="294"/>
      <c r="AL118" s="294"/>
      <c r="AN118" s="294" t="s">
        <v>2983</v>
      </c>
      <c r="AO118" s="294"/>
      <c r="AP118" s="294"/>
      <c r="AQ118" s="294"/>
    </row>
    <row r="119" spans="5:43" ht="14.4" x14ac:dyDescent="0.3">
      <c r="E119" s="294" t="s">
        <v>3007</v>
      </c>
      <c r="F119" s="294"/>
      <c r="G119" s="294"/>
      <c r="H119" s="294"/>
      <c r="I119" s="23"/>
      <c r="J119" s="23"/>
      <c r="K119" s="23"/>
      <c r="L119" s="23"/>
      <c r="M119" s="294" t="s">
        <v>3010</v>
      </c>
      <c r="N119" s="294"/>
      <c r="O119" s="294"/>
      <c r="P119" s="294"/>
      <c r="Q119" s="294"/>
      <c r="V119" s="295" t="s">
        <v>416</v>
      </c>
      <c r="W119" s="295"/>
      <c r="X119" s="295"/>
      <c r="Y119" s="295"/>
      <c r="AA119" s="294" t="s">
        <v>3705</v>
      </c>
      <c r="AB119" s="294"/>
      <c r="AC119" s="294"/>
      <c r="AD119" s="294"/>
      <c r="AI119" s="294" t="s">
        <v>3927</v>
      </c>
      <c r="AJ119" s="294"/>
      <c r="AK119" s="294"/>
      <c r="AL119" s="294"/>
      <c r="AN119" s="294" t="s">
        <v>2987</v>
      </c>
      <c r="AO119" s="294"/>
      <c r="AP119" s="294"/>
      <c r="AQ119" s="294"/>
    </row>
    <row r="120" spans="5:43" ht="14.4" x14ac:dyDescent="0.3">
      <c r="E120" s="294" t="s">
        <v>3009</v>
      </c>
      <c r="F120" s="294"/>
      <c r="G120" s="294"/>
      <c r="H120" s="294"/>
      <c r="I120" s="23"/>
      <c r="J120" s="23"/>
      <c r="K120" s="23"/>
      <c r="L120" s="23"/>
      <c r="M120" s="294" t="s">
        <v>3013</v>
      </c>
      <c r="N120" s="294"/>
      <c r="O120" s="294"/>
      <c r="P120" s="294"/>
      <c r="Q120" s="294"/>
      <c r="V120" s="295" t="s">
        <v>3605</v>
      </c>
      <c r="W120" s="295"/>
      <c r="X120" s="295"/>
      <c r="Y120" s="295"/>
      <c r="AA120" s="294" t="s">
        <v>3706</v>
      </c>
      <c r="AB120" s="294"/>
      <c r="AC120" s="294"/>
      <c r="AD120" s="294"/>
      <c r="AI120" s="294" t="s">
        <v>3928</v>
      </c>
      <c r="AJ120" s="294"/>
      <c r="AK120" s="294"/>
      <c r="AL120" s="294"/>
      <c r="AN120" s="294" t="s">
        <v>3897</v>
      </c>
      <c r="AO120" s="294"/>
      <c r="AP120" s="294"/>
      <c r="AQ120" s="294"/>
    </row>
    <row r="121" spans="5:43" ht="14.4" x14ac:dyDescent="0.3">
      <c r="E121" s="294" t="s">
        <v>3012</v>
      </c>
      <c r="F121" s="294"/>
      <c r="G121" s="294"/>
      <c r="H121" s="294"/>
      <c r="I121" s="23"/>
      <c r="J121" s="23"/>
      <c r="K121" s="23"/>
      <c r="L121" s="23"/>
      <c r="M121" s="294" t="s">
        <v>3016</v>
      </c>
      <c r="N121" s="294"/>
      <c r="O121" s="294"/>
      <c r="P121" s="294"/>
      <c r="Q121" s="294"/>
      <c r="V121" s="295" t="s">
        <v>3606</v>
      </c>
      <c r="W121" s="295"/>
      <c r="X121" s="295"/>
      <c r="Y121" s="295"/>
      <c r="AA121" s="294" t="s">
        <v>3707</v>
      </c>
      <c r="AB121" s="294"/>
      <c r="AC121" s="294"/>
      <c r="AD121" s="294"/>
      <c r="AI121" s="294" t="s">
        <v>3929</v>
      </c>
      <c r="AJ121" s="294"/>
      <c r="AK121" s="294"/>
      <c r="AL121" s="294"/>
      <c r="AN121" s="294" t="s">
        <v>2994</v>
      </c>
      <c r="AO121" s="294"/>
      <c r="AP121" s="294"/>
      <c r="AQ121" s="294"/>
    </row>
    <row r="122" spans="5:43" ht="14.4" x14ac:dyDescent="0.3">
      <c r="E122" s="294" t="s">
        <v>3015</v>
      </c>
      <c r="F122" s="294"/>
      <c r="G122" s="294"/>
      <c r="H122" s="294"/>
      <c r="I122" s="23"/>
      <c r="J122" s="23"/>
      <c r="K122" s="23"/>
      <c r="L122" s="23"/>
      <c r="M122" s="294" t="s">
        <v>3019</v>
      </c>
      <c r="N122" s="294"/>
      <c r="O122" s="294"/>
      <c r="P122" s="294"/>
      <c r="Q122" s="294"/>
      <c r="V122" s="295" t="s">
        <v>3014</v>
      </c>
      <c r="W122" s="295"/>
      <c r="X122" s="295"/>
      <c r="Y122" s="295"/>
      <c r="AA122" s="294" t="s">
        <v>3708</v>
      </c>
      <c r="AB122" s="294"/>
      <c r="AC122" s="294"/>
      <c r="AD122" s="294"/>
      <c r="AI122" s="294" t="s">
        <v>3930</v>
      </c>
      <c r="AJ122" s="294"/>
      <c r="AK122" s="294"/>
      <c r="AL122" s="294"/>
      <c r="AN122" s="294" t="s">
        <v>3624</v>
      </c>
      <c r="AO122" s="294"/>
      <c r="AP122" s="294"/>
      <c r="AQ122" s="294"/>
    </row>
    <row r="123" spans="5:43" ht="14.4" x14ac:dyDescent="0.3">
      <c r="E123" s="294" t="s">
        <v>3018</v>
      </c>
      <c r="F123" s="294"/>
      <c r="G123" s="294"/>
      <c r="H123" s="294"/>
      <c r="I123" s="23"/>
      <c r="J123" s="23"/>
      <c r="K123" s="23"/>
      <c r="L123" s="23"/>
      <c r="M123" s="294" t="s">
        <v>3022</v>
      </c>
      <c r="N123" s="294"/>
      <c r="O123" s="294"/>
      <c r="P123" s="294"/>
      <c r="Q123" s="294"/>
      <c r="V123" s="295" t="s">
        <v>3011</v>
      </c>
      <c r="W123" s="295"/>
      <c r="X123" s="295"/>
      <c r="Y123" s="295"/>
      <c r="AA123" s="294" t="s">
        <v>3709</v>
      </c>
      <c r="AB123" s="294"/>
      <c r="AC123" s="294"/>
      <c r="AD123" s="294"/>
      <c r="AI123" s="294" t="s">
        <v>3931</v>
      </c>
      <c r="AJ123" s="294"/>
      <c r="AK123" s="294"/>
      <c r="AL123" s="294"/>
      <c r="AN123" s="294" t="s">
        <v>3625</v>
      </c>
      <c r="AO123" s="294"/>
      <c r="AP123" s="294"/>
      <c r="AQ123" s="294"/>
    </row>
    <row r="124" spans="5:43" ht="14.4" x14ac:dyDescent="0.3">
      <c r="E124" s="294" t="s">
        <v>3021</v>
      </c>
      <c r="F124" s="294"/>
      <c r="G124" s="294"/>
      <c r="H124" s="294"/>
      <c r="I124" s="23"/>
      <c r="J124" s="23"/>
      <c r="K124" s="23"/>
      <c r="L124" s="23"/>
      <c r="M124" s="294" t="s">
        <v>3024</v>
      </c>
      <c r="N124" s="294"/>
      <c r="O124" s="294"/>
      <c r="P124" s="294"/>
      <c r="Q124" s="294"/>
      <c r="V124" s="295" t="s">
        <v>3017</v>
      </c>
      <c r="W124" s="295"/>
      <c r="X124" s="295"/>
      <c r="Y124" s="295"/>
      <c r="AA124" s="296" t="s">
        <v>3610</v>
      </c>
      <c r="AB124" s="296"/>
      <c r="AC124" s="296"/>
      <c r="AD124" s="296"/>
      <c r="AI124" s="294" t="s">
        <v>3932</v>
      </c>
      <c r="AJ124" s="294"/>
      <c r="AK124" s="294"/>
      <c r="AL124" s="294"/>
      <c r="AN124" s="294" t="s">
        <v>3626</v>
      </c>
      <c r="AO124" s="294"/>
      <c r="AP124" s="294"/>
      <c r="AQ124" s="294"/>
    </row>
    <row r="125" spans="5:43" ht="14.4" x14ac:dyDescent="0.3">
      <c r="E125" s="294" t="s">
        <v>463</v>
      </c>
      <c r="F125" s="294"/>
      <c r="G125" s="294"/>
      <c r="H125" s="294"/>
      <c r="I125" s="23"/>
      <c r="J125" s="23"/>
      <c r="K125" s="23"/>
      <c r="L125" s="23"/>
      <c r="M125" s="294" t="s">
        <v>3026</v>
      </c>
      <c r="N125" s="294"/>
      <c r="O125" s="294"/>
      <c r="P125" s="294"/>
      <c r="Q125" s="294"/>
      <c r="V125" s="295" t="s">
        <v>3020</v>
      </c>
      <c r="W125" s="295"/>
      <c r="X125" s="295"/>
      <c r="Y125" s="295"/>
      <c r="AA125" s="296" t="s">
        <v>3611</v>
      </c>
      <c r="AB125" s="296"/>
      <c r="AC125" s="296"/>
      <c r="AD125" s="296"/>
      <c r="AI125" s="294" t="s">
        <v>3933</v>
      </c>
      <c r="AJ125" s="294"/>
      <c r="AK125" s="294"/>
      <c r="AL125" s="294"/>
      <c r="AN125" s="294" t="s">
        <v>3716</v>
      </c>
      <c r="AO125" s="294"/>
      <c r="AP125" s="294"/>
      <c r="AQ125" s="294"/>
    </row>
    <row r="126" spans="5:43" ht="14.4" x14ac:dyDescent="0.3">
      <c r="E126" s="294" t="s">
        <v>467</v>
      </c>
      <c r="F126" s="294"/>
      <c r="G126" s="294"/>
      <c r="H126" s="294"/>
      <c r="I126" s="23"/>
      <c r="J126" s="23"/>
      <c r="K126" s="23"/>
      <c r="L126" s="23"/>
      <c r="M126" s="294" t="s">
        <v>3029</v>
      </c>
      <c r="N126" s="294"/>
      <c r="O126" s="294"/>
      <c r="P126" s="294"/>
      <c r="Q126" s="294"/>
      <c r="V126" s="295" t="s">
        <v>3023</v>
      </c>
      <c r="W126" s="295"/>
      <c r="X126" s="295"/>
      <c r="Y126" s="295"/>
      <c r="AA126" s="296" t="s">
        <v>3612</v>
      </c>
      <c r="AB126" s="296"/>
      <c r="AC126" s="296"/>
      <c r="AD126" s="296"/>
      <c r="AI126" s="294" t="s">
        <v>3934</v>
      </c>
      <c r="AJ126" s="294"/>
      <c r="AK126" s="294"/>
      <c r="AL126" s="294"/>
      <c r="AN126" s="294" t="s">
        <v>3717</v>
      </c>
      <c r="AO126" s="294"/>
      <c r="AP126" s="294"/>
      <c r="AQ126" s="294"/>
    </row>
    <row r="127" spans="5:43" ht="14.4" x14ac:dyDescent="0.3">
      <c r="E127" s="294" t="s">
        <v>3028</v>
      </c>
      <c r="F127" s="294"/>
      <c r="G127" s="294"/>
      <c r="H127" s="294"/>
      <c r="I127" s="23"/>
      <c r="J127" s="23"/>
      <c r="K127" s="23"/>
      <c r="L127" s="23"/>
      <c r="M127" s="294" t="s">
        <v>3031</v>
      </c>
      <c r="N127" s="294"/>
      <c r="O127" s="294"/>
      <c r="P127" s="294"/>
      <c r="Q127" s="294"/>
      <c r="V127" s="295" t="s">
        <v>3025</v>
      </c>
      <c r="W127" s="295"/>
      <c r="X127" s="295"/>
      <c r="Y127" s="295"/>
      <c r="AA127" s="294" t="s">
        <v>3613</v>
      </c>
      <c r="AB127" s="294"/>
      <c r="AC127" s="294"/>
      <c r="AD127" s="294"/>
      <c r="AI127" s="294" t="s">
        <v>3935</v>
      </c>
      <c r="AJ127" s="294"/>
      <c r="AK127" s="294"/>
      <c r="AL127" s="294"/>
      <c r="AN127" s="294" t="s">
        <v>2998</v>
      </c>
      <c r="AO127" s="294"/>
      <c r="AP127" s="294"/>
      <c r="AQ127" s="294"/>
    </row>
    <row r="128" spans="5:43" ht="14.4" x14ac:dyDescent="0.3">
      <c r="E128" s="294" t="s">
        <v>471</v>
      </c>
      <c r="F128" s="294"/>
      <c r="G128" s="294"/>
      <c r="H128" s="294"/>
      <c r="I128" s="23"/>
      <c r="J128" s="23"/>
      <c r="K128" s="23"/>
      <c r="L128" s="23"/>
      <c r="M128" s="294" t="s">
        <v>3033</v>
      </c>
      <c r="N128" s="294"/>
      <c r="O128" s="294"/>
      <c r="P128" s="294"/>
      <c r="Q128" s="294"/>
      <c r="V128" s="295" t="s">
        <v>3027</v>
      </c>
      <c r="W128" s="295"/>
      <c r="X128" s="295"/>
      <c r="Y128" s="295"/>
      <c r="AA128" s="294" t="s">
        <v>3614</v>
      </c>
      <c r="AB128" s="294"/>
      <c r="AC128" s="294"/>
      <c r="AD128" s="294"/>
      <c r="AI128" s="294" t="s">
        <v>3936</v>
      </c>
      <c r="AJ128" s="294"/>
      <c r="AK128" s="294"/>
      <c r="AL128" s="294"/>
      <c r="AN128" s="294" t="s">
        <v>3002</v>
      </c>
      <c r="AO128" s="294"/>
      <c r="AP128" s="294"/>
      <c r="AQ128" s="294"/>
    </row>
    <row r="129" spans="5:43" ht="14.4" x14ac:dyDescent="0.3">
      <c r="E129" s="294" t="s">
        <v>475</v>
      </c>
      <c r="F129" s="294"/>
      <c r="G129" s="294"/>
      <c r="H129" s="294"/>
      <c r="I129" s="23"/>
      <c r="J129" s="23"/>
      <c r="K129" s="23"/>
      <c r="L129" s="23"/>
      <c r="M129" s="294" t="s">
        <v>3036</v>
      </c>
      <c r="N129" s="294"/>
      <c r="O129" s="294"/>
      <c r="P129" s="294"/>
      <c r="Q129" s="294"/>
      <c r="V129" s="295" t="s">
        <v>3030</v>
      </c>
      <c r="W129" s="295"/>
      <c r="X129" s="295"/>
      <c r="Y129" s="295"/>
      <c r="AA129" s="294" t="s">
        <v>3615</v>
      </c>
      <c r="AB129" s="294"/>
      <c r="AC129" s="294"/>
      <c r="AD129" s="294"/>
      <c r="AI129" s="294" t="s">
        <v>3937</v>
      </c>
      <c r="AJ129" s="294"/>
      <c r="AK129" s="294"/>
      <c r="AL129" s="294"/>
      <c r="AN129" s="294" t="s">
        <v>3006</v>
      </c>
      <c r="AO129" s="294"/>
      <c r="AP129" s="294"/>
      <c r="AQ129" s="294"/>
    </row>
    <row r="130" spans="5:43" ht="14.4" x14ac:dyDescent="0.3">
      <c r="E130" s="294" t="s">
        <v>3035</v>
      </c>
      <c r="F130" s="294"/>
      <c r="G130" s="294"/>
      <c r="H130" s="294"/>
      <c r="I130" s="23"/>
      <c r="J130" s="23"/>
      <c r="K130" s="23"/>
      <c r="L130" s="23"/>
      <c r="M130" s="294" t="s">
        <v>3038</v>
      </c>
      <c r="N130" s="294"/>
      <c r="O130" s="294"/>
      <c r="P130" s="294"/>
      <c r="Q130" s="294"/>
      <c r="V130" s="295" t="s">
        <v>3032</v>
      </c>
      <c r="W130" s="295"/>
      <c r="X130" s="295"/>
      <c r="Y130" s="295"/>
      <c r="AA130" s="294" t="s">
        <v>3616</v>
      </c>
      <c r="AB130" s="294"/>
      <c r="AC130" s="294"/>
      <c r="AD130" s="294"/>
      <c r="AI130" s="294" t="s">
        <v>3938</v>
      </c>
      <c r="AJ130" s="294"/>
      <c r="AK130" s="294"/>
      <c r="AL130" s="294"/>
      <c r="AN130" s="294" t="s">
        <v>3718</v>
      </c>
      <c r="AO130" s="294"/>
      <c r="AP130" s="294"/>
      <c r="AQ130" s="294"/>
    </row>
    <row r="131" spans="5:43" ht="14.4" x14ac:dyDescent="0.3">
      <c r="E131" s="294" t="s">
        <v>478</v>
      </c>
      <c r="F131" s="294"/>
      <c r="G131" s="294"/>
      <c r="H131" s="294"/>
      <c r="I131" s="23"/>
      <c r="J131" s="23"/>
      <c r="K131" s="23"/>
      <c r="L131" s="23"/>
      <c r="M131" s="294" t="s">
        <v>3661</v>
      </c>
      <c r="N131" s="294"/>
      <c r="O131" s="294"/>
      <c r="P131" s="294"/>
      <c r="Q131" s="294"/>
      <c r="V131" s="295" t="s">
        <v>3034</v>
      </c>
      <c r="W131" s="295"/>
      <c r="X131" s="295"/>
      <c r="Y131" s="295"/>
      <c r="AA131" s="294" t="s">
        <v>3617</v>
      </c>
      <c r="AB131" s="294"/>
      <c r="AC131" s="294"/>
      <c r="AD131" s="294"/>
      <c r="AI131" s="294" t="s">
        <v>3939</v>
      </c>
      <c r="AJ131" s="294"/>
      <c r="AK131" s="294"/>
      <c r="AL131" s="294"/>
      <c r="AN131" s="294" t="s">
        <v>3627</v>
      </c>
      <c r="AO131" s="294"/>
      <c r="AP131" s="294"/>
      <c r="AQ131" s="294"/>
    </row>
    <row r="132" spans="5:43" ht="14.4" x14ac:dyDescent="0.3">
      <c r="E132" s="294" t="s">
        <v>482</v>
      </c>
      <c r="F132" s="294"/>
      <c r="G132" s="294"/>
      <c r="H132" s="294"/>
      <c r="I132" s="23"/>
      <c r="J132" s="23"/>
      <c r="K132" s="23"/>
      <c r="L132" s="23"/>
      <c r="M132" s="294" t="s">
        <v>3040</v>
      </c>
      <c r="N132" s="294"/>
      <c r="O132" s="294"/>
      <c r="P132" s="294"/>
      <c r="Q132" s="294"/>
      <c r="V132" s="295" t="s">
        <v>3037</v>
      </c>
      <c r="W132" s="295"/>
      <c r="X132" s="295"/>
      <c r="Y132" s="295"/>
      <c r="AA132" s="294" t="s">
        <v>3618</v>
      </c>
      <c r="AB132" s="294"/>
      <c r="AC132" s="294"/>
      <c r="AD132" s="294"/>
      <c r="AI132" s="294" t="s">
        <v>3940</v>
      </c>
      <c r="AJ132" s="294"/>
      <c r="AK132" s="294"/>
      <c r="AL132" s="294"/>
      <c r="AN132" s="294" t="s">
        <v>3628</v>
      </c>
      <c r="AO132" s="294"/>
      <c r="AP132" s="294"/>
      <c r="AQ132" s="294"/>
    </row>
    <row r="133" spans="5:43" x14ac:dyDescent="0.25">
      <c r="E133" s="294" t="s">
        <v>3042</v>
      </c>
      <c r="F133" s="294"/>
      <c r="G133" s="294"/>
      <c r="H133" s="294"/>
      <c r="M133" s="294" t="s">
        <v>3654</v>
      </c>
      <c r="N133" s="294"/>
      <c r="O133" s="294"/>
      <c r="P133" s="294"/>
      <c r="Q133" s="294"/>
      <c r="V133" s="295" t="s">
        <v>3039</v>
      </c>
      <c r="W133" s="295"/>
      <c r="X133" s="295"/>
      <c r="Y133" s="295"/>
      <c r="AA133" s="294" t="s">
        <v>3619</v>
      </c>
      <c r="AB133" s="294"/>
      <c r="AC133" s="294"/>
      <c r="AD133" s="294"/>
      <c r="AI133" s="294" t="s">
        <v>3941</v>
      </c>
      <c r="AJ133" s="294"/>
      <c r="AK133" s="294"/>
      <c r="AL133" s="294"/>
    </row>
    <row r="134" spans="5:43" x14ac:dyDescent="0.25">
      <c r="E134" s="294" t="s">
        <v>486</v>
      </c>
      <c r="F134" s="294"/>
      <c r="G134" s="294"/>
      <c r="H134" s="294"/>
      <c r="M134" s="294" t="s">
        <v>3655</v>
      </c>
      <c r="N134" s="294"/>
      <c r="O134" s="294"/>
      <c r="P134" s="294"/>
      <c r="Q134" s="294"/>
      <c r="V134" s="295" t="s">
        <v>3041</v>
      </c>
      <c r="W134" s="295"/>
      <c r="X134" s="295"/>
      <c r="Y134" s="295"/>
      <c r="AI134" s="294" t="s">
        <v>3942</v>
      </c>
      <c r="AJ134" s="294"/>
      <c r="AK134" s="294"/>
      <c r="AL134" s="294"/>
    </row>
    <row r="135" spans="5:43" x14ac:dyDescent="0.25">
      <c r="E135" s="294" t="s">
        <v>3047</v>
      </c>
      <c r="F135" s="294"/>
      <c r="G135" s="294"/>
      <c r="H135" s="294"/>
      <c r="M135" s="294" t="s">
        <v>3656</v>
      </c>
      <c r="N135" s="294"/>
      <c r="O135" s="294"/>
      <c r="P135" s="294"/>
      <c r="Q135" s="294"/>
      <c r="V135" s="295" t="s">
        <v>3043</v>
      </c>
      <c r="W135" s="295"/>
      <c r="X135" s="295"/>
      <c r="Y135" s="295"/>
      <c r="AI135" s="294" t="s">
        <v>3943</v>
      </c>
      <c r="AJ135" s="294"/>
      <c r="AK135" s="294"/>
      <c r="AL135" s="294"/>
    </row>
    <row r="136" spans="5:43" x14ac:dyDescent="0.25">
      <c r="E136" s="294" t="s">
        <v>3051</v>
      </c>
      <c r="F136" s="294"/>
      <c r="G136" s="294"/>
      <c r="H136" s="294"/>
      <c r="M136" s="294" t="s">
        <v>3657</v>
      </c>
      <c r="N136" s="294"/>
      <c r="O136" s="294"/>
      <c r="P136" s="294"/>
      <c r="Q136" s="294"/>
      <c r="V136" s="295" t="s">
        <v>3046</v>
      </c>
      <c r="W136" s="295"/>
      <c r="X136" s="295"/>
      <c r="Y136" s="295"/>
      <c r="AI136" s="294" t="s">
        <v>3944</v>
      </c>
      <c r="AJ136" s="294"/>
      <c r="AK136" s="294"/>
      <c r="AL136" s="294"/>
    </row>
    <row r="137" spans="5:43" x14ac:dyDescent="0.25">
      <c r="E137" s="294" t="s">
        <v>3053</v>
      </c>
      <c r="F137" s="294"/>
      <c r="G137" s="294"/>
      <c r="H137" s="294"/>
      <c r="M137" s="294" t="s">
        <v>3658</v>
      </c>
      <c r="N137" s="294"/>
      <c r="O137" s="294"/>
      <c r="P137" s="294"/>
      <c r="Q137" s="294"/>
      <c r="V137" s="295" t="s">
        <v>3049</v>
      </c>
      <c r="W137" s="295"/>
      <c r="X137" s="295"/>
      <c r="Y137" s="295"/>
      <c r="AI137" s="294" t="s">
        <v>3945</v>
      </c>
      <c r="AJ137" s="294"/>
      <c r="AK137" s="294"/>
      <c r="AL137" s="294"/>
    </row>
    <row r="138" spans="5:43" x14ac:dyDescent="0.25">
      <c r="E138" s="294" t="s">
        <v>3054</v>
      </c>
      <c r="F138" s="294"/>
      <c r="G138" s="294"/>
      <c r="H138" s="294"/>
      <c r="M138" s="294" t="s">
        <v>3659</v>
      </c>
      <c r="N138" s="294"/>
      <c r="O138" s="294"/>
      <c r="P138" s="294"/>
      <c r="Q138" s="294"/>
      <c r="V138" s="295" t="s">
        <v>419</v>
      </c>
      <c r="W138" s="295"/>
      <c r="X138" s="295"/>
      <c r="Y138" s="295"/>
      <c r="AI138" s="294" t="s">
        <v>3946</v>
      </c>
      <c r="AJ138" s="294"/>
      <c r="AK138" s="294"/>
      <c r="AL138" s="294"/>
    </row>
    <row r="139" spans="5:43" x14ac:dyDescent="0.25">
      <c r="E139" s="294" t="s">
        <v>3055</v>
      </c>
      <c r="F139" s="294"/>
      <c r="G139" s="294"/>
      <c r="H139" s="294"/>
      <c r="M139" s="294" t="s">
        <v>3660</v>
      </c>
      <c r="N139" s="294"/>
      <c r="O139" s="294"/>
      <c r="P139" s="294"/>
      <c r="Q139" s="294"/>
      <c r="V139" s="295" t="s">
        <v>422</v>
      </c>
      <c r="W139" s="295"/>
      <c r="X139" s="295"/>
      <c r="Y139" s="295"/>
      <c r="AI139" s="294" t="s">
        <v>3630</v>
      </c>
      <c r="AJ139" s="294"/>
      <c r="AK139" s="294"/>
      <c r="AL139" s="294"/>
    </row>
    <row r="140" spans="5:43" x14ac:dyDescent="0.25">
      <c r="E140" s="294" t="s">
        <v>3056</v>
      </c>
      <c r="F140" s="294"/>
      <c r="G140" s="294"/>
      <c r="H140" s="294"/>
      <c r="M140" s="294" t="s">
        <v>3595</v>
      </c>
      <c r="N140" s="294"/>
      <c r="O140" s="294"/>
      <c r="P140" s="294"/>
      <c r="Q140" s="294"/>
      <c r="V140" s="295" t="s">
        <v>425</v>
      </c>
      <c r="W140" s="295"/>
      <c r="X140" s="295"/>
      <c r="Y140" s="295"/>
      <c r="AI140" s="294" t="s">
        <v>3947</v>
      </c>
      <c r="AJ140" s="294"/>
      <c r="AK140" s="294"/>
      <c r="AL140" s="294"/>
    </row>
    <row r="141" spans="5:43" x14ac:dyDescent="0.25">
      <c r="E141" s="294" t="s">
        <v>489</v>
      </c>
      <c r="F141" s="294"/>
      <c r="G141" s="294"/>
      <c r="H141" s="294"/>
      <c r="M141" s="294" t="s">
        <v>452</v>
      </c>
      <c r="N141" s="294"/>
      <c r="O141" s="294"/>
      <c r="P141" s="294"/>
      <c r="Q141" s="294"/>
      <c r="V141" s="295" t="s">
        <v>428</v>
      </c>
      <c r="W141" s="295"/>
      <c r="X141" s="295"/>
      <c r="Y141" s="295"/>
      <c r="AI141" s="294" t="s">
        <v>3948</v>
      </c>
      <c r="AJ141" s="294"/>
      <c r="AK141" s="294"/>
      <c r="AL141" s="294"/>
    </row>
    <row r="142" spans="5:43" x14ac:dyDescent="0.25">
      <c r="E142" s="294" t="s">
        <v>493</v>
      </c>
      <c r="F142" s="294"/>
      <c r="G142" s="294"/>
      <c r="H142" s="294"/>
      <c r="M142" s="294" t="s">
        <v>3596</v>
      </c>
      <c r="N142" s="294"/>
      <c r="O142" s="294"/>
      <c r="P142" s="294"/>
      <c r="Q142" s="294"/>
      <c r="V142" s="295" t="s">
        <v>431</v>
      </c>
      <c r="W142" s="295"/>
      <c r="X142" s="295"/>
      <c r="Y142" s="295"/>
      <c r="AI142" s="294" t="s">
        <v>3949</v>
      </c>
      <c r="AJ142" s="294"/>
      <c r="AK142" s="294"/>
      <c r="AL142" s="294"/>
    </row>
    <row r="143" spans="5:43" x14ac:dyDescent="0.25">
      <c r="E143" s="294" t="s">
        <v>497</v>
      </c>
      <c r="F143" s="294"/>
      <c r="G143" s="294"/>
      <c r="H143" s="294"/>
      <c r="M143" s="294" t="s">
        <v>3597</v>
      </c>
      <c r="N143" s="294"/>
      <c r="O143" s="294"/>
      <c r="P143" s="294"/>
      <c r="Q143" s="294"/>
      <c r="V143" s="295" t="s">
        <v>434</v>
      </c>
      <c r="W143" s="295"/>
      <c r="X143" s="295"/>
      <c r="Y143" s="295"/>
      <c r="AI143" s="294" t="s">
        <v>3950</v>
      </c>
      <c r="AJ143" s="294"/>
      <c r="AK143" s="294"/>
      <c r="AL143" s="294"/>
    </row>
    <row r="144" spans="5:43" x14ac:dyDescent="0.25">
      <c r="E144" s="294" t="s">
        <v>501</v>
      </c>
      <c r="F144" s="294"/>
      <c r="G144" s="294"/>
      <c r="H144" s="294"/>
      <c r="M144" s="294" t="s">
        <v>3048</v>
      </c>
      <c r="N144" s="294"/>
      <c r="O144" s="294"/>
      <c r="P144" s="294"/>
      <c r="Q144" s="294"/>
      <c r="V144" s="295" t="s">
        <v>437</v>
      </c>
      <c r="W144" s="295"/>
      <c r="X144" s="295"/>
      <c r="Y144" s="295"/>
      <c r="AI144" s="294" t="s">
        <v>3951</v>
      </c>
      <c r="AJ144" s="294"/>
      <c r="AK144" s="294"/>
      <c r="AL144" s="294"/>
    </row>
    <row r="145" spans="5:38" x14ac:dyDescent="0.25">
      <c r="E145" s="294" t="s">
        <v>3062</v>
      </c>
      <c r="F145" s="294"/>
      <c r="G145" s="294"/>
      <c r="H145" s="294"/>
      <c r="M145" s="294" t="s">
        <v>3045</v>
      </c>
      <c r="N145" s="294"/>
      <c r="O145" s="294"/>
      <c r="P145" s="294"/>
      <c r="Q145" s="294"/>
      <c r="V145" s="295" t="s">
        <v>3059</v>
      </c>
      <c r="W145" s="295"/>
      <c r="X145" s="295"/>
      <c r="Y145" s="295"/>
      <c r="AI145" s="294" t="s">
        <v>3952</v>
      </c>
      <c r="AJ145" s="294"/>
      <c r="AK145" s="294"/>
      <c r="AL145" s="294"/>
    </row>
    <row r="146" spans="5:38" x14ac:dyDescent="0.25">
      <c r="E146" s="294" t="s">
        <v>3065</v>
      </c>
      <c r="F146" s="294"/>
      <c r="G146" s="294"/>
      <c r="H146" s="294"/>
      <c r="M146" s="294" t="s">
        <v>456</v>
      </c>
      <c r="N146" s="294"/>
      <c r="O146" s="294"/>
      <c r="P146" s="294"/>
      <c r="Q146" s="294"/>
      <c r="V146" s="295" t="s">
        <v>3061</v>
      </c>
      <c r="W146" s="295"/>
      <c r="X146" s="295"/>
      <c r="Y146" s="295"/>
      <c r="AI146" s="294" t="s">
        <v>441</v>
      </c>
      <c r="AJ146" s="294"/>
      <c r="AK146" s="294"/>
      <c r="AL146" s="294"/>
    </row>
    <row r="147" spans="5:38" x14ac:dyDescent="0.25">
      <c r="E147" s="294" t="s">
        <v>3067</v>
      </c>
      <c r="F147" s="294"/>
      <c r="G147" s="294"/>
      <c r="H147" s="294"/>
      <c r="M147" s="294" t="s">
        <v>460</v>
      </c>
      <c r="N147" s="294"/>
      <c r="O147" s="294"/>
      <c r="P147" s="294"/>
      <c r="Q147" s="294"/>
      <c r="V147" s="295" t="s">
        <v>3064</v>
      </c>
      <c r="W147" s="295"/>
      <c r="X147" s="295"/>
      <c r="Y147" s="295"/>
      <c r="AI147" s="294" t="s">
        <v>3044</v>
      </c>
      <c r="AJ147" s="294"/>
      <c r="AK147" s="294"/>
      <c r="AL147" s="294"/>
    </row>
    <row r="148" spans="5:38" x14ac:dyDescent="0.25">
      <c r="E148" s="294" t="s">
        <v>3069</v>
      </c>
      <c r="F148" s="294"/>
      <c r="G148" s="294"/>
      <c r="H148" s="294"/>
      <c r="M148" s="294" t="s">
        <v>464</v>
      </c>
      <c r="N148" s="294"/>
      <c r="O148" s="294"/>
      <c r="P148" s="294"/>
      <c r="Q148" s="294"/>
      <c r="V148" s="295" t="s">
        <v>3066</v>
      </c>
      <c r="W148" s="295"/>
      <c r="X148" s="295"/>
      <c r="Y148" s="295"/>
      <c r="AI148" s="294" t="s">
        <v>3052</v>
      </c>
      <c r="AJ148" s="294"/>
      <c r="AK148" s="294"/>
      <c r="AL148" s="294"/>
    </row>
    <row r="149" spans="5:38" x14ac:dyDescent="0.25">
      <c r="E149" s="294" t="s">
        <v>3072</v>
      </c>
      <c r="F149" s="294"/>
      <c r="G149" s="294"/>
      <c r="H149" s="294"/>
      <c r="M149" s="294" t="s">
        <v>468</v>
      </c>
      <c r="N149" s="294"/>
      <c r="O149" s="294"/>
      <c r="P149" s="294"/>
      <c r="Q149" s="294"/>
      <c r="V149" s="295" t="s">
        <v>3068</v>
      </c>
      <c r="W149" s="295"/>
      <c r="X149" s="295"/>
      <c r="Y149" s="295"/>
      <c r="AI149" s="294" t="s">
        <v>3050</v>
      </c>
      <c r="AJ149" s="294"/>
      <c r="AK149" s="294"/>
      <c r="AL149" s="294"/>
    </row>
    <row r="150" spans="5:38" x14ac:dyDescent="0.25">
      <c r="E150" s="294" t="s">
        <v>3075</v>
      </c>
      <c r="F150" s="294"/>
      <c r="G150" s="294"/>
      <c r="H150" s="294"/>
      <c r="M150" s="294" t="s">
        <v>472</v>
      </c>
      <c r="N150" s="294"/>
      <c r="O150" s="294"/>
      <c r="P150" s="294"/>
      <c r="Q150" s="294"/>
      <c r="V150" s="295" t="s">
        <v>3071</v>
      </c>
      <c r="W150" s="295"/>
      <c r="X150" s="295"/>
      <c r="Y150" s="295"/>
      <c r="AI150" s="294" t="s">
        <v>445</v>
      </c>
      <c r="AJ150" s="294"/>
      <c r="AK150" s="294"/>
      <c r="AL150" s="294"/>
    </row>
    <row r="151" spans="5:38" x14ac:dyDescent="0.25">
      <c r="E151" s="294" t="s">
        <v>3078</v>
      </c>
      <c r="F151" s="294"/>
      <c r="G151" s="294"/>
      <c r="H151" s="294"/>
      <c r="M151" s="294" t="s">
        <v>476</v>
      </c>
      <c r="N151" s="294"/>
      <c r="O151" s="294"/>
      <c r="P151" s="294"/>
      <c r="Q151" s="294"/>
      <c r="V151" s="295" t="s">
        <v>3074</v>
      </c>
      <c r="W151" s="295"/>
      <c r="X151" s="295"/>
      <c r="Y151" s="295"/>
      <c r="AI151" s="294" t="s">
        <v>3953</v>
      </c>
      <c r="AJ151" s="294"/>
      <c r="AK151" s="294"/>
      <c r="AL151" s="294"/>
    </row>
    <row r="152" spans="5:38" x14ac:dyDescent="0.25">
      <c r="E152" s="294" t="s">
        <v>3081</v>
      </c>
      <c r="F152" s="294"/>
      <c r="G152" s="294"/>
      <c r="H152" s="294"/>
      <c r="M152" s="294" t="s">
        <v>3057</v>
      </c>
      <c r="N152" s="294"/>
      <c r="O152" s="294"/>
      <c r="P152" s="294"/>
      <c r="Q152" s="294"/>
      <c r="V152" s="295" t="s">
        <v>3077</v>
      </c>
      <c r="W152" s="295"/>
      <c r="X152" s="295"/>
      <c r="Y152" s="295"/>
      <c r="AI152" s="294" t="s">
        <v>3954</v>
      </c>
      <c r="AJ152" s="294"/>
      <c r="AK152" s="294"/>
      <c r="AL152" s="294"/>
    </row>
    <row r="153" spans="5:38" x14ac:dyDescent="0.25">
      <c r="E153" s="294" t="s">
        <v>3083</v>
      </c>
      <c r="F153" s="294"/>
      <c r="G153" s="294"/>
      <c r="H153" s="294"/>
      <c r="M153" s="294" t="s">
        <v>3058</v>
      </c>
      <c r="N153" s="294"/>
      <c r="O153" s="294"/>
      <c r="P153" s="294"/>
      <c r="Q153" s="294"/>
      <c r="V153" s="295" t="s">
        <v>3080</v>
      </c>
      <c r="W153" s="295"/>
      <c r="X153" s="295"/>
      <c r="Y153" s="295"/>
      <c r="AI153" s="294" t="s">
        <v>3955</v>
      </c>
      <c r="AJ153" s="294"/>
      <c r="AK153" s="294"/>
      <c r="AL153" s="294"/>
    </row>
    <row r="154" spans="5:38" x14ac:dyDescent="0.25">
      <c r="E154" s="294" t="s">
        <v>3085</v>
      </c>
      <c r="F154" s="294"/>
      <c r="G154" s="294"/>
      <c r="H154" s="294"/>
      <c r="M154" s="294" t="s">
        <v>3063</v>
      </c>
      <c r="N154" s="294"/>
      <c r="O154" s="294"/>
      <c r="P154" s="294"/>
      <c r="Q154" s="294"/>
      <c r="V154" s="295" t="s">
        <v>3082</v>
      </c>
      <c r="W154" s="295"/>
      <c r="X154" s="295"/>
      <c r="Y154" s="295"/>
      <c r="AI154" s="294" t="s">
        <v>3956</v>
      </c>
      <c r="AJ154" s="294"/>
      <c r="AK154" s="294"/>
      <c r="AL154" s="294"/>
    </row>
    <row r="155" spans="5:38" x14ac:dyDescent="0.25">
      <c r="E155" s="294" t="s">
        <v>3087</v>
      </c>
      <c r="F155" s="294"/>
      <c r="G155" s="294"/>
      <c r="H155" s="294"/>
      <c r="M155" s="294" t="s">
        <v>3060</v>
      </c>
      <c r="N155" s="294"/>
      <c r="O155" s="294"/>
      <c r="P155" s="294"/>
      <c r="Q155" s="294"/>
      <c r="V155" s="295" t="s">
        <v>3084</v>
      </c>
      <c r="W155" s="295"/>
      <c r="X155" s="295"/>
      <c r="Y155" s="295"/>
      <c r="AI155" s="294" t="s">
        <v>3957</v>
      </c>
      <c r="AJ155" s="294"/>
      <c r="AK155" s="294"/>
      <c r="AL155" s="294"/>
    </row>
    <row r="156" spans="5:38" x14ac:dyDescent="0.25">
      <c r="E156" s="294" t="s">
        <v>3089</v>
      </c>
      <c r="F156" s="294"/>
      <c r="G156" s="294"/>
      <c r="H156" s="294"/>
      <c r="M156" s="294" t="s">
        <v>479</v>
      </c>
      <c r="N156" s="294"/>
      <c r="O156" s="294"/>
      <c r="P156" s="294"/>
      <c r="Q156" s="294"/>
      <c r="V156" s="295" t="s">
        <v>3086</v>
      </c>
      <c r="W156" s="295"/>
      <c r="X156" s="295"/>
      <c r="Y156" s="295"/>
      <c r="AI156" s="294" t="s">
        <v>3958</v>
      </c>
      <c r="AJ156" s="294"/>
      <c r="AK156" s="294"/>
      <c r="AL156" s="294"/>
    </row>
    <row r="157" spans="5:38" x14ac:dyDescent="0.25">
      <c r="E157" s="294" t="s">
        <v>3092</v>
      </c>
      <c r="F157" s="294"/>
      <c r="G157" s="294"/>
      <c r="H157" s="294"/>
      <c r="M157" s="294" t="s">
        <v>483</v>
      </c>
      <c r="N157" s="294"/>
      <c r="O157" s="294"/>
      <c r="P157" s="294"/>
      <c r="Q157" s="294"/>
      <c r="V157" s="295" t="s">
        <v>3088</v>
      </c>
      <c r="W157" s="295"/>
      <c r="X157" s="295"/>
      <c r="Y157" s="295"/>
      <c r="AI157" s="294" t="s">
        <v>3959</v>
      </c>
      <c r="AJ157" s="294"/>
      <c r="AK157" s="294"/>
      <c r="AL157" s="294"/>
    </row>
    <row r="158" spans="5:38" x14ac:dyDescent="0.25">
      <c r="E158" s="294" t="s">
        <v>3094</v>
      </c>
      <c r="F158" s="294"/>
      <c r="G158" s="294"/>
      <c r="H158" s="294"/>
      <c r="M158" s="294" t="s">
        <v>3070</v>
      </c>
      <c r="N158" s="294"/>
      <c r="O158" s="294"/>
      <c r="P158" s="294"/>
      <c r="Q158" s="294"/>
      <c r="V158" s="295" t="s">
        <v>3091</v>
      </c>
      <c r="W158" s="295"/>
      <c r="X158" s="295"/>
      <c r="Y158" s="295"/>
      <c r="AI158" s="294" t="s">
        <v>3960</v>
      </c>
      <c r="AJ158" s="294"/>
      <c r="AK158" s="294"/>
      <c r="AL158" s="294"/>
    </row>
    <row r="159" spans="5:38" x14ac:dyDescent="0.25">
      <c r="E159" s="294" t="s">
        <v>505</v>
      </c>
      <c r="F159" s="294"/>
      <c r="G159" s="294"/>
      <c r="H159" s="294"/>
      <c r="M159" s="294" t="s">
        <v>3073</v>
      </c>
      <c r="N159" s="294"/>
      <c r="O159" s="294"/>
      <c r="P159" s="294"/>
      <c r="Q159" s="294"/>
      <c r="V159" s="295" t="s">
        <v>440</v>
      </c>
      <c r="W159" s="295"/>
      <c r="X159" s="295"/>
      <c r="Y159" s="295"/>
      <c r="AI159" s="294" t="s">
        <v>3961</v>
      </c>
      <c r="AJ159" s="294"/>
      <c r="AK159" s="294"/>
      <c r="AL159" s="294"/>
    </row>
    <row r="160" spans="5:38" x14ac:dyDescent="0.25">
      <c r="E160" s="294" t="s">
        <v>3096</v>
      </c>
      <c r="F160" s="294"/>
      <c r="G160" s="294"/>
      <c r="H160" s="294"/>
      <c r="M160" s="294" t="s">
        <v>3076</v>
      </c>
      <c r="N160" s="294"/>
      <c r="O160" s="294"/>
      <c r="P160" s="294"/>
      <c r="Q160" s="294"/>
      <c r="V160" s="295" t="s">
        <v>444</v>
      </c>
      <c r="W160" s="295"/>
      <c r="X160" s="295"/>
      <c r="Y160" s="295"/>
      <c r="AI160" s="294" t="s">
        <v>3962</v>
      </c>
      <c r="AJ160" s="294"/>
      <c r="AK160" s="294"/>
      <c r="AL160" s="294"/>
    </row>
    <row r="161" spans="5:38" x14ac:dyDescent="0.25">
      <c r="E161" s="294" t="s">
        <v>509</v>
      </c>
      <c r="F161" s="294"/>
      <c r="G161" s="294"/>
      <c r="H161" s="294"/>
      <c r="M161" s="294" t="s">
        <v>3079</v>
      </c>
      <c r="N161" s="294"/>
      <c r="O161" s="294"/>
      <c r="P161" s="294"/>
      <c r="Q161" s="294"/>
      <c r="V161" s="295" t="s">
        <v>447</v>
      </c>
      <c r="W161" s="295"/>
      <c r="X161" s="295"/>
      <c r="Y161" s="295"/>
      <c r="AI161" s="294" t="s">
        <v>3963</v>
      </c>
      <c r="AJ161" s="294"/>
      <c r="AK161" s="294"/>
      <c r="AL161" s="294"/>
    </row>
    <row r="162" spans="5:38" x14ac:dyDescent="0.25">
      <c r="E162" s="294" t="s">
        <v>513</v>
      </c>
      <c r="F162" s="294"/>
      <c r="G162" s="294"/>
      <c r="H162" s="294"/>
      <c r="M162" s="294" t="s">
        <v>487</v>
      </c>
      <c r="N162" s="294"/>
      <c r="O162" s="294"/>
      <c r="P162" s="294"/>
      <c r="Q162" s="294"/>
      <c r="V162" s="295" t="s">
        <v>450</v>
      </c>
      <c r="W162" s="295"/>
      <c r="X162" s="295"/>
      <c r="Y162" s="295"/>
      <c r="AI162" s="294" t="s">
        <v>3964</v>
      </c>
      <c r="AJ162" s="294"/>
      <c r="AK162" s="294"/>
      <c r="AL162" s="294"/>
    </row>
    <row r="163" spans="5:38" x14ac:dyDescent="0.25">
      <c r="E163" s="294" t="s">
        <v>517</v>
      </c>
      <c r="F163" s="294"/>
      <c r="G163" s="294"/>
      <c r="H163" s="294"/>
      <c r="M163" s="294" t="s">
        <v>490</v>
      </c>
      <c r="N163" s="294"/>
      <c r="O163" s="294"/>
      <c r="P163" s="294"/>
      <c r="Q163" s="294"/>
      <c r="V163" s="295" t="s">
        <v>453</v>
      </c>
      <c r="W163" s="295"/>
      <c r="X163" s="295"/>
      <c r="Y163" s="295"/>
      <c r="AI163" s="294" t="s">
        <v>3965</v>
      </c>
      <c r="AJ163" s="294"/>
      <c r="AK163" s="294"/>
      <c r="AL163" s="294"/>
    </row>
    <row r="164" spans="5:38" x14ac:dyDescent="0.25">
      <c r="E164" s="294" t="s">
        <v>521</v>
      </c>
      <c r="F164" s="294"/>
      <c r="G164" s="294"/>
      <c r="H164" s="294"/>
      <c r="M164" s="294" t="s">
        <v>494</v>
      </c>
      <c r="N164" s="294"/>
      <c r="O164" s="294"/>
      <c r="P164" s="294"/>
      <c r="Q164" s="294"/>
      <c r="V164" s="295" t="s">
        <v>457</v>
      </c>
      <c r="W164" s="295"/>
      <c r="X164" s="295"/>
      <c r="Y164" s="295"/>
      <c r="AI164" s="294" t="s">
        <v>3966</v>
      </c>
      <c r="AJ164" s="294"/>
      <c r="AK164" s="294"/>
      <c r="AL164" s="294"/>
    </row>
    <row r="165" spans="5:38" x14ac:dyDescent="0.25">
      <c r="E165" s="294" t="s">
        <v>525</v>
      </c>
      <c r="F165" s="294"/>
      <c r="G165" s="294"/>
      <c r="H165" s="294"/>
      <c r="M165" s="294" t="s">
        <v>498</v>
      </c>
      <c r="N165" s="294"/>
      <c r="O165" s="294"/>
      <c r="P165" s="294"/>
      <c r="Q165" s="294"/>
      <c r="V165" s="295" t="s">
        <v>461</v>
      </c>
      <c r="W165" s="295"/>
      <c r="X165" s="295"/>
      <c r="Y165" s="295"/>
      <c r="AI165" s="294" t="s">
        <v>3967</v>
      </c>
      <c r="AJ165" s="294"/>
      <c r="AK165" s="294"/>
      <c r="AL165" s="294"/>
    </row>
    <row r="166" spans="5:38" x14ac:dyDescent="0.25">
      <c r="E166" s="294" t="s">
        <v>529</v>
      </c>
      <c r="F166" s="294"/>
      <c r="G166" s="294"/>
      <c r="H166" s="294"/>
      <c r="M166" s="294" t="s">
        <v>3090</v>
      </c>
      <c r="N166" s="294"/>
      <c r="O166" s="294"/>
      <c r="P166" s="294"/>
      <c r="Q166" s="294"/>
      <c r="V166" s="295" t="s">
        <v>465</v>
      </c>
      <c r="W166" s="295"/>
      <c r="X166" s="295"/>
      <c r="Y166" s="295"/>
      <c r="AI166" s="294" t="s">
        <v>3968</v>
      </c>
      <c r="AJ166" s="294"/>
      <c r="AK166" s="294"/>
      <c r="AL166" s="294"/>
    </row>
    <row r="167" spans="5:38" x14ac:dyDescent="0.25">
      <c r="E167" s="294" t="s">
        <v>533</v>
      </c>
      <c r="F167" s="294"/>
      <c r="G167" s="294"/>
      <c r="H167" s="294"/>
      <c r="M167" s="294" t="s">
        <v>3093</v>
      </c>
      <c r="N167" s="294"/>
      <c r="O167" s="294"/>
      <c r="P167" s="294"/>
      <c r="Q167" s="294"/>
      <c r="V167" s="295" t="s">
        <v>3097</v>
      </c>
      <c r="W167" s="295"/>
      <c r="X167" s="295"/>
      <c r="Y167" s="295"/>
      <c r="AI167" s="294" t="s">
        <v>3969</v>
      </c>
      <c r="AJ167" s="294"/>
      <c r="AK167" s="294"/>
      <c r="AL167" s="294"/>
    </row>
    <row r="168" spans="5:38" x14ac:dyDescent="0.25">
      <c r="E168" s="294" t="s">
        <v>537</v>
      </c>
      <c r="F168" s="294"/>
      <c r="G168" s="294"/>
      <c r="H168" s="294"/>
      <c r="M168" s="294" t="s">
        <v>3095</v>
      </c>
      <c r="N168" s="294"/>
      <c r="O168" s="294"/>
      <c r="P168" s="294"/>
      <c r="Q168" s="294"/>
      <c r="V168" s="295" t="s">
        <v>3098</v>
      </c>
      <c r="W168" s="295"/>
      <c r="X168" s="295"/>
      <c r="Y168" s="295"/>
      <c r="AI168" s="294" t="s">
        <v>3970</v>
      </c>
      <c r="AJ168" s="294"/>
      <c r="AK168" s="294"/>
      <c r="AL168" s="294"/>
    </row>
    <row r="169" spans="5:38" x14ac:dyDescent="0.25">
      <c r="E169" s="294" t="s">
        <v>3103</v>
      </c>
      <c r="F169" s="294"/>
      <c r="G169" s="294"/>
      <c r="H169" s="294"/>
      <c r="M169" s="294" t="s">
        <v>502</v>
      </c>
      <c r="N169" s="294"/>
      <c r="O169" s="294"/>
      <c r="P169" s="294"/>
      <c r="Q169" s="294"/>
      <c r="V169" s="295" t="s">
        <v>3099</v>
      </c>
      <c r="W169" s="295"/>
      <c r="X169" s="295"/>
      <c r="Y169" s="295"/>
      <c r="AI169" s="294" t="s">
        <v>3971</v>
      </c>
      <c r="AJ169" s="294"/>
      <c r="AK169" s="294"/>
      <c r="AL169" s="294"/>
    </row>
    <row r="170" spans="5:38" x14ac:dyDescent="0.25">
      <c r="E170" s="294" t="s">
        <v>3101</v>
      </c>
      <c r="F170" s="294"/>
      <c r="G170" s="294"/>
      <c r="H170" s="294"/>
      <c r="M170" s="294" t="s">
        <v>506</v>
      </c>
      <c r="N170" s="294"/>
      <c r="O170" s="294"/>
      <c r="P170" s="294"/>
      <c r="Q170" s="294"/>
      <c r="V170" s="295" t="s">
        <v>3100</v>
      </c>
      <c r="W170" s="295"/>
      <c r="X170" s="295"/>
      <c r="Y170" s="295"/>
      <c r="AI170" s="294" t="s">
        <v>3972</v>
      </c>
      <c r="AJ170" s="294"/>
      <c r="AK170" s="294"/>
      <c r="AL170" s="294"/>
    </row>
    <row r="171" spans="5:38" x14ac:dyDescent="0.25">
      <c r="E171" s="294" t="s">
        <v>3106</v>
      </c>
      <c r="F171" s="294"/>
      <c r="G171" s="294"/>
      <c r="H171" s="294"/>
      <c r="M171" s="294" t="s">
        <v>510</v>
      </c>
      <c r="N171" s="294"/>
      <c r="O171" s="294"/>
      <c r="P171" s="294"/>
      <c r="Q171" s="294"/>
      <c r="V171" s="295" t="s">
        <v>3102</v>
      </c>
      <c r="W171" s="295"/>
      <c r="X171" s="295"/>
      <c r="Y171" s="295"/>
      <c r="AI171" s="294" t="s">
        <v>3973</v>
      </c>
      <c r="AJ171" s="294"/>
      <c r="AK171" s="294"/>
      <c r="AL171" s="294"/>
    </row>
    <row r="172" spans="5:38" x14ac:dyDescent="0.25">
      <c r="E172" s="294" t="s">
        <v>541</v>
      </c>
      <c r="F172" s="294"/>
      <c r="G172" s="294"/>
      <c r="H172" s="294"/>
      <c r="M172" s="294" t="s">
        <v>514</v>
      </c>
      <c r="N172" s="294"/>
      <c r="O172" s="294"/>
      <c r="P172" s="294"/>
      <c r="Q172" s="294"/>
      <c r="V172" s="295" t="s">
        <v>3105</v>
      </c>
      <c r="W172" s="295"/>
      <c r="X172" s="295"/>
      <c r="Y172" s="295"/>
      <c r="AI172" s="294" t="s">
        <v>3974</v>
      </c>
      <c r="AJ172" s="294"/>
      <c r="AK172" s="294"/>
      <c r="AL172" s="294"/>
    </row>
    <row r="173" spans="5:38" x14ac:dyDescent="0.25">
      <c r="E173" s="294" t="s">
        <v>545</v>
      </c>
      <c r="F173" s="294"/>
      <c r="G173" s="294"/>
      <c r="H173" s="294"/>
      <c r="M173" s="294" t="s">
        <v>518</v>
      </c>
      <c r="N173" s="294"/>
      <c r="O173" s="294"/>
      <c r="P173" s="294"/>
      <c r="Q173" s="294"/>
      <c r="V173" s="295" t="s">
        <v>3108</v>
      </c>
      <c r="W173" s="295"/>
      <c r="X173" s="295"/>
      <c r="Y173" s="295"/>
      <c r="AI173" t="s">
        <v>3975</v>
      </c>
    </row>
    <row r="174" spans="5:38" x14ac:dyDescent="0.25">
      <c r="E174" s="294" t="s">
        <v>549</v>
      </c>
      <c r="F174" s="294"/>
      <c r="G174" s="294"/>
      <c r="H174" s="294"/>
      <c r="M174" s="294" t="s">
        <v>522</v>
      </c>
      <c r="N174" s="294"/>
      <c r="O174" s="294"/>
      <c r="P174" s="294"/>
      <c r="Q174" s="294"/>
      <c r="V174" s="295" t="s">
        <v>3110</v>
      </c>
      <c r="W174" s="295"/>
      <c r="X174" s="295"/>
      <c r="Y174" s="295"/>
      <c r="AI174" t="s">
        <v>3976</v>
      </c>
    </row>
    <row r="175" spans="5:38" x14ac:dyDescent="0.25">
      <c r="E175" s="294" t="s">
        <v>553</v>
      </c>
      <c r="F175" s="294"/>
      <c r="G175" s="294"/>
      <c r="H175" s="294"/>
      <c r="M175" s="294" t="s">
        <v>526</v>
      </c>
      <c r="N175" s="294"/>
      <c r="O175" s="294"/>
      <c r="P175" s="294"/>
      <c r="Q175" s="294"/>
      <c r="V175" s="295" t="s">
        <v>3112</v>
      </c>
      <c r="W175" s="295"/>
      <c r="X175" s="295"/>
      <c r="Y175" s="295"/>
      <c r="AI175" t="s">
        <v>3977</v>
      </c>
    </row>
    <row r="176" spans="5:38" x14ac:dyDescent="0.25">
      <c r="E176" s="294" t="s">
        <v>557</v>
      </c>
      <c r="F176" s="294"/>
      <c r="G176" s="294"/>
      <c r="H176" s="294"/>
      <c r="M176" s="294" t="s">
        <v>530</v>
      </c>
      <c r="N176" s="294"/>
      <c r="O176" s="294"/>
      <c r="P176" s="294"/>
      <c r="Q176" s="294"/>
      <c r="V176" s="295" t="s">
        <v>469</v>
      </c>
      <c r="W176" s="295"/>
      <c r="X176" s="295"/>
      <c r="Y176" s="295"/>
      <c r="AI176" t="s">
        <v>3978</v>
      </c>
    </row>
    <row r="177" spans="5:35" x14ac:dyDescent="0.25">
      <c r="E177" s="294" t="s">
        <v>561</v>
      </c>
      <c r="F177" s="294"/>
      <c r="G177" s="294"/>
      <c r="H177" s="294"/>
      <c r="M177" s="294" t="s">
        <v>534</v>
      </c>
      <c r="N177" s="294"/>
      <c r="O177" s="294"/>
      <c r="P177" s="294"/>
      <c r="Q177" s="294"/>
      <c r="V177" s="295" t="s">
        <v>473</v>
      </c>
      <c r="W177" s="295"/>
      <c r="X177" s="295"/>
      <c r="Y177" s="295"/>
      <c r="AI177" t="s">
        <v>3979</v>
      </c>
    </row>
    <row r="178" spans="5:35" x14ac:dyDescent="0.25">
      <c r="E178" s="294" t="s">
        <v>565</v>
      </c>
      <c r="F178" s="294"/>
      <c r="G178" s="294"/>
      <c r="H178" s="294"/>
      <c r="M178" s="294" t="s">
        <v>538</v>
      </c>
      <c r="N178" s="294"/>
      <c r="O178" s="294"/>
      <c r="P178" s="294"/>
      <c r="Q178" s="294"/>
      <c r="V178" s="295" t="s">
        <v>3116</v>
      </c>
      <c r="W178" s="295"/>
      <c r="X178" s="295"/>
      <c r="Y178" s="295"/>
      <c r="AI178" t="s">
        <v>3980</v>
      </c>
    </row>
    <row r="179" spans="5:35" x14ac:dyDescent="0.25">
      <c r="E179" s="294" t="s">
        <v>569</v>
      </c>
      <c r="F179" s="294"/>
      <c r="G179" s="294"/>
      <c r="H179" s="294"/>
      <c r="M179" s="294" t="s">
        <v>542</v>
      </c>
      <c r="N179" s="294"/>
      <c r="O179" s="294"/>
      <c r="P179" s="294"/>
      <c r="Q179" s="294"/>
      <c r="V179" s="295" t="s">
        <v>3118</v>
      </c>
      <c r="W179" s="295"/>
      <c r="X179" s="295"/>
      <c r="Y179" s="295"/>
      <c r="AI179" t="s">
        <v>3981</v>
      </c>
    </row>
    <row r="180" spans="5:35" x14ac:dyDescent="0.25">
      <c r="E180" s="294" t="s">
        <v>572</v>
      </c>
      <c r="F180" s="294"/>
      <c r="G180" s="294"/>
      <c r="H180" s="294"/>
      <c r="M180" s="294" t="s">
        <v>3109</v>
      </c>
      <c r="N180" s="294"/>
      <c r="O180" s="294"/>
      <c r="P180" s="294"/>
      <c r="Q180" s="294"/>
      <c r="V180" s="295" t="s">
        <v>3120</v>
      </c>
      <c r="W180" s="295"/>
      <c r="X180" s="295"/>
      <c r="Y180" s="295"/>
      <c r="AI180" t="s">
        <v>3982</v>
      </c>
    </row>
    <row r="181" spans="5:35" x14ac:dyDescent="0.25">
      <c r="E181" s="294" t="s">
        <v>576</v>
      </c>
      <c r="F181" s="294"/>
      <c r="G181" s="294"/>
      <c r="H181" s="294"/>
      <c r="M181" s="294" t="s">
        <v>3107</v>
      </c>
      <c r="N181" s="294"/>
      <c r="O181" s="294"/>
      <c r="P181" s="294"/>
      <c r="Q181" s="294"/>
      <c r="V181" s="295" t="s">
        <v>3122</v>
      </c>
      <c r="W181" s="295"/>
      <c r="X181" s="295"/>
      <c r="Y181" s="295"/>
      <c r="AI181" t="s">
        <v>3983</v>
      </c>
    </row>
    <row r="182" spans="5:35" x14ac:dyDescent="0.25">
      <c r="E182" s="294" t="s">
        <v>3125</v>
      </c>
      <c r="F182" s="294"/>
      <c r="G182" s="294"/>
      <c r="H182" s="294"/>
      <c r="M182" s="294" t="s">
        <v>3104</v>
      </c>
      <c r="N182" s="294"/>
      <c r="O182" s="294"/>
      <c r="P182" s="294"/>
      <c r="Q182" s="294"/>
      <c r="V182" s="295" t="s">
        <v>3124</v>
      </c>
      <c r="W182" s="295"/>
      <c r="X182" s="295"/>
      <c r="Y182" s="295"/>
      <c r="AI182" t="s">
        <v>3984</v>
      </c>
    </row>
    <row r="183" spans="5:35" x14ac:dyDescent="0.25">
      <c r="E183" s="294" t="s">
        <v>3130</v>
      </c>
      <c r="F183" s="294"/>
      <c r="G183" s="294"/>
      <c r="H183" s="294"/>
      <c r="M183" s="294" t="s">
        <v>3113</v>
      </c>
      <c r="N183" s="294"/>
      <c r="O183" s="294"/>
      <c r="P183" s="294"/>
      <c r="Q183" s="294"/>
      <c r="V183" s="295" t="s">
        <v>3127</v>
      </c>
      <c r="W183" s="295"/>
      <c r="X183" s="295"/>
      <c r="Y183" s="295"/>
      <c r="AI183" t="s">
        <v>3985</v>
      </c>
    </row>
    <row r="184" spans="5:35" x14ac:dyDescent="0.25">
      <c r="E184" s="294" t="s">
        <v>3132</v>
      </c>
      <c r="F184" s="294"/>
      <c r="G184" s="294"/>
      <c r="H184" s="294"/>
      <c r="M184" s="294" t="s">
        <v>3111</v>
      </c>
      <c r="N184" s="294"/>
      <c r="O184" s="294"/>
      <c r="P184" s="294"/>
      <c r="Q184" s="294"/>
      <c r="V184" s="295" t="s">
        <v>3129</v>
      </c>
      <c r="W184" s="295"/>
      <c r="X184" s="295"/>
      <c r="Y184" s="295"/>
      <c r="AI184" t="s">
        <v>3986</v>
      </c>
    </row>
    <row r="185" spans="5:35" x14ac:dyDescent="0.25">
      <c r="E185" s="294" t="s">
        <v>3134</v>
      </c>
      <c r="F185" s="294"/>
      <c r="G185" s="294"/>
      <c r="H185" s="294"/>
      <c r="M185" s="294" t="s">
        <v>3115</v>
      </c>
      <c r="N185" s="294"/>
      <c r="O185" s="294"/>
      <c r="P185" s="294"/>
      <c r="Q185" s="294"/>
      <c r="V185" s="295" t="s">
        <v>3667</v>
      </c>
      <c r="W185" s="295"/>
      <c r="X185" s="295"/>
      <c r="Y185" s="295"/>
      <c r="AI185" t="s">
        <v>3987</v>
      </c>
    </row>
    <row r="186" spans="5:35" x14ac:dyDescent="0.25">
      <c r="E186" s="294" t="s">
        <v>3138</v>
      </c>
      <c r="F186" s="294"/>
      <c r="G186" s="294"/>
      <c r="H186" s="294"/>
      <c r="M186" s="294" t="s">
        <v>3114</v>
      </c>
      <c r="N186" s="294"/>
      <c r="O186" s="294"/>
      <c r="P186" s="294"/>
      <c r="Q186" s="294"/>
      <c r="V186" s="295" t="s">
        <v>3668</v>
      </c>
      <c r="W186" s="295"/>
      <c r="X186" s="295"/>
      <c r="Y186" s="295"/>
      <c r="AI186" t="s">
        <v>3988</v>
      </c>
    </row>
    <row r="187" spans="5:35" x14ac:dyDescent="0.25">
      <c r="E187" s="294" t="s">
        <v>3136</v>
      </c>
      <c r="F187" s="294"/>
      <c r="G187" s="294"/>
      <c r="H187" s="294"/>
      <c r="M187" s="294" t="s">
        <v>3119</v>
      </c>
      <c r="N187" s="294"/>
      <c r="O187" s="294"/>
      <c r="P187" s="294"/>
      <c r="Q187" s="294"/>
      <c r="V187" s="295" t="s">
        <v>3669</v>
      </c>
      <c r="W187" s="295"/>
      <c r="X187" s="295"/>
      <c r="Y187" s="295"/>
      <c r="AI187" t="s">
        <v>3989</v>
      </c>
    </row>
    <row r="188" spans="5:35" x14ac:dyDescent="0.25">
      <c r="E188" s="294" t="s">
        <v>3139</v>
      </c>
      <c r="F188" s="294"/>
      <c r="G188" s="294"/>
      <c r="H188" s="294"/>
      <c r="M188" s="294" t="s">
        <v>3117</v>
      </c>
      <c r="N188" s="294"/>
      <c r="O188" s="294"/>
      <c r="P188" s="294"/>
      <c r="Q188" s="294"/>
      <c r="V188" s="295" t="s">
        <v>3670</v>
      </c>
      <c r="W188" s="295"/>
      <c r="X188" s="295"/>
      <c r="Y188" s="295"/>
      <c r="AI188" t="s">
        <v>3990</v>
      </c>
    </row>
    <row r="189" spans="5:35" x14ac:dyDescent="0.25">
      <c r="E189" s="294" t="s">
        <v>3143</v>
      </c>
      <c r="F189" s="294"/>
      <c r="G189" s="294"/>
      <c r="H189" s="294"/>
      <c r="M189" s="294" t="s">
        <v>3123</v>
      </c>
      <c r="N189" s="294"/>
      <c r="O189" s="294"/>
      <c r="P189" s="294"/>
      <c r="Q189" s="294"/>
      <c r="V189" s="295" t="s">
        <v>3671</v>
      </c>
      <c r="W189" s="295"/>
      <c r="X189" s="295"/>
      <c r="Y189" s="295"/>
      <c r="AI189" t="s">
        <v>3991</v>
      </c>
    </row>
    <row r="190" spans="5:35" x14ac:dyDescent="0.25">
      <c r="E190" s="294" t="s">
        <v>3141</v>
      </c>
      <c r="F190" s="294"/>
      <c r="G190" s="294"/>
      <c r="H190" s="294"/>
      <c r="M190" s="294" t="s">
        <v>3121</v>
      </c>
      <c r="N190" s="294"/>
      <c r="O190" s="294"/>
      <c r="P190" s="294"/>
      <c r="Q190" s="294"/>
      <c r="V190" s="295" t="s">
        <v>477</v>
      </c>
      <c r="W190" s="295"/>
      <c r="X190" s="295"/>
      <c r="Y190" s="295"/>
      <c r="AI190" t="s">
        <v>3992</v>
      </c>
    </row>
    <row r="191" spans="5:35" x14ac:dyDescent="0.25">
      <c r="E191" s="294" t="s">
        <v>3145</v>
      </c>
      <c r="F191" s="294"/>
      <c r="G191" s="294"/>
      <c r="H191" s="294"/>
      <c r="M191" s="294" t="s">
        <v>3126</v>
      </c>
      <c r="N191" s="294"/>
      <c r="O191" s="294"/>
      <c r="P191" s="294"/>
      <c r="Q191" s="294"/>
      <c r="V191" s="295" t="s">
        <v>480</v>
      </c>
      <c r="W191" s="295"/>
      <c r="X191" s="295"/>
      <c r="Y191" s="295"/>
      <c r="AI191" t="s">
        <v>3993</v>
      </c>
    </row>
    <row r="192" spans="5:35" x14ac:dyDescent="0.25">
      <c r="E192" s="294" t="s">
        <v>3147</v>
      </c>
      <c r="F192" s="294"/>
      <c r="G192" s="294"/>
      <c r="H192" s="294"/>
      <c r="M192" s="294" t="s">
        <v>3128</v>
      </c>
      <c r="N192" s="294"/>
      <c r="O192" s="294"/>
      <c r="P192" s="294"/>
      <c r="Q192" s="294"/>
      <c r="V192" s="295" t="s">
        <v>484</v>
      </c>
      <c r="W192" s="295"/>
      <c r="X192" s="295"/>
      <c r="Y192" s="295"/>
      <c r="AI192" t="s">
        <v>3994</v>
      </c>
    </row>
    <row r="193" spans="5:51" x14ac:dyDescent="0.25">
      <c r="E193" s="294" t="s">
        <v>3149</v>
      </c>
      <c r="F193" s="294"/>
      <c r="G193" s="294"/>
      <c r="H193" s="294"/>
      <c r="M193" s="294" t="s">
        <v>3131</v>
      </c>
      <c r="N193" s="294"/>
      <c r="O193" s="294"/>
      <c r="P193" s="294"/>
      <c r="Q193" s="294"/>
      <c r="V193" s="295" t="s">
        <v>488</v>
      </c>
      <c r="W193" s="295"/>
      <c r="X193" s="295"/>
      <c r="Y193" s="295"/>
      <c r="AI193" t="s">
        <v>3710</v>
      </c>
    </row>
    <row r="194" spans="5:51" x14ac:dyDescent="0.25">
      <c r="E194" s="294" t="s">
        <v>579</v>
      </c>
      <c r="F194" s="294"/>
      <c r="G194" s="294"/>
      <c r="H194" s="294"/>
      <c r="M194" s="294" t="s">
        <v>3133</v>
      </c>
      <c r="N194" s="294"/>
      <c r="O194" s="294"/>
      <c r="P194" s="294"/>
      <c r="Q194" s="294"/>
      <c r="V194" s="295" t="s">
        <v>491</v>
      </c>
      <c r="W194" s="295"/>
      <c r="X194" s="295"/>
      <c r="Y194" s="295"/>
      <c r="AI194" t="s">
        <v>3995</v>
      </c>
    </row>
    <row r="195" spans="5:51" x14ac:dyDescent="0.25">
      <c r="E195" s="294" t="s">
        <v>583</v>
      </c>
      <c r="F195" s="294"/>
      <c r="G195" s="294"/>
      <c r="H195" s="294"/>
      <c r="M195" s="294" t="s">
        <v>3135</v>
      </c>
      <c r="N195" s="294"/>
      <c r="O195" s="294"/>
      <c r="P195" s="294"/>
      <c r="Q195" s="294"/>
      <c r="V195" s="295" t="s">
        <v>495</v>
      </c>
      <c r="W195" s="295"/>
      <c r="X195" s="295"/>
      <c r="Y195" s="295"/>
      <c r="AI195" t="s">
        <v>3996</v>
      </c>
    </row>
    <row r="196" spans="5:51" x14ac:dyDescent="0.25">
      <c r="E196" s="294" t="s">
        <v>586</v>
      </c>
      <c r="F196" s="294"/>
      <c r="G196" s="294"/>
      <c r="H196" s="294"/>
      <c r="M196" s="294" t="s">
        <v>3870</v>
      </c>
      <c r="N196" s="294"/>
      <c r="O196" s="294"/>
      <c r="P196" s="294"/>
      <c r="Q196" s="294"/>
      <c r="V196" s="295" t="s">
        <v>3142</v>
      </c>
      <c r="W196" s="295"/>
      <c r="X196" s="295"/>
      <c r="Y196" s="295"/>
      <c r="AI196" t="s">
        <v>3997</v>
      </c>
    </row>
    <row r="197" spans="5:51" x14ac:dyDescent="0.25">
      <c r="E197" s="294" t="s">
        <v>3155</v>
      </c>
      <c r="F197" s="294"/>
      <c r="G197" s="294"/>
      <c r="H197" s="294"/>
      <c r="M197" s="294" t="s">
        <v>3137</v>
      </c>
      <c r="N197" s="294"/>
      <c r="O197" s="294"/>
      <c r="P197" s="294"/>
      <c r="Q197" s="294"/>
      <c r="V197" s="295" t="s">
        <v>3144</v>
      </c>
      <c r="W197" s="295"/>
      <c r="X197" s="295"/>
      <c r="Y197" s="295"/>
      <c r="AI197" t="s">
        <v>3998</v>
      </c>
    </row>
    <row r="198" spans="5:51" x14ac:dyDescent="0.25">
      <c r="E198" s="294" t="s">
        <v>3160</v>
      </c>
      <c r="F198" s="294"/>
      <c r="G198" s="294"/>
      <c r="H198" s="294"/>
      <c r="M198" s="294" t="s">
        <v>3140</v>
      </c>
      <c r="N198" s="294"/>
      <c r="O198" s="294"/>
      <c r="P198" s="294"/>
      <c r="Q198" s="294"/>
      <c r="V198" s="295" t="s">
        <v>3146</v>
      </c>
      <c r="W198" s="295"/>
      <c r="X198" s="295"/>
      <c r="Y198" s="295"/>
      <c r="AI198" t="s">
        <v>3999</v>
      </c>
    </row>
    <row r="199" spans="5:51" x14ac:dyDescent="0.25">
      <c r="E199" s="294" t="s">
        <v>3163</v>
      </c>
      <c r="F199" s="294"/>
      <c r="G199" s="294"/>
      <c r="H199" s="294"/>
      <c r="M199" s="294" t="s">
        <v>546</v>
      </c>
      <c r="N199" s="294"/>
      <c r="O199" s="294"/>
      <c r="P199" s="294"/>
      <c r="Q199" s="294"/>
      <c r="V199" s="295" t="s">
        <v>3148</v>
      </c>
      <c r="W199" s="295"/>
      <c r="X199" s="295"/>
      <c r="Y199" s="295"/>
      <c r="AI199" t="s">
        <v>4000</v>
      </c>
      <c r="AV199" s="235"/>
      <c r="AW199" s="235"/>
      <c r="AX199" s="235"/>
      <c r="AY199" s="235"/>
    </row>
    <row r="200" spans="5:51" x14ac:dyDescent="0.25">
      <c r="E200" s="294" t="s">
        <v>3166</v>
      </c>
      <c r="F200" s="294"/>
      <c r="G200" s="294"/>
      <c r="H200" s="294"/>
      <c r="M200" s="294" t="s">
        <v>550</v>
      </c>
      <c r="N200" s="294"/>
      <c r="O200" s="294"/>
      <c r="P200" s="294"/>
      <c r="Q200" s="294"/>
      <c r="V200" s="295" t="s">
        <v>3150</v>
      </c>
      <c r="W200" s="295"/>
      <c r="X200" s="295"/>
      <c r="Y200" s="295"/>
      <c r="AI200" t="s">
        <v>4001</v>
      </c>
    </row>
    <row r="201" spans="5:51" x14ac:dyDescent="0.25">
      <c r="E201" s="294" t="s">
        <v>3169</v>
      </c>
      <c r="F201" s="294"/>
      <c r="G201" s="294"/>
      <c r="H201" s="294"/>
      <c r="M201" s="294" t="s">
        <v>554</v>
      </c>
      <c r="N201" s="294"/>
      <c r="O201" s="294"/>
      <c r="P201" s="294"/>
      <c r="Q201" s="294"/>
      <c r="V201" s="295" t="s">
        <v>3152</v>
      </c>
      <c r="W201" s="295"/>
      <c r="X201" s="295"/>
      <c r="Y201" s="295"/>
      <c r="AI201" t="s">
        <v>4002</v>
      </c>
    </row>
    <row r="202" spans="5:51" x14ac:dyDescent="0.25">
      <c r="E202" s="294" t="s">
        <v>3171</v>
      </c>
      <c r="F202" s="294"/>
      <c r="G202" s="294"/>
      <c r="H202" s="294"/>
      <c r="M202" s="294" t="s">
        <v>558</v>
      </c>
      <c r="N202" s="294"/>
      <c r="O202" s="294"/>
      <c r="P202" s="294"/>
      <c r="Q202" s="294"/>
      <c r="V202" s="295" t="s">
        <v>3154</v>
      </c>
      <c r="W202" s="295"/>
      <c r="X202" s="295"/>
      <c r="Y202" s="295"/>
      <c r="AI202" t="s">
        <v>4003</v>
      </c>
    </row>
    <row r="203" spans="5:51" x14ac:dyDescent="0.25">
      <c r="E203" s="294" t="s">
        <v>3172</v>
      </c>
      <c r="F203" s="294"/>
      <c r="G203" s="294"/>
      <c r="H203" s="294"/>
      <c r="M203" s="294" t="s">
        <v>562</v>
      </c>
      <c r="N203" s="294"/>
      <c r="O203" s="294"/>
      <c r="P203" s="294"/>
      <c r="Q203" s="294"/>
      <c r="V203" s="295" t="s">
        <v>3157</v>
      </c>
      <c r="W203" s="295"/>
      <c r="X203" s="295"/>
      <c r="Y203" s="295"/>
      <c r="AI203" t="s">
        <v>4004</v>
      </c>
    </row>
    <row r="204" spans="5:51" x14ac:dyDescent="0.25">
      <c r="E204" s="294" t="s">
        <v>3173</v>
      </c>
      <c r="F204" s="294"/>
      <c r="G204" s="294"/>
      <c r="H204" s="294"/>
      <c r="M204" s="294" t="s">
        <v>3151</v>
      </c>
      <c r="N204" s="294"/>
      <c r="O204" s="294"/>
      <c r="P204" s="294"/>
      <c r="Q204" s="294"/>
      <c r="V204" s="295" t="s">
        <v>3159</v>
      </c>
      <c r="W204" s="295"/>
      <c r="X204" s="295"/>
      <c r="Y204" s="295"/>
      <c r="AI204" t="s">
        <v>4005</v>
      </c>
    </row>
    <row r="205" spans="5:51" x14ac:dyDescent="0.25">
      <c r="E205" s="294" t="s">
        <v>3175</v>
      </c>
      <c r="F205" s="294"/>
      <c r="G205" s="294"/>
      <c r="H205" s="294"/>
      <c r="M205" s="294" t="s">
        <v>3153</v>
      </c>
      <c r="N205" s="294"/>
      <c r="O205" s="294"/>
      <c r="P205" s="294"/>
      <c r="Q205" s="294"/>
      <c r="V205" s="295" t="s">
        <v>3162</v>
      </c>
      <c r="W205" s="295"/>
      <c r="X205" s="295"/>
      <c r="Y205" s="295"/>
      <c r="AI205" t="s">
        <v>4006</v>
      </c>
    </row>
    <row r="206" spans="5:51" x14ac:dyDescent="0.25">
      <c r="E206" s="294" t="s">
        <v>3178</v>
      </c>
      <c r="F206" s="294"/>
      <c r="G206" s="294"/>
      <c r="H206" s="294"/>
      <c r="M206" s="294" t="s">
        <v>3156</v>
      </c>
      <c r="N206" s="294"/>
      <c r="O206" s="294"/>
      <c r="P206" s="294"/>
      <c r="Q206" s="294"/>
      <c r="V206" s="295" t="s">
        <v>3165</v>
      </c>
      <c r="W206" s="295"/>
      <c r="X206" s="295"/>
      <c r="Y206" s="295"/>
      <c r="AI206" t="s">
        <v>4007</v>
      </c>
    </row>
    <row r="207" spans="5:51" x14ac:dyDescent="0.25">
      <c r="E207" s="294" t="s">
        <v>3181</v>
      </c>
      <c r="F207" s="294"/>
      <c r="G207" s="294"/>
      <c r="H207" s="294"/>
      <c r="M207" s="294" t="s">
        <v>3158</v>
      </c>
      <c r="N207" s="294"/>
      <c r="O207" s="294"/>
      <c r="P207" s="294"/>
      <c r="Q207" s="294"/>
      <c r="V207" s="295" t="s">
        <v>3168</v>
      </c>
      <c r="W207" s="295"/>
      <c r="X207" s="295"/>
      <c r="Y207" s="295"/>
    </row>
    <row r="208" spans="5:51" x14ac:dyDescent="0.25">
      <c r="E208" s="294" t="s">
        <v>3183</v>
      </c>
      <c r="F208" s="294"/>
      <c r="G208" s="294"/>
      <c r="H208" s="294"/>
      <c r="M208" s="294" t="s">
        <v>3161</v>
      </c>
      <c r="N208" s="294"/>
      <c r="O208" s="294"/>
      <c r="P208" s="294"/>
      <c r="Q208" s="294"/>
      <c r="V208" s="295" t="s">
        <v>3170</v>
      </c>
      <c r="W208" s="295"/>
      <c r="X208" s="295"/>
      <c r="Y208" s="295"/>
    </row>
    <row r="209" spans="5:55" x14ac:dyDescent="0.25">
      <c r="E209" s="294" t="s">
        <v>590</v>
      </c>
      <c r="F209" s="294"/>
      <c r="G209" s="294"/>
      <c r="H209" s="294"/>
      <c r="M209" s="294" t="s">
        <v>3164</v>
      </c>
      <c r="N209" s="294"/>
      <c r="O209" s="294"/>
      <c r="P209" s="294"/>
      <c r="Q209" s="294"/>
      <c r="V209" s="295" t="s">
        <v>499</v>
      </c>
      <c r="W209" s="295"/>
      <c r="X209" s="295"/>
      <c r="Y209" s="295"/>
    </row>
    <row r="210" spans="5:55" x14ac:dyDescent="0.25">
      <c r="E210" s="294" t="s">
        <v>3186</v>
      </c>
      <c r="F210" s="294"/>
      <c r="G210" s="294"/>
      <c r="H210" s="294"/>
      <c r="M210" s="294" t="s">
        <v>3167</v>
      </c>
      <c r="N210" s="294"/>
      <c r="O210" s="294"/>
      <c r="P210" s="294"/>
      <c r="Q210" s="294"/>
      <c r="V210" s="295" t="s">
        <v>503</v>
      </c>
      <c r="W210" s="295"/>
      <c r="X210" s="295"/>
      <c r="Y210" s="295"/>
      <c r="AZ210" s="235"/>
      <c r="BA210" s="235"/>
      <c r="BB210" s="235"/>
      <c r="BC210" s="235"/>
    </row>
    <row r="211" spans="5:55" x14ac:dyDescent="0.25">
      <c r="E211" s="294" t="s">
        <v>593</v>
      </c>
      <c r="F211" s="294"/>
      <c r="G211" s="294"/>
      <c r="H211" s="294"/>
      <c r="M211" s="294" t="s">
        <v>566</v>
      </c>
      <c r="N211" s="294"/>
      <c r="O211" s="294"/>
      <c r="P211" s="294"/>
      <c r="Q211" s="294"/>
      <c r="V211" s="295" t="s">
        <v>3174</v>
      </c>
      <c r="W211" s="295"/>
      <c r="X211" s="295"/>
      <c r="Y211" s="295"/>
    </row>
    <row r="212" spans="5:55" x14ac:dyDescent="0.25">
      <c r="E212" s="294" t="s">
        <v>597</v>
      </c>
      <c r="F212" s="294"/>
      <c r="G212" s="294"/>
      <c r="H212" s="294"/>
      <c r="M212" s="294" t="s">
        <v>570</v>
      </c>
      <c r="N212" s="294"/>
      <c r="O212" s="294"/>
      <c r="P212" s="294"/>
      <c r="Q212" s="294"/>
      <c r="V212" s="295" t="s">
        <v>3177</v>
      </c>
      <c r="W212" s="295"/>
      <c r="X212" s="295"/>
      <c r="Y212" s="295"/>
    </row>
    <row r="213" spans="5:55" x14ac:dyDescent="0.25">
      <c r="E213" s="294" t="s">
        <v>601</v>
      </c>
      <c r="F213" s="294"/>
      <c r="G213" s="294"/>
      <c r="H213" s="294"/>
      <c r="M213" s="294" t="s">
        <v>573</v>
      </c>
      <c r="N213" s="294"/>
      <c r="O213" s="294"/>
      <c r="P213" s="294"/>
      <c r="Q213" s="294"/>
      <c r="V213" s="295" t="s">
        <v>3180</v>
      </c>
      <c r="W213" s="295"/>
      <c r="X213" s="295"/>
      <c r="Y213" s="295"/>
    </row>
    <row r="214" spans="5:55" x14ac:dyDescent="0.25">
      <c r="E214" s="294" t="s">
        <v>604</v>
      </c>
      <c r="F214" s="294"/>
      <c r="G214" s="294"/>
      <c r="H214" s="294"/>
      <c r="M214" s="294" t="s">
        <v>577</v>
      </c>
      <c r="N214" s="294"/>
      <c r="O214" s="294"/>
      <c r="P214" s="294"/>
      <c r="Q214" s="294"/>
      <c r="V214" s="295" t="s">
        <v>507</v>
      </c>
      <c r="W214" s="295"/>
      <c r="X214" s="295"/>
      <c r="Y214" s="295"/>
    </row>
    <row r="215" spans="5:55" x14ac:dyDescent="0.25">
      <c r="E215" s="294" t="s">
        <v>608</v>
      </c>
      <c r="F215" s="294"/>
      <c r="G215" s="294"/>
      <c r="H215" s="294"/>
      <c r="M215" s="294" t="s">
        <v>3176</v>
      </c>
      <c r="N215" s="294"/>
      <c r="O215" s="294"/>
      <c r="P215" s="294"/>
      <c r="Q215" s="294"/>
      <c r="V215" s="295" t="s">
        <v>3184</v>
      </c>
      <c r="W215" s="295"/>
      <c r="X215" s="295"/>
      <c r="Y215" s="295"/>
    </row>
    <row r="216" spans="5:55" x14ac:dyDescent="0.25">
      <c r="E216" s="294" t="s">
        <v>612</v>
      </c>
      <c r="F216" s="294"/>
      <c r="G216" s="294"/>
      <c r="H216" s="294"/>
      <c r="M216" s="294" t="s">
        <v>3179</v>
      </c>
      <c r="N216" s="294"/>
      <c r="O216" s="294"/>
      <c r="P216" s="294"/>
      <c r="Q216" s="294"/>
      <c r="V216" s="295" t="s">
        <v>3185</v>
      </c>
      <c r="W216" s="295"/>
      <c r="X216" s="295"/>
      <c r="Y216" s="295"/>
    </row>
    <row r="217" spans="5:55" x14ac:dyDescent="0.25">
      <c r="E217" s="294" t="s">
        <v>616</v>
      </c>
      <c r="F217" s="294"/>
      <c r="G217" s="294"/>
      <c r="H217" s="294"/>
      <c r="M217" s="294" t="s">
        <v>3182</v>
      </c>
      <c r="N217" s="294"/>
      <c r="O217" s="294"/>
      <c r="P217" s="294"/>
      <c r="Q217" s="294"/>
      <c r="V217" s="295" t="s">
        <v>511</v>
      </c>
      <c r="W217" s="295"/>
      <c r="X217" s="295"/>
      <c r="Y217" s="295"/>
    </row>
    <row r="218" spans="5:55" x14ac:dyDescent="0.25">
      <c r="E218" s="294" t="s">
        <v>620</v>
      </c>
      <c r="F218" s="294"/>
      <c r="G218" s="294"/>
      <c r="H218" s="294"/>
      <c r="M218" s="294" t="s">
        <v>580</v>
      </c>
      <c r="N218" s="294"/>
      <c r="O218" s="294"/>
      <c r="P218" s="294"/>
      <c r="Q218" s="294"/>
      <c r="V218" s="295" t="s">
        <v>515</v>
      </c>
      <c r="W218" s="295"/>
      <c r="X218" s="295"/>
      <c r="Y218" s="295"/>
    </row>
    <row r="219" spans="5:55" x14ac:dyDescent="0.25">
      <c r="E219" s="294" t="s">
        <v>624</v>
      </c>
      <c r="F219" s="294"/>
      <c r="G219" s="294"/>
      <c r="H219" s="294"/>
      <c r="M219" s="294" t="s">
        <v>584</v>
      </c>
      <c r="N219" s="294"/>
      <c r="O219" s="294"/>
      <c r="P219" s="294"/>
      <c r="Q219" s="294"/>
      <c r="V219" s="295" t="s">
        <v>519</v>
      </c>
      <c r="W219" s="295"/>
      <c r="X219" s="295"/>
      <c r="Y219" s="295"/>
    </row>
    <row r="220" spans="5:55" x14ac:dyDescent="0.25">
      <c r="E220" s="294" t="s">
        <v>3202</v>
      </c>
      <c r="F220" s="294"/>
      <c r="G220" s="294"/>
      <c r="H220" s="294"/>
      <c r="M220" s="294" t="s">
        <v>587</v>
      </c>
      <c r="N220" s="294"/>
      <c r="O220" s="294"/>
      <c r="P220" s="294"/>
      <c r="Q220" s="294"/>
      <c r="V220" s="295" t="s">
        <v>523</v>
      </c>
      <c r="W220" s="295"/>
      <c r="X220" s="295"/>
      <c r="Y220" s="295"/>
    </row>
    <row r="221" spans="5:55" x14ac:dyDescent="0.25">
      <c r="E221" s="294" t="s">
        <v>3204</v>
      </c>
      <c r="F221" s="294"/>
      <c r="G221" s="294"/>
      <c r="H221" s="294"/>
      <c r="M221" s="294" t="s">
        <v>3187</v>
      </c>
      <c r="N221" s="294"/>
      <c r="O221" s="294"/>
      <c r="P221" s="294"/>
      <c r="Q221" s="294"/>
      <c r="V221" s="295" t="s">
        <v>3191</v>
      </c>
      <c r="W221" s="295"/>
      <c r="X221" s="295"/>
      <c r="Y221" s="295"/>
    </row>
    <row r="222" spans="5:55" x14ac:dyDescent="0.25">
      <c r="E222" s="294" t="s">
        <v>3206</v>
      </c>
      <c r="F222" s="294"/>
      <c r="G222" s="294"/>
      <c r="H222" s="294"/>
      <c r="M222" s="294" t="s">
        <v>3189</v>
      </c>
      <c r="N222" s="294"/>
      <c r="O222" s="294"/>
      <c r="P222" s="294"/>
      <c r="Q222" s="294"/>
      <c r="V222" s="295" t="s">
        <v>3193</v>
      </c>
      <c r="W222" s="295"/>
      <c r="X222" s="295"/>
      <c r="Y222" s="295"/>
    </row>
    <row r="223" spans="5:55" x14ac:dyDescent="0.25">
      <c r="E223" s="294" t="s">
        <v>3208</v>
      </c>
      <c r="F223" s="294"/>
      <c r="G223" s="294"/>
      <c r="H223" s="294"/>
      <c r="M223" s="294" t="s">
        <v>3188</v>
      </c>
      <c r="N223" s="294"/>
      <c r="O223" s="294"/>
      <c r="P223" s="294"/>
      <c r="Q223" s="294"/>
      <c r="V223" s="295" t="s">
        <v>3195</v>
      </c>
      <c r="W223" s="295"/>
      <c r="X223" s="295"/>
      <c r="Y223" s="295"/>
    </row>
    <row r="224" spans="5:55" x14ac:dyDescent="0.25">
      <c r="E224" s="294" t="s">
        <v>3210</v>
      </c>
      <c r="F224" s="294"/>
      <c r="G224" s="294"/>
      <c r="H224" s="294"/>
      <c r="M224" s="294" t="s">
        <v>3194</v>
      </c>
      <c r="N224" s="294"/>
      <c r="O224" s="294"/>
      <c r="P224" s="294"/>
      <c r="Q224" s="294"/>
      <c r="V224" s="295" t="s">
        <v>3197</v>
      </c>
      <c r="W224" s="295"/>
      <c r="X224" s="295"/>
      <c r="Y224" s="295"/>
    </row>
    <row r="225" spans="5:25" x14ac:dyDescent="0.25">
      <c r="E225" s="294" t="s">
        <v>628</v>
      </c>
      <c r="F225" s="294"/>
      <c r="G225" s="294"/>
      <c r="H225" s="294"/>
      <c r="M225" s="294" t="s">
        <v>3190</v>
      </c>
      <c r="N225" s="294"/>
      <c r="O225" s="294"/>
      <c r="P225" s="294"/>
      <c r="Q225" s="294"/>
      <c r="V225" s="295" t="s">
        <v>3199</v>
      </c>
      <c r="W225" s="295"/>
      <c r="X225" s="295"/>
      <c r="Y225" s="295"/>
    </row>
    <row r="226" spans="5:25" x14ac:dyDescent="0.25">
      <c r="E226" s="294" t="s">
        <v>632</v>
      </c>
      <c r="F226" s="294"/>
      <c r="G226" s="294"/>
      <c r="H226" s="294"/>
      <c r="M226" s="294" t="s">
        <v>3192</v>
      </c>
      <c r="N226" s="294"/>
      <c r="O226" s="294"/>
      <c r="P226" s="294"/>
      <c r="Q226" s="294"/>
      <c r="V226" s="295" t="s">
        <v>3201</v>
      </c>
      <c r="W226" s="295"/>
      <c r="X226" s="295"/>
      <c r="Y226" s="295"/>
    </row>
    <row r="227" spans="5:25" x14ac:dyDescent="0.25">
      <c r="E227" s="294" t="s">
        <v>635</v>
      </c>
      <c r="F227" s="294"/>
      <c r="G227" s="294"/>
      <c r="H227" s="294"/>
      <c r="M227" s="294" t="s">
        <v>3200</v>
      </c>
      <c r="N227" s="294"/>
      <c r="O227" s="294"/>
      <c r="P227" s="294"/>
      <c r="Q227" s="294"/>
      <c r="V227" s="295" t="s">
        <v>3203</v>
      </c>
      <c r="W227" s="295"/>
      <c r="X227" s="295"/>
      <c r="Y227" s="295"/>
    </row>
    <row r="228" spans="5:25" x14ac:dyDescent="0.25">
      <c r="E228" s="294" t="s">
        <v>3217</v>
      </c>
      <c r="F228" s="294"/>
      <c r="G228" s="294"/>
      <c r="H228" s="294"/>
      <c r="M228" s="294" t="s">
        <v>3196</v>
      </c>
      <c r="N228" s="294"/>
      <c r="O228" s="294"/>
      <c r="P228" s="294"/>
      <c r="Q228" s="294"/>
      <c r="V228" s="295" t="s">
        <v>3205</v>
      </c>
      <c r="W228" s="295"/>
      <c r="X228" s="295"/>
      <c r="Y228" s="295"/>
    </row>
    <row r="229" spans="5:25" x14ac:dyDescent="0.25">
      <c r="E229" s="294" t="s">
        <v>3220</v>
      </c>
      <c r="F229" s="294"/>
      <c r="G229" s="294"/>
      <c r="H229" s="294"/>
      <c r="M229" s="294" t="s">
        <v>3198</v>
      </c>
      <c r="N229" s="294"/>
      <c r="O229" s="294"/>
      <c r="P229" s="294"/>
      <c r="Q229" s="294"/>
      <c r="V229" s="295" t="s">
        <v>3207</v>
      </c>
      <c r="W229" s="295"/>
      <c r="X229" s="295"/>
      <c r="Y229" s="295"/>
    </row>
    <row r="230" spans="5:25" x14ac:dyDescent="0.25">
      <c r="E230" s="294" t="s">
        <v>3223</v>
      </c>
      <c r="F230" s="294"/>
      <c r="G230" s="294"/>
      <c r="H230" s="294"/>
      <c r="M230" s="294" t="s">
        <v>591</v>
      </c>
      <c r="N230" s="294"/>
      <c r="O230" s="294"/>
      <c r="P230" s="294"/>
      <c r="Q230" s="294"/>
      <c r="V230" s="295" t="s">
        <v>3209</v>
      </c>
      <c r="W230" s="295"/>
      <c r="X230" s="295"/>
      <c r="Y230" s="295"/>
    </row>
    <row r="231" spans="5:25" x14ac:dyDescent="0.25">
      <c r="E231" s="294" t="s">
        <v>3226</v>
      </c>
      <c r="F231" s="294"/>
      <c r="G231" s="294"/>
      <c r="H231" s="294"/>
      <c r="M231" s="294" t="s">
        <v>594</v>
      </c>
      <c r="N231" s="294"/>
      <c r="O231" s="294"/>
      <c r="P231" s="294"/>
      <c r="Q231" s="294"/>
      <c r="V231" s="295" t="s">
        <v>3211</v>
      </c>
      <c r="W231" s="295"/>
      <c r="X231" s="295"/>
      <c r="Y231" s="295"/>
    </row>
    <row r="232" spans="5:25" x14ac:dyDescent="0.25">
      <c r="E232" s="294" t="s">
        <v>3229</v>
      </c>
      <c r="F232" s="294"/>
      <c r="G232" s="294"/>
      <c r="H232" s="294"/>
      <c r="M232" s="294" t="s">
        <v>598</v>
      </c>
      <c r="N232" s="294"/>
      <c r="O232" s="294"/>
      <c r="P232" s="294"/>
      <c r="Q232" s="294"/>
      <c r="V232" s="295" t="s">
        <v>3212</v>
      </c>
      <c r="W232" s="295"/>
      <c r="X232" s="295"/>
      <c r="Y232" s="295"/>
    </row>
    <row r="233" spans="5:25" x14ac:dyDescent="0.25">
      <c r="E233" s="294" t="s">
        <v>3232</v>
      </c>
      <c r="F233" s="294"/>
      <c r="G233" s="294"/>
      <c r="H233" s="294"/>
      <c r="M233" s="294" t="s">
        <v>602</v>
      </c>
      <c r="N233" s="294"/>
      <c r="O233" s="294"/>
      <c r="P233" s="294"/>
      <c r="Q233" s="294"/>
      <c r="V233" s="295" t="s">
        <v>3214</v>
      </c>
      <c r="W233" s="295"/>
      <c r="X233" s="295"/>
      <c r="Y233" s="295"/>
    </row>
    <row r="234" spans="5:25" x14ac:dyDescent="0.25">
      <c r="E234" s="294" t="s">
        <v>3235</v>
      </c>
      <c r="F234" s="294"/>
      <c r="G234" s="294"/>
      <c r="H234" s="294"/>
      <c r="M234" s="294" t="s">
        <v>605</v>
      </c>
      <c r="N234" s="294"/>
      <c r="O234" s="294"/>
      <c r="P234" s="294"/>
      <c r="Q234" s="294"/>
      <c r="V234" s="295" t="s">
        <v>3216</v>
      </c>
      <c r="W234" s="295"/>
      <c r="X234" s="295"/>
      <c r="Y234" s="295"/>
    </row>
    <row r="235" spans="5:25" x14ac:dyDescent="0.25">
      <c r="E235" s="294" t="s">
        <v>3238</v>
      </c>
      <c r="F235" s="294"/>
      <c r="G235" s="294"/>
      <c r="H235" s="294"/>
      <c r="M235" s="294" t="s">
        <v>609</v>
      </c>
      <c r="N235" s="294"/>
      <c r="O235" s="294"/>
      <c r="P235" s="294"/>
      <c r="Q235" s="294"/>
      <c r="V235" s="295" t="s">
        <v>3219</v>
      </c>
      <c r="W235" s="295"/>
      <c r="X235" s="295"/>
      <c r="Y235" s="295"/>
    </row>
    <row r="236" spans="5:25" x14ac:dyDescent="0.25">
      <c r="E236" s="294" t="s">
        <v>638</v>
      </c>
      <c r="F236" s="294"/>
      <c r="G236" s="294"/>
      <c r="H236" s="294"/>
      <c r="M236" s="294" t="s">
        <v>3215</v>
      </c>
      <c r="N236" s="294"/>
      <c r="O236" s="294"/>
      <c r="P236" s="294"/>
      <c r="Q236" s="294"/>
      <c r="V236" s="295" t="s">
        <v>3222</v>
      </c>
      <c r="W236" s="295"/>
      <c r="X236" s="295"/>
      <c r="Y236" s="295"/>
    </row>
    <row r="237" spans="5:25" x14ac:dyDescent="0.25">
      <c r="E237" s="294" t="s">
        <v>641</v>
      </c>
      <c r="F237" s="294"/>
      <c r="G237" s="294"/>
      <c r="H237" s="294"/>
      <c r="M237" s="294" t="s">
        <v>3213</v>
      </c>
      <c r="N237" s="294"/>
      <c r="O237" s="294"/>
      <c r="P237" s="294"/>
      <c r="Q237" s="294"/>
      <c r="V237" s="295" t="s">
        <v>3225</v>
      </c>
      <c r="W237" s="295"/>
      <c r="X237" s="295"/>
      <c r="Y237" s="295"/>
    </row>
    <row r="238" spans="5:25" x14ac:dyDescent="0.25">
      <c r="E238" s="294" t="s">
        <v>644</v>
      </c>
      <c r="F238" s="294"/>
      <c r="G238" s="294"/>
      <c r="H238" s="294"/>
      <c r="M238" s="294" t="s">
        <v>3227</v>
      </c>
      <c r="N238" s="294"/>
      <c r="O238" s="294"/>
      <c r="P238" s="294"/>
      <c r="Q238" s="294"/>
      <c r="V238" s="295" t="s">
        <v>3228</v>
      </c>
      <c r="W238" s="295"/>
      <c r="X238" s="295"/>
      <c r="Y238" s="295"/>
    </row>
    <row r="239" spans="5:25" x14ac:dyDescent="0.25">
      <c r="E239" s="294" t="s">
        <v>647</v>
      </c>
      <c r="F239" s="294"/>
      <c r="G239" s="294"/>
      <c r="H239" s="294"/>
      <c r="M239" s="294" t="s">
        <v>3221</v>
      </c>
      <c r="N239" s="294"/>
      <c r="O239" s="294"/>
      <c r="P239" s="294"/>
      <c r="Q239" s="294"/>
      <c r="V239" s="295" t="s">
        <v>3231</v>
      </c>
      <c r="W239" s="295"/>
      <c r="X239" s="295"/>
      <c r="Y239" s="295"/>
    </row>
    <row r="240" spans="5:25" x14ac:dyDescent="0.25">
      <c r="E240" s="294" t="s">
        <v>3636</v>
      </c>
      <c r="F240" s="294"/>
      <c r="G240" s="294"/>
      <c r="H240" s="294"/>
      <c r="M240" s="294" t="s">
        <v>3218</v>
      </c>
      <c r="N240" s="294"/>
      <c r="O240" s="294"/>
      <c r="P240" s="294"/>
      <c r="Q240" s="294"/>
      <c r="V240" s="295" t="s">
        <v>3234</v>
      </c>
      <c r="W240" s="295"/>
      <c r="X240" s="295"/>
      <c r="Y240" s="295"/>
    </row>
    <row r="241" spans="5:25" x14ac:dyDescent="0.25">
      <c r="E241" s="294" t="s">
        <v>3637</v>
      </c>
      <c r="F241" s="294"/>
      <c r="G241" s="294"/>
      <c r="H241" s="294"/>
      <c r="M241" s="294" t="s">
        <v>3224</v>
      </c>
      <c r="N241" s="294"/>
      <c r="O241" s="294"/>
      <c r="P241" s="294"/>
      <c r="Q241" s="294"/>
      <c r="V241" s="295" t="s">
        <v>3237</v>
      </c>
      <c r="W241" s="295"/>
      <c r="X241" s="295"/>
      <c r="Y241" s="295"/>
    </row>
    <row r="242" spans="5:25" x14ac:dyDescent="0.25">
      <c r="E242" s="294" t="s">
        <v>3638</v>
      </c>
      <c r="F242" s="294"/>
      <c r="G242" s="294"/>
      <c r="H242" s="294"/>
      <c r="M242" s="294" t="s">
        <v>3233</v>
      </c>
      <c r="N242" s="294"/>
      <c r="O242" s="294"/>
      <c r="P242" s="294"/>
      <c r="Q242" s="294"/>
      <c r="V242" s="295" t="s">
        <v>3239</v>
      </c>
      <c r="W242" s="295"/>
      <c r="X242" s="295"/>
      <c r="Y242" s="295"/>
    </row>
    <row r="243" spans="5:25" x14ac:dyDescent="0.25">
      <c r="E243" s="294" t="s">
        <v>650</v>
      </c>
      <c r="F243" s="294"/>
      <c r="G243" s="294"/>
      <c r="H243" s="294"/>
      <c r="M243" s="294" t="s">
        <v>3230</v>
      </c>
      <c r="N243" s="294"/>
      <c r="O243" s="294"/>
      <c r="P243" s="294"/>
      <c r="Q243" s="294"/>
      <c r="V243" s="295" t="s">
        <v>3240</v>
      </c>
      <c r="W243" s="295"/>
      <c r="X243" s="295"/>
      <c r="Y243" s="295"/>
    </row>
    <row r="244" spans="5:25" x14ac:dyDescent="0.25">
      <c r="E244" s="294" t="s">
        <v>653</v>
      </c>
      <c r="F244" s="294"/>
      <c r="G244" s="294"/>
      <c r="H244" s="294"/>
      <c r="M244" s="294" t="s">
        <v>3871</v>
      </c>
      <c r="N244" s="294"/>
      <c r="O244" s="294"/>
      <c r="P244" s="294"/>
      <c r="Q244" s="294"/>
      <c r="V244" s="295" t="s">
        <v>3241</v>
      </c>
      <c r="W244" s="295"/>
      <c r="X244" s="295"/>
      <c r="Y244" s="295"/>
    </row>
    <row r="245" spans="5:25" x14ac:dyDescent="0.25">
      <c r="E245" s="294" t="s">
        <v>656</v>
      </c>
      <c r="F245" s="294"/>
      <c r="G245" s="294"/>
      <c r="H245" s="294"/>
      <c r="M245" s="294" t="s">
        <v>3236</v>
      </c>
      <c r="N245" s="294"/>
      <c r="O245" s="294"/>
      <c r="P245" s="294"/>
      <c r="Q245" s="294"/>
      <c r="V245" s="295" t="s">
        <v>3243</v>
      </c>
      <c r="W245" s="295"/>
      <c r="X245" s="295"/>
      <c r="Y245" s="295"/>
    </row>
    <row r="246" spans="5:25" x14ac:dyDescent="0.25">
      <c r="E246" s="294" t="s">
        <v>659</v>
      </c>
      <c r="F246" s="294"/>
      <c r="G246" s="294"/>
      <c r="H246" s="294"/>
      <c r="M246" s="294" t="s">
        <v>613</v>
      </c>
      <c r="N246" s="294"/>
      <c r="O246" s="294"/>
      <c r="P246" s="294"/>
      <c r="Q246" s="294"/>
      <c r="V246" s="295" t="s">
        <v>3245</v>
      </c>
      <c r="W246" s="295"/>
      <c r="X246" s="295"/>
      <c r="Y246" s="295"/>
    </row>
    <row r="247" spans="5:25" x14ac:dyDescent="0.25">
      <c r="E247" s="294" t="s">
        <v>662</v>
      </c>
      <c r="F247" s="294"/>
      <c r="G247" s="294"/>
      <c r="H247" s="294"/>
      <c r="M247" s="294" t="s">
        <v>617</v>
      </c>
      <c r="N247" s="294"/>
      <c r="O247" s="294"/>
      <c r="P247" s="294"/>
      <c r="Q247" s="294"/>
      <c r="V247" s="295" t="s">
        <v>3247</v>
      </c>
      <c r="W247" s="295"/>
      <c r="X247" s="295"/>
      <c r="Y247" s="295"/>
    </row>
    <row r="248" spans="5:25" x14ac:dyDescent="0.25">
      <c r="E248" s="294" t="s">
        <v>665</v>
      </c>
      <c r="F248" s="294"/>
      <c r="G248" s="294"/>
      <c r="H248" s="294"/>
      <c r="M248" s="294" t="s">
        <v>3242</v>
      </c>
      <c r="N248" s="294"/>
      <c r="O248" s="294"/>
      <c r="P248" s="294"/>
      <c r="Q248" s="294"/>
      <c r="V248" s="295" t="s">
        <v>3249</v>
      </c>
      <c r="W248" s="295"/>
      <c r="X248" s="295"/>
      <c r="Y248" s="295"/>
    </row>
    <row r="249" spans="5:25" x14ac:dyDescent="0.25">
      <c r="E249" s="294" t="s">
        <v>668</v>
      </c>
      <c r="F249" s="294"/>
      <c r="G249" s="294"/>
      <c r="H249" s="294"/>
      <c r="M249" s="294" t="s">
        <v>3244</v>
      </c>
      <c r="N249" s="294"/>
      <c r="O249" s="294"/>
      <c r="P249" s="294"/>
      <c r="Q249" s="294"/>
      <c r="V249" s="295" t="s">
        <v>3251</v>
      </c>
      <c r="W249" s="295"/>
      <c r="X249" s="295"/>
      <c r="Y249" s="295"/>
    </row>
    <row r="250" spans="5:25" x14ac:dyDescent="0.25">
      <c r="E250" s="294" t="s">
        <v>671</v>
      </c>
      <c r="F250" s="294"/>
      <c r="G250" s="294"/>
      <c r="H250" s="294"/>
      <c r="M250" s="294" t="s">
        <v>3246</v>
      </c>
      <c r="N250" s="294"/>
      <c r="O250" s="294"/>
      <c r="P250" s="294"/>
      <c r="Q250" s="294"/>
      <c r="V250" s="295" t="s">
        <v>3253</v>
      </c>
      <c r="W250" s="295"/>
      <c r="X250" s="295"/>
      <c r="Y250" s="295"/>
    </row>
    <row r="251" spans="5:25" x14ac:dyDescent="0.25">
      <c r="E251" s="294" t="s">
        <v>673</v>
      </c>
      <c r="F251" s="294"/>
      <c r="G251" s="294"/>
      <c r="H251" s="294"/>
      <c r="M251" s="294" t="s">
        <v>3248</v>
      </c>
      <c r="N251" s="294"/>
      <c r="O251" s="294"/>
      <c r="P251" s="294"/>
      <c r="Q251" s="294"/>
      <c r="V251" s="295" t="s">
        <v>3255</v>
      </c>
      <c r="W251" s="295"/>
      <c r="X251" s="295"/>
      <c r="Y251" s="295"/>
    </row>
    <row r="252" spans="5:25" x14ac:dyDescent="0.25">
      <c r="E252" s="294" t="s">
        <v>675</v>
      </c>
      <c r="F252" s="294"/>
      <c r="G252" s="294"/>
      <c r="H252" s="294"/>
      <c r="M252" s="294" t="s">
        <v>3252</v>
      </c>
      <c r="N252" s="294"/>
      <c r="O252" s="294"/>
      <c r="P252" s="294"/>
      <c r="Q252" s="294"/>
      <c r="V252" s="295" t="s">
        <v>3257</v>
      </c>
      <c r="W252" s="295"/>
      <c r="X252" s="295"/>
      <c r="Y252" s="295"/>
    </row>
    <row r="253" spans="5:25" x14ac:dyDescent="0.25">
      <c r="E253" s="294" t="s">
        <v>3265</v>
      </c>
      <c r="F253" s="294"/>
      <c r="G253" s="294"/>
      <c r="H253" s="294"/>
      <c r="M253" s="294" t="s">
        <v>3250</v>
      </c>
      <c r="N253" s="294"/>
      <c r="O253" s="294"/>
      <c r="P253" s="294"/>
      <c r="Q253" s="294"/>
      <c r="V253" s="295" t="s">
        <v>3259</v>
      </c>
      <c r="W253" s="295"/>
      <c r="X253" s="295"/>
      <c r="Y253" s="295"/>
    </row>
    <row r="254" spans="5:25" x14ac:dyDescent="0.25">
      <c r="E254" s="294" t="s">
        <v>3267</v>
      </c>
      <c r="F254" s="294"/>
      <c r="G254" s="294"/>
      <c r="H254" s="294"/>
      <c r="M254" s="294" t="s">
        <v>3256</v>
      </c>
      <c r="N254" s="294"/>
      <c r="O254" s="294"/>
      <c r="P254" s="294"/>
      <c r="Q254" s="294"/>
      <c r="V254" s="295" t="s">
        <v>3261</v>
      </c>
      <c r="W254" s="295"/>
      <c r="X254" s="295"/>
      <c r="Y254" s="295"/>
    </row>
    <row r="255" spans="5:25" x14ac:dyDescent="0.25">
      <c r="E255" s="294" t="s">
        <v>3266</v>
      </c>
      <c r="F255" s="294"/>
      <c r="G255" s="294"/>
      <c r="H255" s="294"/>
      <c r="M255" s="294" t="s">
        <v>3254</v>
      </c>
      <c r="N255" s="294"/>
      <c r="O255" s="294"/>
      <c r="P255" s="294"/>
      <c r="Q255" s="294"/>
      <c r="V255" s="295" t="s">
        <v>3263</v>
      </c>
      <c r="W255" s="295"/>
      <c r="X255" s="295"/>
      <c r="Y255" s="295"/>
    </row>
    <row r="256" spans="5:25" x14ac:dyDescent="0.25">
      <c r="E256" s="294" t="s">
        <v>3268</v>
      </c>
      <c r="F256" s="294"/>
      <c r="G256" s="294"/>
      <c r="H256" s="294"/>
      <c r="M256" s="294" t="s">
        <v>3260</v>
      </c>
      <c r="N256" s="294"/>
      <c r="O256" s="294"/>
      <c r="P256" s="294"/>
      <c r="Q256" s="294"/>
      <c r="V256" s="295" t="s">
        <v>527</v>
      </c>
      <c r="W256" s="295"/>
      <c r="X256" s="295"/>
      <c r="Y256" s="295"/>
    </row>
    <row r="257" spans="5:25" x14ac:dyDescent="0.25">
      <c r="E257" s="294" t="s">
        <v>3269</v>
      </c>
      <c r="F257" s="294"/>
      <c r="G257" s="294"/>
      <c r="H257" s="294"/>
      <c r="M257" s="294" t="s">
        <v>3258</v>
      </c>
      <c r="N257" s="294"/>
      <c r="O257" s="294"/>
      <c r="P257" s="294"/>
      <c r="Q257" s="294"/>
      <c r="V257" s="295" t="s">
        <v>531</v>
      </c>
      <c r="W257" s="295"/>
      <c r="X257" s="295"/>
      <c r="Y257" s="295"/>
    </row>
    <row r="258" spans="5:25" x14ac:dyDescent="0.25">
      <c r="E258" s="294" t="s">
        <v>3270</v>
      </c>
      <c r="F258" s="294"/>
      <c r="G258" s="294"/>
      <c r="H258" s="294"/>
      <c r="M258" s="294" t="s">
        <v>3264</v>
      </c>
      <c r="N258" s="294"/>
      <c r="O258" s="294"/>
      <c r="P258" s="294"/>
      <c r="Q258" s="294"/>
      <c r="V258" s="295" t="s">
        <v>535</v>
      </c>
      <c r="W258" s="295"/>
      <c r="X258" s="295"/>
      <c r="Y258" s="295"/>
    </row>
    <row r="259" spans="5:25" x14ac:dyDescent="0.25">
      <c r="E259" s="294" t="s">
        <v>3271</v>
      </c>
      <c r="F259" s="294"/>
      <c r="G259" s="294"/>
      <c r="H259" s="294"/>
      <c r="M259" s="294" t="s">
        <v>3262</v>
      </c>
      <c r="N259" s="294"/>
      <c r="O259" s="294"/>
      <c r="P259" s="294"/>
      <c r="Q259" s="294"/>
      <c r="V259" s="295" t="s">
        <v>539</v>
      </c>
      <c r="W259" s="295"/>
      <c r="X259" s="295"/>
      <c r="Y259" s="295"/>
    </row>
    <row r="260" spans="5:25" x14ac:dyDescent="0.25">
      <c r="E260" s="294" t="s">
        <v>3272</v>
      </c>
      <c r="F260" s="294"/>
      <c r="G260" s="294"/>
      <c r="H260" s="294"/>
      <c r="M260" s="294" t="s">
        <v>621</v>
      </c>
      <c r="N260" s="294"/>
      <c r="O260" s="294"/>
      <c r="P260" s="294"/>
      <c r="Q260" s="294"/>
      <c r="V260" s="295" t="s">
        <v>543</v>
      </c>
      <c r="W260" s="295"/>
      <c r="X260" s="295"/>
      <c r="Y260" s="295"/>
    </row>
    <row r="261" spans="5:25" x14ac:dyDescent="0.25">
      <c r="E261" s="294" t="s">
        <v>3274</v>
      </c>
      <c r="F261" s="294"/>
      <c r="G261" s="294"/>
      <c r="H261" s="294"/>
      <c r="M261" s="294" t="s">
        <v>625</v>
      </c>
      <c r="N261" s="294"/>
      <c r="O261" s="294"/>
      <c r="P261" s="294"/>
      <c r="Q261" s="294"/>
      <c r="V261" s="295" t="s">
        <v>547</v>
      </c>
      <c r="W261" s="295"/>
      <c r="X261" s="295"/>
      <c r="Y261" s="295"/>
    </row>
    <row r="262" spans="5:25" x14ac:dyDescent="0.25">
      <c r="E262" s="294" t="s">
        <v>3276</v>
      </c>
      <c r="F262" s="294"/>
      <c r="G262" s="294"/>
      <c r="H262" s="294"/>
      <c r="M262" s="294" t="s">
        <v>629</v>
      </c>
      <c r="N262" s="294"/>
      <c r="O262" s="294"/>
      <c r="P262" s="294"/>
      <c r="Q262" s="294"/>
      <c r="V262" s="295" t="s">
        <v>551</v>
      </c>
      <c r="W262" s="295"/>
      <c r="X262" s="295"/>
      <c r="Y262" s="295"/>
    </row>
    <row r="263" spans="5:25" x14ac:dyDescent="0.25">
      <c r="E263" s="294" t="s">
        <v>3278</v>
      </c>
      <c r="F263" s="294"/>
      <c r="G263" s="294"/>
      <c r="H263" s="294"/>
      <c r="M263" s="294" t="s">
        <v>633</v>
      </c>
      <c r="N263" s="294"/>
      <c r="O263" s="294"/>
      <c r="P263" s="294"/>
      <c r="Q263" s="294"/>
      <c r="V263" s="295" t="s">
        <v>555</v>
      </c>
      <c r="W263" s="295"/>
      <c r="X263" s="295"/>
      <c r="Y263" s="295"/>
    </row>
    <row r="264" spans="5:25" x14ac:dyDescent="0.25">
      <c r="E264" s="294" t="s">
        <v>3280</v>
      </c>
      <c r="F264" s="294"/>
      <c r="G264" s="294"/>
      <c r="H264" s="294"/>
      <c r="M264" s="294" t="s">
        <v>636</v>
      </c>
      <c r="N264" s="294"/>
      <c r="O264" s="294"/>
      <c r="P264" s="294"/>
      <c r="Q264" s="294"/>
      <c r="V264" s="295" t="s">
        <v>559</v>
      </c>
      <c r="W264" s="295"/>
      <c r="X264" s="295"/>
      <c r="Y264" s="295"/>
    </row>
    <row r="265" spans="5:25" x14ac:dyDescent="0.25">
      <c r="E265" s="294" t="s">
        <v>3282</v>
      </c>
      <c r="F265" s="294"/>
      <c r="G265" s="294"/>
      <c r="H265" s="294"/>
      <c r="M265" s="294" t="s">
        <v>639</v>
      </c>
      <c r="N265" s="294"/>
      <c r="O265" s="294"/>
      <c r="P265" s="294"/>
      <c r="Q265" s="294"/>
      <c r="V265" s="295" t="s">
        <v>563</v>
      </c>
      <c r="W265" s="295"/>
      <c r="X265" s="295"/>
      <c r="Y265" s="295"/>
    </row>
    <row r="266" spans="5:25" x14ac:dyDescent="0.25">
      <c r="E266" s="294" t="s">
        <v>3285</v>
      </c>
      <c r="F266" s="294"/>
      <c r="G266" s="294"/>
      <c r="H266" s="294"/>
      <c r="M266" s="294" t="s">
        <v>642</v>
      </c>
      <c r="N266" s="294"/>
      <c r="O266" s="294"/>
      <c r="P266" s="294"/>
      <c r="Q266" s="294"/>
      <c r="V266" s="295" t="s">
        <v>3277</v>
      </c>
      <c r="W266" s="295"/>
      <c r="X266" s="295"/>
      <c r="Y266" s="295"/>
    </row>
    <row r="267" spans="5:25" x14ac:dyDescent="0.25">
      <c r="E267" s="294" t="s">
        <v>3287</v>
      </c>
      <c r="F267" s="294"/>
      <c r="G267" s="294"/>
      <c r="H267" s="294"/>
      <c r="M267" s="294" t="s">
        <v>3662</v>
      </c>
      <c r="N267" s="294"/>
      <c r="O267" s="294"/>
      <c r="P267" s="294"/>
      <c r="Q267" s="294"/>
      <c r="V267" s="295" t="s">
        <v>3279</v>
      </c>
      <c r="W267" s="295"/>
      <c r="X267" s="295"/>
      <c r="Y267" s="295"/>
    </row>
    <row r="268" spans="5:25" x14ac:dyDescent="0.25">
      <c r="E268" s="294" t="s">
        <v>3289</v>
      </c>
      <c r="F268" s="294"/>
      <c r="G268" s="294"/>
      <c r="H268" s="294"/>
      <c r="M268" s="294" t="s">
        <v>3663</v>
      </c>
      <c r="N268" s="294"/>
      <c r="O268" s="294"/>
      <c r="P268" s="294"/>
      <c r="Q268" s="294"/>
      <c r="V268" s="295" t="s">
        <v>3672</v>
      </c>
      <c r="W268" s="295"/>
      <c r="X268" s="295"/>
      <c r="Y268" s="295"/>
    </row>
    <row r="269" spans="5:25" x14ac:dyDescent="0.25">
      <c r="E269" s="294" t="s">
        <v>3291</v>
      </c>
      <c r="F269" s="294"/>
      <c r="G269" s="294"/>
      <c r="H269" s="294"/>
      <c r="M269" s="294" t="s">
        <v>3273</v>
      </c>
      <c r="N269" s="294"/>
      <c r="O269" s="294"/>
      <c r="P269" s="294"/>
      <c r="Q269" s="294"/>
      <c r="V269" s="295" t="s">
        <v>3673</v>
      </c>
      <c r="W269" s="295"/>
      <c r="X269" s="295"/>
      <c r="Y269" s="295"/>
    </row>
    <row r="270" spans="5:25" x14ac:dyDescent="0.25">
      <c r="E270" s="294" t="s">
        <v>3293</v>
      </c>
      <c r="F270" s="294"/>
      <c r="G270" s="294"/>
      <c r="H270" s="294"/>
      <c r="M270" s="294" t="s">
        <v>3275</v>
      </c>
      <c r="N270" s="294"/>
      <c r="O270" s="294"/>
      <c r="P270" s="294"/>
      <c r="Q270" s="294"/>
      <c r="V270" s="295" t="s">
        <v>3281</v>
      </c>
      <c r="W270" s="295"/>
      <c r="X270" s="295"/>
      <c r="Y270" s="295"/>
    </row>
    <row r="271" spans="5:25" x14ac:dyDescent="0.25">
      <c r="E271" s="294" t="s">
        <v>3294</v>
      </c>
      <c r="F271" s="294"/>
      <c r="G271" s="294"/>
      <c r="H271" s="294"/>
      <c r="M271" s="294" t="s">
        <v>645</v>
      </c>
      <c r="N271" s="294"/>
      <c r="O271" s="294"/>
      <c r="P271" s="294"/>
      <c r="Q271" s="294"/>
      <c r="V271" s="295" t="s">
        <v>3284</v>
      </c>
      <c r="W271" s="295"/>
      <c r="X271" s="295"/>
      <c r="Y271" s="295"/>
    </row>
    <row r="272" spans="5:25" x14ac:dyDescent="0.25">
      <c r="E272" s="294" t="s">
        <v>3295</v>
      </c>
      <c r="F272" s="294"/>
      <c r="G272" s="294"/>
      <c r="H272" s="294"/>
      <c r="M272" s="294" t="s">
        <v>648</v>
      </c>
      <c r="N272" s="294"/>
      <c r="O272" s="294"/>
      <c r="P272" s="294"/>
      <c r="Q272" s="294"/>
      <c r="V272" s="295" t="s">
        <v>3286</v>
      </c>
      <c r="W272" s="295"/>
      <c r="X272" s="295"/>
      <c r="Y272" s="295"/>
    </row>
    <row r="273" spans="5:25" x14ac:dyDescent="0.25">
      <c r="E273" s="294" t="s">
        <v>3297</v>
      </c>
      <c r="F273" s="294"/>
      <c r="G273" s="294"/>
      <c r="H273" s="294"/>
      <c r="M273" s="294" t="s">
        <v>651</v>
      </c>
      <c r="N273" s="294"/>
      <c r="O273" s="294"/>
      <c r="P273" s="294"/>
      <c r="Q273" s="294"/>
      <c r="V273" s="295" t="s">
        <v>3288</v>
      </c>
      <c r="W273" s="295"/>
      <c r="X273" s="295"/>
      <c r="Y273" s="295"/>
    </row>
    <row r="274" spans="5:25" x14ac:dyDescent="0.25">
      <c r="E274" s="294" t="s">
        <v>3299</v>
      </c>
      <c r="F274" s="294"/>
      <c r="G274" s="294"/>
      <c r="H274" s="294"/>
      <c r="M274" s="294" t="s">
        <v>3283</v>
      </c>
      <c r="N274" s="294"/>
      <c r="O274" s="294"/>
      <c r="P274" s="294"/>
      <c r="Q274" s="294"/>
      <c r="V274" s="295" t="s">
        <v>3290</v>
      </c>
      <c r="W274" s="295"/>
      <c r="X274" s="295"/>
      <c r="Y274" s="295"/>
    </row>
    <row r="275" spans="5:25" x14ac:dyDescent="0.25">
      <c r="E275" s="294" t="s">
        <v>3301</v>
      </c>
      <c r="F275" s="294"/>
      <c r="G275" s="294"/>
      <c r="H275" s="294"/>
      <c r="M275" s="294" t="s">
        <v>654</v>
      </c>
      <c r="N275" s="294"/>
      <c r="O275" s="294"/>
      <c r="P275" s="294"/>
      <c r="Q275" s="294"/>
      <c r="V275" s="295" t="s">
        <v>567</v>
      </c>
      <c r="W275" s="295"/>
      <c r="X275" s="295"/>
      <c r="Y275" s="295"/>
    </row>
    <row r="276" spans="5:25" x14ac:dyDescent="0.25">
      <c r="E276" s="294" t="s">
        <v>3303</v>
      </c>
      <c r="F276" s="294"/>
      <c r="G276" s="294"/>
      <c r="H276" s="294"/>
      <c r="M276" s="294" t="s">
        <v>657</v>
      </c>
      <c r="N276" s="294"/>
      <c r="O276" s="294"/>
      <c r="P276" s="294"/>
      <c r="Q276" s="294"/>
      <c r="V276" s="295" t="s">
        <v>574</v>
      </c>
      <c r="W276" s="295"/>
      <c r="X276" s="295"/>
      <c r="Y276" s="295"/>
    </row>
    <row r="277" spans="5:25" x14ac:dyDescent="0.25">
      <c r="E277" s="294" t="s">
        <v>3632</v>
      </c>
      <c r="F277" s="294"/>
      <c r="G277" s="294"/>
      <c r="H277" s="294"/>
      <c r="M277" s="294" t="s">
        <v>660</v>
      </c>
      <c r="N277" s="294"/>
      <c r="O277" s="294"/>
      <c r="P277" s="294"/>
      <c r="Q277" s="294"/>
      <c r="V277" s="295" t="s">
        <v>581</v>
      </c>
      <c r="W277" s="295"/>
      <c r="X277" s="295"/>
      <c r="Y277" s="295"/>
    </row>
    <row r="278" spans="5:25" x14ac:dyDescent="0.25">
      <c r="E278" s="294" t="s">
        <v>3631</v>
      </c>
      <c r="F278" s="294"/>
      <c r="G278" s="294"/>
      <c r="H278" s="294"/>
      <c r="M278" s="294" t="s">
        <v>3292</v>
      </c>
      <c r="N278" s="294"/>
      <c r="O278" s="294"/>
      <c r="P278" s="294"/>
      <c r="Q278" s="294"/>
      <c r="V278" s="295" t="s">
        <v>588</v>
      </c>
      <c r="W278" s="295"/>
      <c r="X278" s="295"/>
      <c r="Y278" s="295"/>
    </row>
    <row r="279" spans="5:25" x14ac:dyDescent="0.25">
      <c r="E279" s="294" t="s">
        <v>678</v>
      </c>
      <c r="F279" s="294"/>
      <c r="G279" s="294"/>
      <c r="H279" s="294"/>
      <c r="M279" s="294" t="s">
        <v>663</v>
      </c>
      <c r="N279" s="294"/>
      <c r="O279" s="294"/>
      <c r="P279" s="294"/>
      <c r="Q279" s="294"/>
      <c r="V279" s="295" t="s">
        <v>595</v>
      </c>
      <c r="W279" s="295"/>
      <c r="X279" s="295"/>
      <c r="Y279" s="295"/>
    </row>
    <row r="280" spans="5:25" x14ac:dyDescent="0.25">
      <c r="E280" s="294" t="s">
        <v>681</v>
      </c>
      <c r="F280" s="294"/>
      <c r="G280" s="294"/>
      <c r="H280" s="294"/>
      <c r="M280" s="294" t="s">
        <v>3247</v>
      </c>
      <c r="N280" s="294"/>
      <c r="O280" s="294"/>
      <c r="P280" s="294"/>
      <c r="Q280" s="294"/>
      <c r="V280" s="295" t="s">
        <v>599</v>
      </c>
      <c r="W280" s="295"/>
      <c r="X280" s="295"/>
      <c r="Y280" s="295"/>
    </row>
    <row r="281" spans="5:25" x14ac:dyDescent="0.25">
      <c r="E281" s="294" t="s">
        <v>684</v>
      </c>
      <c r="F281" s="294"/>
      <c r="G281" s="294"/>
      <c r="H281" s="294"/>
      <c r="M281" s="294" t="s">
        <v>666</v>
      </c>
      <c r="N281" s="294"/>
      <c r="O281" s="294"/>
      <c r="P281" s="294"/>
      <c r="Q281" s="294"/>
      <c r="V281" s="295" t="s">
        <v>606</v>
      </c>
      <c r="W281" s="295"/>
      <c r="X281" s="295"/>
      <c r="Y281" s="295"/>
    </row>
    <row r="282" spans="5:25" x14ac:dyDescent="0.25">
      <c r="E282" s="294" t="s">
        <v>686</v>
      </c>
      <c r="F282" s="294"/>
      <c r="G282" s="294"/>
      <c r="H282" s="294"/>
      <c r="M282" s="294" t="s">
        <v>3259</v>
      </c>
      <c r="N282" s="294"/>
      <c r="O282" s="294"/>
      <c r="P282" s="294"/>
      <c r="Q282" s="294"/>
      <c r="V282" s="295" t="s">
        <v>610</v>
      </c>
      <c r="W282" s="295"/>
      <c r="X282" s="295"/>
      <c r="Y282" s="295"/>
    </row>
    <row r="283" spans="5:25" x14ac:dyDescent="0.25">
      <c r="E283" s="294" t="s">
        <v>3310</v>
      </c>
      <c r="F283" s="294"/>
      <c r="G283" s="294"/>
      <c r="H283" s="294"/>
      <c r="M283" s="294" t="s">
        <v>3261</v>
      </c>
      <c r="N283" s="294"/>
      <c r="O283" s="294"/>
      <c r="P283" s="294"/>
      <c r="Q283" s="294"/>
      <c r="V283" s="295" t="s">
        <v>3305</v>
      </c>
      <c r="W283" s="295"/>
      <c r="X283" s="295"/>
      <c r="Y283" s="295"/>
    </row>
    <row r="284" spans="5:25" x14ac:dyDescent="0.25">
      <c r="E284" s="294" t="s">
        <v>3838</v>
      </c>
      <c r="F284" s="294"/>
      <c r="G284" s="294"/>
      <c r="H284" s="294"/>
      <c r="M284" s="294" t="s">
        <v>3664</v>
      </c>
      <c r="N284" s="294"/>
      <c r="O284" s="294"/>
      <c r="P284" s="294"/>
      <c r="Q284" s="294"/>
      <c r="V284" s="295" t="s">
        <v>614</v>
      </c>
      <c r="W284" s="295"/>
      <c r="X284" s="295"/>
      <c r="Y284" s="295"/>
    </row>
    <row r="285" spans="5:25" x14ac:dyDescent="0.25">
      <c r="E285" s="294" t="s">
        <v>3838</v>
      </c>
      <c r="F285" s="294"/>
      <c r="G285" s="294"/>
      <c r="H285" s="294"/>
      <c r="M285" s="294" t="s">
        <v>3296</v>
      </c>
      <c r="N285" s="294"/>
      <c r="O285" s="294"/>
      <c r="P285" s="294"/>
      <c r="Q285" s="294"/>
      <c r="V285" s="295" t="s">
        <v>3307</v>
      </c>
      <c r="W285" s="295"/>
      <c r="X285" s="295"/>
      <c r="Y285" s="295"/>
    </row>
    <row r="286" spans="5:25" x14ac:dyDescent="0.25">
      <c r="E286" s="294" t="s">
        <v>688</v>
      </c>
      <c r="F286" s="294"/>
      <c r="G286" s="294"/>
      <c r="H286" s="294"/>
      <c r="M286" s="294" t="s">
        <v>3298</v>
      </c>
      <c r="N286" s="294"/>
      <c r="O286" s="294"/>
      <c r="P286" s="294"/>
      <c r="Q286" s="294"/>
      <c r="V286" s="295" t="s">
        <v>3309</v>
      </c>
      <c r="W286" s="295"/>
      <c r="X286" s="295"/>
      <c r="Y286" s="295"/>
    </row>
    <row r="287" spans="5:25" x14ac:dyDescent="0.25">
      <c r="E287" s="294" t="s">
        <v>690</v>
      </c>
      <c r="F287" s="294"/>
      <c r="G287" s="294"/>
      <c r="H287" s="294"/>
      <c r="M287" s="294" t="s">
        <v>3302</v>
      </c>
      <c r="N287" s="294"/>
      <c r="O287" s="294"/>
      <c r="P287" s="294"/>
      <c r="Q287" s="294"/>
      <c r="V287" s="295" t="s">
        <v>618</v>
      </c>
      <c r="W287" s="295"/>
      <c r="X287" s="295"/>
      <c r="Y287" s="295"/>
    </row>
    <row r="288" spans="5:25" x14ac:dyDescent="0.25">
      <c r="E288" s="294" t="s">
        <v>3317</v>
      </c>
      <c r="F288" s="294"/>
      <c r="G288" s="294"/>
      <c r="H288" s="294"/>
      <c r="M288" s="294" t="s">
        <v>3300</v>
      </c>
      <c r="N288" s="294"/>
      <c r="O288" s="294"/>
      <c r="P288" s="294"/>
      <c r="Q288" s="294"/>
      <c r="V288" s="295" t="s">
        <v>622</v>
      </c>
      <c r="W288" s="295"/>
      <c r="X288" s="295"/>
      <c r="Y288" s="295"/>
    </row>
    <row r="289" spans="5:25" x14ac:dyDescent="0.25">
      <c r="E289" s="294" t="s">
        <v>3319</v>
      </c>
      <c r="F289" s="294"/>
      <c r="G289" s="294"/>
      <c r="H289" s="294"/>
      <c r="M289" s="294" t="s">
        <v>669</v>
      </c>
      <c r="N289" s="294"/>
      <c r="O289" s="294"/>
      <c r="P289" s="294"/>
      <c r="Q289" s="294"/>
      <c r="V289" s="295" t="s">
        <v>626</v>
      </c>
      <c r="W289" s="295"/>
      <c r="X289" s="295"/>
      <c r="Y289" s="295"/>
    </row>
    <row r="290" spans="5:25" x14ac:dyDescent="0.25">
      <c r="E290" s="294" t="s">
        <v>692</v>
      </c>
      <c r="F290" s="294"/>
      <c r="G290" s="294"/>
      <c r="H290" s="294"/>
      <c r="M290" s="294" t="s">
        <v>3304</v>
      </c>
      <c r="N290" s="294"/>
      <c r="O290" s="294"/>
      <c r="P290" s="294"/>
      <c r="Q290" s="294"/>
      <c r="V290" s="295" t="s">
        <v>630</v>
      </c>
      <c r="W290" s="295"/>
      <c r="X290" s="295"/>
      <c r="Y290" s="295"/>
    </row>
    <row r="291" spans="5:25" x14ac:dyDescent="0.25">
      <c r="E291" s="294" t="s">
        <v>3322</v>
      </c>
      <c r="F291" s="294"/>
      <c r="G291" s="294"/>
      <c r="H291" s="294"/>
      <c r="M291" s="294" t="s">
        <v>676</v>
      </c>
      <c r="N291" s="294"/>
      <c r="O291" s="294"/>
      <c r="P291" s="294"/>
      <c r="Q291" s="294"/>
      <c r="V291" s="295" t="s">
        <v>3607</v>
      </c>
      <c r="W291" s="295"/>
      <c r="X291" s="295"/>
      <c r="Y291" s="295"/>
    </row>
    <row r="292" spans="5:25" x14ac:dyDescent="0.25">
      <c r="E292" s="294" t="s">
        <v>3324</v>
      </c>
      <c r="F292" s="294"/>
      <c r="G292" s="294"/>
      <c r="H292" s="294"/>
      <c r="M292" s="294" t="s">
        <v>3306</v>
      </c>
      <c r="N292" s="294"/>
      <c r="O292" s="294"/>
      <c r="P292" s="294"/>
      <c r="Q292" s="294"/>
      <c r="V292" s="295" t="s">
        <v>3674</v>
      </c>
      <c r="W292" s="295"/>
      <c r="X292" s="295"/>
      <c r="Y292" s="295"/>
    </row>
    <row r="293" spans="5:25" x14ac:dyDescent="0.25">
      <c r="E293" s="294" t="s">
        <v>3326</v>
      </c>
      <c r="F293" s="294"/>
      <c r="G293" s="294"/>
      <c r="H293" s="294"/>
      <c r="M293" s="294" t="s">
        <v>3308</v>
      </c>
      <c r="N293" s="294"/>
      <c r="O293" s="294"/>
      <c r="P293" s="294"/>
      <c r="Q293" s="294"/>
      <c r="V293" s="295" t="s">
        <v>3675</v>
      </c>
      <c r="W293" s="295"/>
      <c r="X293" s="295"/>
      <c r="Y293" s="295"/>
    </row>
    <row r="294" spans="5:25" x14ac:dyDescent="0.25">
      <c r="E294" s="294" t="s">
        <v>3328</v>
      </c>
      <c r="F294" s="294"/>
      <c r="G294" s="294"/>
      <c r="H294" s="294"/>
      <c r="M294" s="294" t="s">
        <v>3311</v>
      </c>
      <c r="N294" s="294"/>
      <c r="O294" s="294"/>
      <c r="P294" s="294"/>
      <c r="Q294" s="294"/>
      <c r="V294" s="295" t="s">
        <v>3676</v>
      </c>
      <c r="W294" s="295"/>
      <c r="X294" s="295"/>
      <c r="Y294" s="295"/>
    </row>
    <row r="295" spans="5:25" x14ac:dyDescent="0.25">
      <c r="E295" s="294" t="s">
        <v>3330</v>
      </c>
      <c r="F295" s="294"/>
      <c r="G295" s="294"/>
      <c r="H295" s="294"/>
      <c r="M295" s="294" t="s">
        <v>3312</v>
      </c>
      <c r="N295" s="294"/>
      <c r="O295" s="294"/>
      <c r="P295" s="294"/>
      <c r="Q295" s="294"/>
      <c r="V295" s="295" t="s">
        <v>3677</v>
      </c>
      <c r="W295" s="295"/>
      <c r="X295" s="295"/>
      <c r="Y295" s="295"/>
    </row>
    <row r="296" spans="5:25" x14ac:dyDescent="0.25">
      <c r="E296" s="294" t="s">
        <v>3332</v>
      </c>
      <c r="F296" s="294"/>
      <c r="G296" s="294"/>
      <c r="H296" s="294"/>
      <c r="M296" s="294" t="s">
        <v>679</v>
      </c>
      <c r="N296" s="294"/>
      <c r="O296" s="294"/>
      <c r="P296" s="294"/>
      <c r="Q296" s="294"/>
      <c r="V296" s="295" t="s">
        <v>3314</v>
      </c>
      <c r="W296" s="295"/>
      <c r="X296" s="295"/>
      <c r="Y296" s="295"/>
    </row>
    <row r="297" spans="5:25" x14ac:dyDescent="0.25">
      <c r="E297" s="294" t="s">
        <v>3334</v>
      </c>
      <c r="F297" s="294"/>
      <c r="G297" s="294"/>
      <c r="H297" s="294"/>
      <c r="M297" s="294" t="s">
        <v>682</v>
      </c>
      <c r="N297" s="294"/>
      <c r="O297" s="294"/>
      <c r="P297" s="294"/>
      <c r="Q297" s="294"/>
      <c r="V297" s="295" t="s">
        <v>3678</v>
      </c>
      <c r="W297" s="295"/>
      <c r="X297" s="295"/>
      <c r="Y297" s="295"/>
    </row>
    <row r="298" spans="5:25" x14ac:dyDescent="0.25">
      <c r="E298" s="294" t="s">
        <v>3336</v>
      </c>
      <c r="F298" s="294"/>
      <c r="G298" s="294"/>
      <c r="H298" s="294"/>
      <c r="M298" s="294" t="s">
        <v>3313</v>
      </c>
      <c r="N298" s="294"/>
      <c r="O298" s="294"/>
      <c r="P298" s="294"/>
      <c r="Q298" s="294"/>
      <c r="V298" s="295" t="s">
        <v>3316</v>
      </c>
      <c r="W298" s="295"/>
      <c r="X298" s="295"/>
      <c r="Y298" s="295"/>
    </row>
    <row r="299" spans="5:25" x14ac:dyDescent="0.25">
      <c r="E299" s="294" t="s">
        <v>3338</v>
      </c>
      <c r="F299" s="294"/>
      <c r="G299" s="294"/>
      <c r="H299" s="294"/>
      <c r="M299" s="294" t="s">
        <v>3318</v>
      </c>
      <c r="N299" s="294"/>
      <c r="O299" s="294"/>
      <c r="P299" s="294"/>
      <c r="Q299" s="294"/>
      <c r="V299" s="295" t="s">
        <v>3679</v>
      </c>
      <c r="W299" s="295"/>
      <c r="X299" s="295"/>
      <c r="Y299" s="295"/>
    </row>
    <row r="300" spans="5:25" x14ac:dyDescent="0.25">
      <c r="E300" s="294" t="s">
        <v>3340</v>
      </c>
      <c r="F300" s="294"/>
      <c r="G300" s="294"/>
      <c r="H300" s="294"/>
      <c r="M300" s="294" t="s">
        <v>3315</v>
      </c>
      <c r="N300" s="294"/>
      <c r="O300" s="294"/>
      <c r="P300" s="294"/>
      <c r="Q300" s="294"/>
      <c r="V300" s="295" t="s">
        <v>3680</v>
      </c>
      <c r="W300" s="295"/>
      <c r="X300" s="295"/>
      <c r="Y300" s="295"/>
    </row>
    <row r="301" spans="5:25" x14ac:dyDescent="0.25">
      <c r="E301" s="294" t="s">
        <v>3342</v>
      </c>
      <c r="F301" s="294"/>
      <c r="G301" s="294"/>
      <c r="H301" s="294"/>
      <c r="M301" s="294" t="s">
        <v>3320</v>
      </c>
      <c r="N301" s="294"/>
      <c r="O301" s="294"/>
      <c r="P301" s="294"/>
      <c r="Q301" s="294"/>
      <c r="V301" s="295" t="s">
        <v>3681</v>
      </c>
      <c r="W301" s="295"/>
      <c r="X301" s="295"/>
      <c r="Y301" s="295"/>
    </row>
    <row r="302" spans="5:25" x14ac:dyDescent="0.25">
      <c r="E302" s="294" t="s">
        <v>3344</v>
      </c>
      <c r="F302" s="294"/>
      <c r="G302" s="294"/>
      <c r="H302" s="294"/>
      <c r="M302" s="294" t="s">
        <v>3321</v>
      </c>
      <c r="N302" s="294"/>
      <c r="O302" s="294"/>
      <c r="P302" s="294"/>
      <c r="Q302" s="294"/>
      <c r="V302" s="295" t="s">
        <v>3682</v>
      </c>
      <c r="W302" s="295"/>
      <c r="X302" s="295"/>
      <c r="Y302" s="295"/>
    </row>
    <row r="303" spans="5:25" x14ac:dyDescent="0.25">
      <c r="E303" s="294" t="s">
        <v>3346</v>
      </c>
      <c r="F303" s="294"/>
      <c r="G303" s="294"/>
      <c r="H303" s="294"/>
      <c r="M303" s="294" t="s">
        <v>3598</v>
      </c>
      <c r="N303" s="294"/>
      <c r="O303" s="294"/>
      <c r="P303" s="294"/>
      <c r="Q303" s="294"/>
      <c r="V303" s="295" t="s">
        <v>3683</v>
      </c>
      <c r="W303" s="295"/>
      <c r="X303" s="295"/>
      <c r="Y303" s="295"/>
    </row>
    <row r="304" spans="5:25" x14ac:dyDescent="0.25">
      <c r="E304" s="294" t="s">
        <v>3348</v>
      </c>
      <c r="F304" s="294"/>
      <c r="G304" s="294"/>
      <c r="H304" s="294"/>
      <c r="M304" s="294" t="s">
        <v>3599</v>
      </c>
      <c r="N304" s="294"/>
      <c r="O304" s="294"/>
      <c r="P304" s="294"/>
      <c r="Q304" s="294"/>
      <c r="V304" s="295" t="s">
        <v>877</v>
      </c>
      <c r="W304" s="295"/>
      <c r="X304" s="295"/>
      <c r="Y304" s="295"/>
    </row>
    <row r="305" spans="5:25" x14ac:dyDescent="0.25">
      <c r="E305" s="294" t="s">
        <v>3350</v>
      </c>
      <c r="F305" s="294"/>
      <c r="G305" s="294"/>
      <c r="H305" s="294"/>
      <c r="M305" s="294" t="s">
        <v>3325</v>
      </c>
      <c r="N305" s="294"/>
      <c r="O305" s="294"/>
      <c r="P305" s="294"/>
      <c r="Q305" s="294"/>
      <c r="V305" s="295" t="s">
        <v>879</v>
      </c>
      <c r="W305" s="295"/>
      <c r="X305" s="295"/>
      <c r="Y305" s="295"/>
    </row>
    <row r="306" spans="5:25" x14ac:dyDescent="0.25">
      <c r="E306" s="294" t="s">
        <v>3633</v>
      </c>
      <c r="F306" s="294"/>
      <c r="G306" s="294"/>
      <c r="H306" s="294"/>
      <c r="M306" s="294" t="s">
        <v>3323</v>
      </c>
      <c r="N306" s="294"/>
      <c r="O306" s="294"/>
      <c r="P306" s="294"/>
      <c r="Q306" s="294"/>
      <c r="V306" s="295" t="s">
        <v>881</v>
      </c>
      <c r="W306" s="295"/>
      <c r="X306" s="295"/>
      <c r="Y306" s="295"/>
    </row>
    <row r="307" spans="5:25" x14ac:dyDescent="0.25">
      <c r="E307" s="294" t="s">
        <v>3352</v>
      </c>
      <c r="F307" s="294"/>
      <c r="G307" s="294"/>
      <c r="H307" s="294"/>
      <c r="M307" s="294" t="s">
        <v>3327</v>
      </c>
      <c r="N307" s="294"/>
      <c r="O307" s="294"/>
      <c r="P307" s="294"/>
      <c r="Q307" s="294"/>
      <c r="V307" s="295" t="s">
        <v>884</v>
      </c>
      <c r="W307" s="295"/>
      <c r="X307" s="295"/>
      <c r="Y307" s="295"/>
    </row>
    <row r="308" spans="5:25" x14ac:dyDescent="0.25">
      <c r="E308" s="294" t="s">
        <v>3634</v>
      </c>
      <c r="F308" s="294"/>
      <c r="G308" s="294"/>
      <c r="H308" s="294"/>
      <c r="M308" s="294" t="s">
        <v>3329</v>
      </c>
      <c r="N308" s="294"/>
      <c r="O308" s="294"/>
      <c r="P308" s="294"/>
      <c r="Q308" s="294"/>
      <c r="V308" s="295" t="s">
        <v>886</v>
      </c>
      <c r="W308" s="295"/>
      <c r="X308" s="295"/>
      <c r="Y308" s="295"/>
    </row>
    <row r="309" spans="5:25" x14ac:dyDescent="0.25">
      <c r="E309" s="294" t="s">
        <v>3635</v>
      </c>
      <c r="F309" s="294"/>
      <c r="G309" s="294"/>
      <c r="H309" s="294"/>
      <c r="M309" s="294" t="s">
        <v>3331</v>
      </c>
      <c r="N309" s="294"/>
      <c r="O309" s="294"/>
      <c r="P309" s="294"/>
      <c r="Q309" s="294"/>
      <c r="V309" s="295" t="s">
        <v>887</v>
      </c>
      <c r="W309" s="295"/>
      <c r="X309" s="295"/>
      <c r="Y309" s="295"/>
    </row>
    <row r="310" spans="5:25" x14ac:dyDescent="0.25">
      <c r="E310" s="294" t="s">
        <v>3354</v>
      </c>
      <c r="F310" s="294"/>
      <c r="G310" s="294"/>
      <c r="H310" s="294"/>
      <c r="M310" s="294" t="s">
        <v>3335</v>
      </c>
      <c r="N310" s="294"/>
      <c r="O310" s="294"/>
      <c r="P310" s="294"/>
      <c r="Q310" s="294"/>
      <c r="V310" s="295" t="s">
        <v>889</v>
      </c>
      <c r="W310" s="295"/>
      <c r="X310" s="295"/>
      <c r="Y310" s="295"/>
    </row>
    <row r="311" spans="5:25" x14ac:dyDescent="0.25">
      <c r="E311" s="294" t="s">
        <v>3356</v>
      </c>
      <c r="F311" s="294"/>
      <c r="G311" s="294"/>
      <c r="H311" s="294"/>
      <c r="M311" s="294" t="s">
        <v>3333</v>
      </c>
      <c r="N311" s="294"/>
      <c r="O311" s="294"/>
      <c r="P311" s="294"/>
      <c r="Q311" s="294"/>
      <c r="V311" s="295" t="s">
        <v>893</v>
      </c>
      <c r="W311" s="295"/>
      <c r="X311" s="295"/>
      <c r="Y311" s="295"/>
    </row>
    <row r="312" spans="5:25" x14ac:dyDescent="0.25">
      <c r="E312" s="294" t="s">
        <v>737</v>
      </c>
      <c r="F312" s="294"/>
      <c r="G312" s="294"/>
      <c r="H312" s="294"/>
      <c r="M312" s="294" t="s">
        <v>3337</v>
      </c>
      <c r="N312" s="294"/>
      <c r="O312" s="294"/>
      <c r="P312" s="294"/>
      <c r="Q312" s="294"/>
      <c r="V312" s="295" t="s">
        <v>895</v>
      </c>
      <c r="W312" s="295"/>
      <c r="X312" s="295"/>
      <c r="Y312" s="295"/>
    </row>
    <row r="313" spans="5:25" x14ac:dyDescent="0.25">
      <c r="E313" s="294" t="s">
        <v>3359</v>
      </c>
      <c r="F313" s="294"/>
      <c r="G313" s="294"/>
      <c r="H313" s="294"/>
      <c r="M313" s="294" t="s">
        <v>3339</v>
      </c>
      <c r="N313" s="294"/>
      <c r="O313" s="294"/>
      <c r="P313" s="294"/>
      <c r="Q313" s="294"/>
      <c r="V313" s="295" t="s">
        <v>898</v>
      </c>
      <c r="W313" s="295"/>
      <c r="X313" s="295"/>
      <c r="Y313" s="295"/>
    </row>
    <row r="314" spans="5:25" x14ac:dyDescent="0.25">
      <c r="E314" s="294" t="s">
        <v>3361</v>
      </c>
      <c r="F314" s="294"/>
      <c r="G314" s="294"/>
      <c r="H314" s="294"/>
      <c r="M314" s="294" t="s">
        <v>3341</v>
      </c>
      <c r="N314" s="294"/>
      <c r="O314" s="294"/>
      <c r="P314" s="294"/>
      <c r="Q314" s="294"/>
      <c r="V314" s="295" t="s">
        <v>900</v>
      </c>
      <c r="W314" s="295"/>
      <c r="X314" s="295"/>
      <c r="Y314" s="295"/>
    </row>
    <row r="315" spans="5:25" x14ac:dyDescent="0.25">
      <c r="E315" s="294" t="s">
        <v>743</v>
      </c>
      <c r="F315" s="294"/>
      <c r="G315" s="294"/>
      <c r="H315" s="294"/>
      <c r="M315" s="294" t="s">
        <v>3343</v>
      </c>
      <c r="N315" s="294"/>
      <c r="O315" s="294"/>
      <c r="P315" s="294"/>
      <c r="Q315" s="294"/>
      <c r="V315" s="295" t="s">
        <v>904</v>
      </c>
      <c r="W315" s="295"/>
      <c r="X315" s="295"/>
      <c r="Y315" s="295"/>
    </row>
    <row r="316" spans="5:25" x14ac:dyDescent="0.25">
      <c r="E316" s="294" t="s">
        <v>3364</v>
      </c>
      <c r="F316" s="294"/>
      <c r="G316" s="294"/>
      <c r="H316" s="294"/>
      <c r="M316" s="294" t="s">
        <v>3345</v>
      </c>
      <c r="N316" s="294"/>
      <c r="O316" s="294"/>
      <c r="P316" s="294"/>
      <c r="Q316" s="294"/>
      <c r="V316" s="295" t="s">
        <v>906</v>
      </c>
      <c r="W316" s="295"/>
      <c r="X316" s="295"/>
      <c r="Y316" s="295"/>
    </row>
    <row r="317" spans="5:25" x14ac:dyDescent="0.25">
      <c r="E317" s="294" t="s">
        <v>748</v>
      </c>
      <c r="F317" s="294"/>
      <c r="G317" s="294"/>
      <c r="H317" s="294"/>
      <c r="M317" s="294" t="s">
        <v>3347</v>
      </c>
      <c r="N317" s="294"/>
      <c r="O317" s="294"/>
      <c r="P317" s="294"/>
      <c r="Q317" s="294"/>
      <c r="V317" s="295" t="s">
        <v>908</v>
      </c>
      <c r="W317" s="295"/>
      <c r="X317" s="295"/>
      <c r="Y317" s="295"/>
    </row>
    <row r="318" spans="5:25" x14ac:dyDescent="0.25">
      <c r="E318" s="294" t="s">
        <v>3367</v>
      </c>
      <c r="F318" s="294"/>
      <c r="G318" s="294"/>
      <c r="H318" s="294"/>
      <c r="M318" s="294" t="s">
        <v>3349</v>
      </c>
      <c r="N318" s="294"/>
      <c r="O318" s="294"/>
      <c r="P318" s="294"/>
      <c r="Q318" s="294"/>
      <c r="V318" s="295" t="s">
        <v>910</v>
      </c>
      <c r="W318" s="295"/>
      <c r="X318" s="295"/>
      <c r="Y318" s="295"/>
    </row>
    <row r="319" spans="5:25" x14ac:dyDescent="0.25">
      <c r="E319" s="294" t="s">
        <v>3369</v>
      </c>
      <c r="F319" s="294"/>
      <c r="G319" s="294"/>
      <c r="H319" s="294"/>
      <c r="M319" s="294" t="s">
        <v>3351</v>
      </c>
      <c r="N319" s="294"/>
      <c r="O319" s="294"/>
      <c r="P319" s="294"/>
      <c r="Q319" s="294"/>
      <c r="V319" s="295" t="s">
        <v>912</v>
      </c>
      <c r="W319" s="295"/>
      <c r="X319" s="295"/>
      <c r="Y319" s="295"/>
    </row>
    <row r="320" spans="5:25" x14ac:dyDescent="0.25">
      <c r="E320" s="294" t="s">
        <v>3371</v>
      </c>
      <c r="F320" s="294"/>
      <c r="G320" s="294"/>
      <c r="H320" s="294"/>
      <c r="M320" s="294" t="s">
        <v>3353</v>
      </c>
      <c r="N320" s="294"/>
      <c r="O320" s="294"/>
      <c r="P320" s="294"/>
      <c r="Q320" s="294"/>
      <c r="V320" s="295" t="s">
        <v>914</v>
      </c>
      <c r="W320" s="295"/>
      <c r="X320" s="295"/>
      <c r="Y320" s="295"/>
    </row>
    <row r="321" spans="5:25" x14ac:dyDescent="0.25">
      <c r="E321" s="294" t="s">
        <v>3373</v>
      </c>
      <c r="F321" s="294"/>
      <c r="G321" s="294"/>
      <c r="H321" s="294"/>
      <c r="M321" s="294" t="s">
        <v>3355</v>
      </c>
      <c r="N321" s="294"/>
      <c r="O321" s="294"/>
      <c r="P321" s="294"/>
      <c r="Q321" s="294"/>
      <c r="V321" s="295" t="s">
        <v>915</v>
      </c>
      <c r="W321" s="295"/>
      <c r="X321" s="295"/>
      <c r="Y321" s="295"/>
    </row>
    <row r="322" spans="5:25" x14ac:dyDescent="0.25">
      <c r="E322" s="294" t="s">
        <v>3375</v>
      </c>
      <c r="F322" s="294"/>
      <c r="G322" s="294"/>
      <c r="H322" s="294"/>
      <c r="M322" s="294" t="s">
        <v>3357</v>
      </c>
      <c r="N322" s="294"/>
      <c r="O322" s="294"/>
      <c r="P322" s="294"/>
      <c r="Q322" s="294"/>
      <c r="V322" s="295" t="s">
        <v>917</v>
      </c>
      <c r="W322" s="295"/>
      <c r="X322" s="295"/>
      <c r="Y322" s="295"/>
    </row>
    <row r="323" spans="5:25" x14ac:dyDescent="0.25">
      <c r="E323" s="294" t="s">
        <v>3377</v>
      </c>
      <c r="F323" s="294"/>
      <c r="G323" s="294"/>
      <c r="H323" s="294"/>
      <c r="M323" s="294" t="s">
        <v>3358</v>
      </c>
      <c r="N323" s="294"/>
      <c r="O323" s="294"/>
      <c r="P323" s="294"/>
      <c r="Q323" s="294"/>
      <c r="V323" s="295" t="s">
        <v>920</v>
      </c>
      <c r="W323" s="295"/>
      <c r="X323" s="295"/>
      <c r="Y323" s="295"/>
    </row>
    <row r="324" spans="5:25" x14ac:dyDescent="0.25">
      <c r="E324" s="294" t="s">
        <v>3379</v>
      </c>
      <c r="F324" s="294"/>
      <c r="G324" s="294"/>
      <c r="H324" s="294"/>
      <c r="M324" s="294" t="s">
        <v>3360</v>
      </c>
      <c r="N324" s="294"/>
      <c r="O324" s="294"/>
      <c r="P324" s="294"/>
      <c r="Q324" s="294"/>
      <c r="V324" s="295" t="s">
        <v>922</v>
      </c>
      <c r="W324" s="295"/>
      <c r="X324" s="295"/>
      <c r="Y324" s="295"/>
    </row>
    <row r="325" spans="5:25" x14ac:dyDescent="0.25">
      <c r="E325" s="294" t="s">
        <v>3381</v>
      </c>
      <c r="F325" s="294"/>
      <c r="G325" s="294"/>
      <c r="H325" s="294"/>
      <c r="M325" s="294" t="s">
        <v>3362</v>
      </c>
      <c r="N325" s="294"/>
      <c r="O325" s="294"/>
      <c r="P325" s="294"/>
      <c r="Q325" s="294"/>
      <c r="V325" s="295" t="s">
        <v>923</v>
      </c>
      <c r="W325" s="295"/>
      <c r="X325" s="295"/>
      <c r="Y325" s="295"/>
    </row>
    <row r="326" spans="5:25" x14ac:dyDescent="0.25">
      <c r="E326" s="294" t="s">
        <v>775</v>
      </c>
      <c r="F326" s="294"/>
      <c r="G326" s="294"/>
      <c r="H326" s="294"/>
      <c r="M326" s="294" t="s">
        <v>3363</v>
      </c>
      <c r="N326" s="294"/>
      <c r="O326" s="294"/>
      <c r="P326" s="294"/>
      <c r="Q326" s="294"/>
      <c r="V326" s="295" t="s">
        <v>924</v>
      </c>
      <c r="W326" s="295"/>
      <c r="X326" s="295"/>
      <c r="Y326" s="295"/>
    </row>
    <row r="327" spans="5:25" x14ac:dyDescent="0.25">
      <c r="E327" s="294" t="s">
        <v>3384</v>
      </c>
      <c r="F327" s="294"/>
      <c r="G327" s="294"/>
      <c r="H327" s="294"/>
      <c r="M327" s="294" t="s">
        <v>3365</v>
      </c>
      <c r="N327" s="294"/>
      <c r="O327" s="294"/>
      <c r="P327" s="294"/>
      <c r="Q327" s="294"/>
      <c r="V327" s="295" t="s">
        <v>925</v>
      </c>
      <c r="W327" s="295"/>
      <c r="X327" s="295"/>
      <c r="Y327" s="295"/>
    </row>
    <row r="328" spans="5:25" x14ac:dyDescent="0.25">
      <c r="E328" s="294" t="s">
        <v>3386</v>
      </c>
      <c r="F328" s="294"/>
      <c r="G328" s="294"/>
      <c r="H328" s="294"/>
      <c r="M328" s="294" t="s">
        <v>3366</v>
      </c>
      <c r="N328" s="294"/>
      <c r="O328" s="294"/>
      <c r="P328" s="294"/>
      <c r="Q328" s="294"/>
      <c r="V328" s="295" t="s">
        <v>926</v>
      </c>
      <c r="W328" s="295"/>
      <c r="X328" s="295"/>
      <c r="Y328" s="295"/>
    </row>
    <row r="329" spans="5:25" x14ac:dyDescent="0.25">
      <c r="E329" s="294" t="s">
        <v>3388</v>
      </c>
      <c r="F329" s="294"/>
      <c r="G329" s="294"/>
      <c r="H329" s="294"/>
      <c r="M329" s="294" t="s">
        <v>3368</v>
      </c>
      <c r="N329" s="294"/>
      <c r="O329" s="294"/>
      <c r="P329" s="294"/>
      <c r="Q329" s="294"/>
      <c r="V329" s="295" t="s">
        <v>927</v>
      </c>
      <c r="W329" s="295"/>
      <c r="X329" s="295"/>
      <c r="Y329" s="295"/>
    </row>
    <row r="330" spans="5:25" x14ac:dyDescent="0.25">
      <c r="E330" s="294" t="s">
        <v>3389</v>
      </c>
      <c r="F330" s="294"/>
      <c r="G330" s="294"/>
      <c r="H330" s="294"/>
      <c r="M330" s="294" t="s">
        <v>3370</v>
      </c>
      <c r="N330" s="294"/>
      <c r="O330" s="294"/>
      <c r="P330" s="294"/>
      <c r="Q330" s="294"/>
      <c r="V330" s="295" t="s">
        <v>929</v>
      </c>
      <c r="W330" s="295"/>
      <c r="X330" s="295"/>
      <c r="Y330" s="295"/>
    </row>
    <row r="331" spans="5:25" x14ac:dyDescent="0.25">
      <c r="E331" s="294" t="s">
        <v>3390</v>
      </c>
      <c r="F331" s="294"/>
      <c r="G331" s="294"/>
      <c r="H331" s="294"/>
      <c r="M331" s="294" t="s">
        <v>3372</v>
      </c>
      <c r="N331" s="294"/>
      <c r="O331" s="294"/>
      <c r="P331" s="294"/>
      <c r="Q331" s="294"/>
      <c r="V331" s="295" t="s">
        <v>931</v>
      </c>
      <c r="W331" s="295"/>
      <c r="X331" s="295"/>
      <c r="Y331" s="295"/>
    </row>
    <row r="332" spans="5:25" x14ac:dyDescent="0.25">
      <c r="E332" s="294" t="s">
        <v>3392</v>
      </c>
      <c r="F332" s="294"/>
      <c r="G332" s="294"/>
      <c r="H332" s="294"/>
      <c r="M332" s="294" t="s">
        <v>3374</v>
      </c>
      <c r="N332" s="294"/>
      <c r="O332" s="294"/>
      <c r="P332" s="294"/>
      <c r="Q332" s="294"/>
      <c r="V332" s="295" t="s">
        <v>933</v>
      </c>
      <c r="W332" s="295"/>
      <c r="X332" s="295"/>
      <c r="Y332" s="295"/>
    </row>
    <row r="333" spans="5:25" x14ac:dyDescent="0.25">
      <c r="E333" s="294" t="s">
        <v>3394</v>
      </c>
      <c r="F333" s="294"/>
      <c r="G333" s="294"/>
      <c r="H333" s="294"/>
      <c r="M333" s="294" t="s">
        <v>3376</v>
      </c>
      <c r="N333" s="294"/>
      <c r="O333" s="294"/>
      <c r="P333" s="294"/>
      <c r="Q333" s="294"/>
      <c r="V333" s="295" t="s">
        <v>936</v>
      </c>
      <c r="W333" s="295"/>
      <c r="X333" s="295"/>
      <c r="Y333" s="295"/>
    </row>
    <row r="334" spans="5:25" x14ac:dyDescent="0.25">
      <c r="E334" s="294" t="s">
        <v>3396</v>
      </c>
      <c r="F334" s="294"/>
      <c r="G334" s="294"/>
      <c r="H334" s="294"/>
      <c r="M334" s="294" t="s">
        <v>3665</v>
      </c>
      <c r="N334" s="294"/>
      <c r="O334" s="294"/>
      <c r="P334" s="294"/>
      <c r="Q334" s="294"/>
      <c r="V334" s="295" t="s">
        <v>938</v>
      </c>
      <c r="W334" s="295"/>
      <c r="X334" s="295"/>
      <c r="Y334" s="295"/>
    </row>
    <row r="335" spans="5:25" x14ac:dyDescent="0.25">
      <c r="E335" s="294" t="s">
        <v>3398</v>
      </c>
      <c r="F335" s="294"/>
      <c r="G335" s="294"/>
      <c r="H335" s="294"/>
      <c r="M335" s="294" t="s">
        <v>3666</v>
      </c>
      <c r="N335" s="294"/>
      <c r="O335" s="294"/>
      <c r="P335" s="294"/>
      <c r="Q335" s="294"/>
      <c r="V335" s="295" t="s">
        <v>940</v>
      </c>
      <c r="W335" s="295"/>
      <c r="X335" s="295"/>
      <c r="Y335" s="295"/>
    </row>
    <row r="336" spans="5:25" x14ac:dyDescent="0.25">
      <c r="E336" s="294" t="s">
        <v>3400</v>
      </c>
      <c r="F336" s="294"/>
      <c r="G336" s="294"/>
      <c r="H336" s="294"/>
      <c r="M336" s="294" t="s">
        <v>3378</v>
      </c>
      <c r="N336" s="294"/>
      <c r="O336" s="294"/>
      <c r="P336" s="294"/>
      <c r="Q336" s="294"/>
      <c r="V336" s="295" t="s">
        <v>943</v>
      </c>
      <c r="W336" s="295"/>
      <c r="X336" s="295"/>
      <c r="Y336" s="295"/>
    </row>
    <row r="337" spans="5:25" x14ac:dyDescent="0.25">
      <c r="E337" s="294" t="s">
        <v>3585</v>
      </c>
      <c r="F337" s="294"/>
      <c r="G337" s="294"/>
      <c r="H337" s="294"/>
      <c r="M337" s="294" t="s">
        <v>3380</v>
      </c>
      <c r="N337" s="294"/>
      <c r="O337" s="294"/>
      <c r="P337" s="294"/>
      <c r="Q337" s="294"/>
      <c r="V337" s="295" t="s">
        <v>950</v>
      </c>
      <c r="W337" s="295"/>
      <c r="X337" s="295"/>
      <c r="Y337" s="295"/>
    </row>
    <row r="338" spans="5:25" x14ac:dyDescent="0.25">
      <c r="E338" s="294" t="s">
        <v>3586</v>
      </c>
      <c r="F338" s="294"/>
      <c r="G338" s="294"/>
      <c r="H338" s="294"/>
      <c r="M338" s="294" t="s">
        <v>3382</v>
      </c>
      <c r="N338" s="294"/>
      <c r="O338" s="294"/>
      <c r="P338" s="294"/>
      <c r="Q338" s="294"/>
      <c r="V338" s="295" t="s">
        <v>952</v>
      </c>
      <c r="W338" s="295"/>
      <c r="X338" s="295"/>
      <c r="Y338" s="295"/>
    </row>
    <row r="339" spans="5:25" x14ac:dyDescent="0.25">
      <c r="E339" s="294" t="s">
        <v>3869</v>
      </c>
      <c r="F339" s="294"/>
      <c r="G339" s="294"/>
      <c r="H339" s="294"/>
      <c r="M339" s="294" t="s">
        <v>3383</v>
      </c>
      <c r="N339" s="294"/>
      <c r="O339" s="294"/>
      <c r="P339" s="294"/>
      <c r="Q339" s="294"/>
      <c r="V339" s="295" t="s">
        <v>953</v>
      </c>
      <c r="W339" s="295"/>
      <c r="X339" s="295"/>
      <c r="Y339" s="295"/>
    </row>
    <row r="340" spans="5:25" x14ac:dyDescent="0.25">
      <c r="E340" s="294" t="s">
        <v>792</v>
      </c>
      <c r="F340" s="294"/>
      <c r="G340" s="294"/>
      <c r="H340" s="294"/>
      <c r="M340" s="294" t="s">
        <v>3387</v>
      </c>
      <c r="N340" s="294"/>
      <c r="O340" s="294"/>
      <c r="P340" s="294"/>
      <c r="Q340" s="294"/>
      <c r="V340" s="295" t="s">
        <v>955</v>
      </c>
      <c r="W340" s="295"/>
      <c r="X340" s="295"/>
      <c r="Y340" s="295"/>
    </row>
    <row r="341" spans="5:25" x14ac:dyDescent="0.25">
      <c r="E341" s="294" t="s">
        <v>793</v>
      </c>
      <c r="F341" s="294"/>
      <c r="G341" s="294"/>
      <c r="H341" s="294"/>
      <c r="M341" s="294" t="s">
        <v>3385</v>
      </c>
      <c r="N341" s="294"/>
      <c r="O341" s="294"/>
      <c r="P341" s="294"/>
      <c r="Q341" s="294"/>
      <c r="V341" s="295" t="s">
        <v>956</v>
      </c>
      <c r="W341" s="295"/>
      <c r="X341" s="295"/>
      <c r="Y341" s="295"/>
    </row>
    <row r="342" spans="5:25" x14ac:dyDescent="0.25">
      <c r="E342" s="294" t="s">
        <v>794</v>
      </c>
      <c r="F342" s="294"/>
      <c r="G342" s="294"/>
      <c r="H342" s="294"/>
      <c r="M342" s="294" t="s">
        <v>3872</v>
      </c>
      <c r="N342" s="294"/>
      <c r="O342" s="294"/>
      <c r="P342" s="294"/>
      <c r="Q342" s="294"/>
      <c r="V342" s="295" t="s">
        <v>957</v>
      </c>
      <c r="W342" s="295"/>
      <c r="X342" s="295"/>
      <c r="Y342" s="295"/>
    </row>
    <row r="343" spans="5:25" x14ac:dyDescent="0.25">
      <c r="E343" s="294" t="s">
        <v>796</v>
      </c>
      <c r="F343" s="294"/>
      <c r="G343" s="294"/>
      <c r="H343" s="294"/>
      <c r="M343" s="294" t="s">
        <v>3873</v>
      </c>
      <c r="N343" s="294"/>
      <c r="O343" s="294"/>
      <c r="P343" s="294"/>
      <c r="Q343" s="294"/>
      <c r="V343" s="295" t="s">
        <v>959</v>
      </c>
      <c r="W343" s="295"/>
      <c r="X343" s="295"/>
      <c r="Y343" s="295"/>
    </row>
    <row r="344" spans="5:25" x14ac:dyDescent="0.25">
      <c r="E344" s="294" t="s">
        <v>797</v>
      </c>
      <c r="F344" s="294"/>
      <c r="G344" s="294"/>
      <c r="H344" s="294"/>
      <c r="M344" s="294" t="s">
        <v>3393</v>
      </c>
      <c r="N344" s="294"/>
      <c r="O344" s="294"/>
      <c r="P344" s="294"/>
      <c r="Q344" s="294"/>
      <c r="V344" s="295" t="s">
        <v>961</v>
      </c>
      <c r="W344" s="295"/>
      <c r="X344" s="295"/>
      <c r="Y344" s="295"/>
    </row>
    <row r="345" spans="5:25" x14ac:dyDescent="0.25">
      <c r="E345" s="294" t="s">
        <v>798</v>
      </c>
      <c r="F345" s="294"/>
      <c r="G345" s="294"/>
      <c r="H345" s="294"/>
      <c r="M345" s="294" t="s">
        <v>3391</v>
      </c>
      <c r="N345" s="294"/>
      <c r="O345" s="294"/>
      <c r="P345" s="294"/>
      <c r="Q345" s="294"/>
      <c r="V345" s="295" t="s">
        <v>963</v>
      </c>
      <c r="W345" s="295"/>
      <c r="X345" s="295"/>
      <c r="Y345" s="295"/>
    </row>
    <row r="346" spans="5:25" x14ac:dyDescent="0.25">
      <c r="E346" s="294" t="s">
        <v>799</v>
      </c>
      <c r="F346" s="294"/>
      <c r="G346" s="294"/>
      <c r="H346" s="294"/>
      <c r="M346" s="294" t="s">
        <v>3395</v>
      </c>
      <c r="N346" s="294"/>
      <c r="O346" s="294"/>
      <c r="P346" s="294"/>
      <c r="Q346" s="294"/>
      <c r="V346" s="295" t="s">
        <v>965</v>
      </c>
      <c r="W346" s="295"/>
      <c r="X346" s="295"/>
      <c r="Y346" s="295"/>
    </row>
    <row r="347" spans="5:25" x14ac:dyDescent="0.25">
      <c r="E347" s="294" t="s">
        <v>800</v>
      </c>
      <c r="F347" s="294"/>
      <c r="G347" s="294"/>
      <c r="H347" s="294"/>
      <c r="M347" s="294" t="s">
        <v>3397</v>
      </c>
      <c r="N347" s="294"/>
      <c r="O347" s="294"/>
      <c r="P347" s="294"/>
      <c r="Q347" s="294"/>
      <c r="V347" s="295" t="s">
        <v>968</v>
      </c>
      <c r="W347" s="295"/>
      <c r="X347" s="295"/>
      <c r="Y347" s="295"/>
    </row>
    <row r="348" spans="5:25" x14ac:dyDescent="0.25">
      <c r="E348" s="294" t="s">
        <v>801</v>
      </c>
      <c r="F348" s="294"/>
      <c r="G348" s="294"/>
      <c r="H348" s="294"/>
      <c r="M348" s="294" t="s">
        <v>3399</v>
      </c>
      <c r="N348" s="294"/>
      <c r="O348" s="294"/>
      <c r="P348" s="294"/>
      <c r="Q348" s="294"/>
      <c r="V348" s="295" t="s">
        <v>970</v>
      </c>
      <c r="W348" s="295"/>
      <c r="X348" s="295"/>
      <c r="Y348" s="295"/>
    </row>
    <row r="349" spans="5:25" x14ac:dyDescent="0.25">
      <c r="E349" s="294" t="s">
        <v>802</v>
      </c>
      <c r="F349" s="294"/>
      <c r="G349" s="294"/>
      <c r="H349" s="294"/>
      <c r="M349" s="294" t="s">
        <v>3401</v>
      </c>
      <c r="N349" s="294"/>
      <c r="O349" s="294"/>
      <c r="P349" s="294"/>
      <c r="Q349" s="294"/>
      <c r="V349" s="295" t="s">
        <v>977</v>
      </c>
      <c r="W349" s="295"/>
      <c r="X349" s="295"/>
      <c r="Y349" s="295"/>
    </row>
    <row r="350" spans="5:25" x14ac:dyDescent="0.25">
      <c r="E350" s="294" t="s">
        <v>803</v>
      </c>
      <c r="F350" s="294"/>
      <c r="G350" s="294"/>
      <c r="H350" s="294"/>
      <c r="M350" s="294" t="s">
        <v>3402</v>
      </c>
      <c r="N350" s="294"/>
      <c r="O350" s="294"/>
      <c r="P350" s="294"/>
      <c r="Q350" s="294"/>
      <c r="V350" s="295" t="s">
        <v>983</v>
      </c>
      <c r="W350" s="295"/>
      <c r="X350" s="295"/>
      <c r="Y350" s="295"/>
    </row>
    <row r="351" spans="5:25" x14ac:dyDescent="0.25">
      <c r="E351" s="294" t="s">
        <v>804</v>
      </c>
      <c r="F351" s="294"/>
      <c r="G351" s="294"/>
      <c r="H351" s="294"/>
      <c r="M351" s="294" t="s">
        <v>3403</v>
      </c>
      <c r="N351" s="294"/>
      <c r="O351" s="294"/>
      <c r="P351" s="294"/>
      <c r="Q351" s="294"/>
      <c r="V351" s="295" t="s">
        <v>984</v>
      </c>
      <c r="W351" s="295"/>
      <c r="X351" s="295"/>
      <c r="Y351" s="295"/>
    </row>
    <row r="352" spans="5:25" x14ac:dyDescent="0.25">
      <c r="E352" s="294" t="s">
        <v>805</v>
      </c>
      <c r="F352" s="294"/>
      <c r="G352" s="294"/>
      <c r="H352" s="294"/>
      <c r="M352" s="294" t="s">
        <v>3404</v>
      </c>
      <c r="N352" s="294"/>
      <c r="O352" s="294"/>
      <c r="P352" s="294"/>
      <c r="Q352" s="294"/>
      <c r="V352" s="295" t="s">
        <v>986</v>
      </c>
      <c r="W352" s="295"/>
      <c r="X352" s="295"/>
      <c r="Y352" s="295"/>
    </row>
    <row r="353" spans="5:25" x14ac:dyDescent="0.25">
      <c r="E353" s="294" t="s">
        <v>806</v>
      </c>
      <c r="F353" s="294"/>
      <c r="G353" s="294"/>
      <c r="H353" s="294"/>
      <c r="M353" s="294" t="s">
        <v>3405</v>
      </c>
      <c r="N353" s="294"/>
      <c r="O353" s="294"/>
      <c r="P353" s="294"/>
      <c r="Q353" s="294"/>
      <c r="V353" s="295" t="s">
        <v>987</v>
      </c>
      <c r="W353" s="295"/>
      <c r="X353" s="295"/>
      <c r="Y353" s="295"/>
    </row>
    <row r="354" spans="5:25" x14ac:dyDescent="0.25">
      <c r="E354" s="294" t="s">
        <v>807</v>
      </c>
      <c r="F354" s="294"/>
      <c r="G354" s="294"/>
      <c r="H354" s="294"/>
      <c r="M354" s="294" t="s">
        <v>3406</v>
      </c>
      <c r="N354" s="294"/>
      <c r="O354" s="294"/>
      <c r="P354" s="294"/>
      <c r="Q354" s="294"/>
      <c r="V354" s="295" t="s">
        <v>989</v>
      </c>
      <c r="W354" s="295"/>
      <c r="X354" s="295"/>
      <c r="Y354" s="295"/>
    </row>
    <row r="355" spans="5:25" x14ac:dyDescent="0.25">
      <c r="E355" s="294" t="s">
        <v>808</v>
      </c>
      <c r="F355" s="294"/>
      <c r="G355" s="294"/>
      <c r="H355" s="294"/>
      <c r="M355" s="294" t="s">
        <v>3407</v>
      </c>
      <c r="N355" s="294"/>
      <c r="O355" s="294"/>
      <c r="P355" s="294"/>
      <c r="Q355" s="294"/>
      <c r="V355" s="295" t="s">
        <v>991</v>
      </c>
      <c r="W355" s="295"/>
      <c r="X355" s="295"/>
      <c r="Y355" s="295"/>
    </row>
    <row r="356" spans="5:25" x14ac:dyDescent="0.25">
      <c r="E356" s="294" t="s">
        <v>809</v>
      </c>
      <c r="F356" s="294"/>
      <c r="G356" s="294"/>
      <c r="H356" s="294"/>
      <c r="M356" s="294" t="s">
        <v>3408</v>
      </c>
      <c r="N356" s="294"/>
      <c r="O356" s="294"/>
      <c r="P356" s="294"/>
      <c r="Q356" s="294"/>
      <c r="V356" s="295" t="s">
        <v>993</v>
      </c>
      <c r="W356" s="295"/>
      <c r="X356" s="295"/>
      <c r="Y356" s="295"/>
    </row>
    <row r="357" spans="5:25" x14ac:dyDescent="0.25">
      <c r="E357" s="294" t="s">
        <v>811</v>
      </c>
      <c r="F357" s="294"/>
      <c r="G357" s="294"/>
      <c r="H357" s="294"/>
      <c r="M357" s="294" t="s">
        <v>3409</v>
      </c>
      <c r="N357" s="294"/>
      <c r="O357" s="294"/>
      <c r="P357" s="294"/>
      <c r="Q357" s="294"/>
      <c r="V357" s="295" t="s">
        <v>994</v>
      </c>
      <c r="W357" s="295"/>
      <c r="X357" s="295"/>
      <c r="Y357" s="295"/>
    </row>
    <row r="358" spans="5:25" x14ac:dyDescent="0.25">
      <c r="E358" s="294" t="s">
        <v>812</v>
      </c>
      <c r="F358" s="294"/>
      <c r="G358" s="294"/>
      <c r="H358" s="294"/>
      <c r="M358" s="294" t="s">
        <v>3410</v>
      </c>
      <c r="N358" s="294"/>
      <c r="O358" s="294"/>
      <c r="P358" s="294"/>
      <c r="Q358" s="294"/>
      <c r="V358" s="295" t="s">
        <v>996</v>
      </c>
      <c r="W358" s="295"/>
      <c r="X358" s="295"/>
      <c r="Y358" s="295"/>
    </row>
    <row r="359" spans="5:25" x14ac:dyDescent="0.25">
      <c r="E359" s="294" t="s">
        <v>813</v>
      </c>
      <c r="F359" s="294"/>
      <c r="G359" s="294"/>
      <c r="H359" s="294"/>
      <c r="M359" s="294" t="s">
        <v>3411</v>
      </c>
      <c r="N359" s="294"/>
      <c r="O359" s="294"/>
      <c r="P359" s="294"/>
      <c r="Q359" s="294"/>
      <c r="V359" s="295" t="s">
        <v>998</v>
      </c>
      <c r="W359" s="295"/>
      <c r="X359" s="295"/>
      <c r="Y359" s="295"/>
    </row>
    <row r="360" spans="5:25" x14ac:dyDescent="0.25">
      <c r="E360" s="294" t="s">
        <v>814</v>
      </c>
      <c r="F360" s="294"/>
      <c r="G360" s="294"/>
      <c r="H360" s="294"/>
      <c r="M360" s="294" t="s">
        <v>3412</v>
      </c>
      <c r="N360" s="294"/>
      <c r="O360" s="294"/>
      <c r="P360" s="294"/>
      <c r="Q360" s="294"/>
      <c r="V360" s="295" t="s">
        <v>1001</v>
      </c>
      <c r="W360" s="295"/>
      <c r="X360" s="295"/>
      <c r="Y360" s="295"/>
    </row>
    <row r="361" spans="5:25" x14ac:dyDescent="0.25">
      <c r="E361" s="294" t="s">
        <v>815</v>
      </c>
      <c r="F361" s="294"/>
      <c r="G361" s="294"/>
      <c r="H361" s="294"/>
      <c r="M361" s="294" t="s">
        <v>3413</v>
      </c>
      <c r="N361" s="294"/>
      <c r="O361" s="294"/>
      <c r="P361" s="294"/>
      <c r="Q361" s="294"/>
      <c r="V361" s="295" t="s">
        <v>1003</v>
      </c>
      <c r="W361" s="295"/>
      <c r="X361" s="295"/>
      <c r="Y361" s="295"/>
    </row>
    <row r="362" spans="5:25" x14ac:dyDescent="0.25">
      <c r="E362" s="294" t="s">
        <v>816</v>
      </c>
      <c r="F362" s="294"/>
      <c r="G362" s="294"/>
      <c r="H362" s="294"/>
      <c r="M362" s="294" t="s">
        <v>3414</v>
      </c>
      <c r="N362" s="294"/>
      <c r="O362" s="294"/>
      <c r="P362" s="294"/>
      <c r="Q362" s="294"/>
      <c r="V362" s="295" t="s">
        <v>1006</v>
      </c>
      <c r="W362" s="295"/>
      <c r="X362" s="295"/>
      <c r="Y362" s="295"/>
    </row>
    <row r="363" spans="5:25" x14ac:dyDescent="0.25">
      <c r="E363" s="294" t="s">
        <v>817</v>
      </c>
      <c r="F363" s="294"/>
      <c r="G363" s="294"/>
      <c r="H363" s="294"/>
      <c r="M363" s="294" t="s">
        <v>3415</v>
      </c>
      <c r="N363" s="294"/>
      <c r="O363" s="294"/>
      <c r="P363" s="294"/>
      <c r="Q363" s="294"/>
      <c r="V363" s="295" t="s">
        <v>1008</v>
      </c>
      <c r="W363" s="295"/>
      <c r="X363" s="295"/>
      <c r="Y363" s="295"/>
    </row>
    <row r="364" spans="5:25" x14ac:dyDescent="0.25">
      <c r="E364" s="294" t="s">
        <v>818</v>
      </c>
      <c r="F364" s="294"/>
      <c r="G364" s="294"/>
      <c r="H364" s="294"/>
      <c r="M364" s="294" t="s">
        <v>3416</v>
      </c>
      <c r="N364" s="294"/>
      <c r="O364" s="294"/>
      <c r="P364" s="294"/>
      <c r="Q364" s="294"/>
      <c r="V364" s="295" t="s">
        <v>1009</v>
      </c>
      <c r="W364" s="295"/>
      <c r="X364" s="295"/>
      <c r="Y364" s="295"/>
    </row>
    <row r="365" spans="5:25" x14ac:dyDescent="0.25">
      <c r="E365" s="294" t="s">
        <v>819</v>
      </c>
      <c r="F365" s="294"/>
      <c r="G365" s="294"/>
      <c r="H365" s="294"/>
      <c r="M365" s="294" t="s">
        <v>864</v>
      </c>
      <c r="N365" s="294"/>
      <c r="O365" s="294"/>
      <c r="P365" s="294"/>
      <c r="Q365" s="294"/>
      <c r="V365" s="295" t="s">
        <v>1010</v>
      </c>
      <c r="W365" s="295"/>
      <c r="X365" s="295"/>
      <c r="Y365" s="295"/>
    </row>
    <row r="366" spans="5:25" x14ac:dyDescent="0.25">
      <c r="E366" s="294" t="s">
        <v>820</v>
      </c>
      <c r="F366" s="294"/>
      <c r="G366" s="294"/>
      <c r="H366" s="294"/>
      <c r="M366" s="294" t="s">
        <v>865</v>
      </c>
      <c r="N366" s="294"/>
      <c r="O366" s="294"/>
      <c r="P366" s="294"/>
      <c r="Q366" s="294"/>
      <c r="V366" s="295" t="s">
        <v>1011</v>
      </c>
      <c r="W366" s="295"/>
      <c r="X366" s="295"/>
      <c r="Y366" s="295"/>
    </row>
    <row r="367" spans="5:25" x14ac:dyDescent="0.25">
      <c r="E367" s="294" t="s">
        <v>821</v>
      </c>
      <c r="F367" s="294"/>
      <c r="G367" s="294"/>
      <c r="H367" s="294"/>
      <c r="M367" s="294" t="s">
        <v>867</v>
      </c>
      <c r="N367" s="294"/>
      <c r="O367" s="294"/>
      <c r="P367" s="294"/>
      <c r="Q367" s="294"/>
      <c r="V367" s="295" t="s">
        <v>1012</v>
      </c>
      <c r="W367" s="295"/>
      <c r="X367" s="295"/>
      <c r="Y367" s="295"/>
    </row>
    <row r="368" spans="5:25" x14ac:dyDescent="0.25">
      <c r="E368" s="294" t="s">
        <v>822</v>
      </c>
      <c r="F368" s="294"/>
      <c r="G368" s="294"/>
      <c r="H368" s="294"/>
      <c r="M368" s="294" t="s">
        <v>868</v>
      </c>
      <c r="N368" s="294"/>
      <c r="O368" s="294"/>
      <c r="P368" s="294"/>
      <c r="Q368" s="294"/>
      <c r="V368" s="295" t="s">
        <v>1014</v>
      </c>
      <c r="W368" s="295"/>
      <c r="X368" s="295"/>
      <c r="Y368" s="295"/>
    </row>
    <row r="369" spans="5:25" x14ac:dyDescent="0.25">
      <c r="E369" s="294" t="s">
        <v>823</v>
      </c>
      <c r="F369" s="294"/>
      <c r="G369" s="294"/>
      <c r="H369" s="294"/>
      <c r="M369" s="294" t="s">
        <v>869</v>
      </c>
      <c r="N369" s="294"/>
      <c r="O369" s="294"/>
      <c r="P369" s="294"/>
      <c r="Q369" s="294"/>
      <c r="V369" s="295" t="s">
        <v>1015</v>
      </c>
      <c r="W369" s="295"/>
      <c r="X369" s="295"/>
      <c r="Y369" s="295"/>
    </row>
    <row r="370" spans="5:25" x14ac:dyDescent="0.25">
      <c r="E370" s="294" t="s">
        <v>824</v>
      </c>
      <c r="F370" s="294"/>
      <c r="G370" s="294"/>
      <c r="H370" s="294"/>
      <c r="M370" s="294" t="s">
        <v>870</v>
      </c>
      <c r="N370" s="294"/>
      <c r="O370" s="294"/>
      <c r="P370" s="294"/>
      <c r="Q370" s="294"/>
      <c r="V370" s="295" t="s">
        <v>1016</v>
      </c>
      <c r="W370" s="295"/>
      <c r="X370" s="295"/>
      <c r="Y370" s="295"/>
    </row>
    <row r="371" spans="5:25" x14ac:dyDescent="0.25">
      <c r="E371" s="294" t="s">
        <v>825</v>
      </c>
      <c r="F371" s="294"/>
      <c r="G371" s="294"/>
      <c r="H371" s="294"/>
      <c r="M371" s="294" t="s">
        <v>871</v>
      </c>
      <c r="N371" s="294"/>
      <c r="O371" s="294"/>
      <c r="P371" s="294"/>
      <c r="Q371" s="294"/>
      <c r="V371" s="295" t="s">
        <v>1018</v>
      </c>
      <c r="W371" s="295"/>
      <c r="X371" s="295"/>
      <c r="Y371" s="295"/>
    </row>
    <row r="372" spans="5:25" x14ac:dyDescent="0.25">
      <c r="E372" s="294" t="s">
        <v>826</v>
      </c>
      <c r="F372" s="294"/>
      <c r="G372" s="294"/>
      <c r="H372" s="294"/>
      <c r="M372" s="294" t="s">
        <v>872</v>
      </c>
      <c r="N372" s="294"/>
      <c r="O372" s="294"/>
      <c r="P372" s="294"/>
      <c r="Q372" s="294"/>
      <c r="V372" s="295" t="s">
        <v>1019</v>
      </c>
      <c r="W372" s="295"/>
      <c r="X372" s="295"/>
      <c r="Y372" s="295"/>
    </row>
    <row r="373" spans="5:25" x14ac:dyDescent="0.25">
      <c r="E373" s="294" t="s">
        <v>827</v>
      </c>
      <c r="F373" s="294"/>
      <c r="G373" s="294"/>
      <c r="H373" s="294"/>
      <c r="M373" s="294" t="s">
        <v>875</v>
      </c>
      <c r="N373" s="294"/>
      <c r="O373" s="294"/>
      <c r="P373" s="294"/>
      <c r="Q373" s="294"/>
      <c r="V373" s="295" t="s">
        <v>1021</v>
      </c>
      <c r="W373" s="295"/>
      <c r="X373" s="295"/>
      <c r="Y373" s="295"/>
    </row>
    <row r="374" spans="5:25" x14ac:dyDescent="0.25">
      <c r="E374" s="294" t="s">
        <v>828</v>
      </c>
      <c r="F374" s="294"/>
      <c r="G374" s="294"/>
      <c r="H374" s="294"/>
      <c r="M374" s="294" t="s">
        <v>3874</v>
      </c>
      <c r="N374" s="294"/>
      <c r="O374" s="294"/>
      <c r="P374" s="294"/>
      <c r="Q374" s="294"/>
      <c r="V374" s="295" t="s">
        <v>1023</v>
      </c>
      <c r="W374" s="295"/>
      <c r="X374" s="295"/>
      <c r="Y374" s="295"/>
    </row>
    <row r="375" spans="5:25" x14ac:dyDescent="0.25">
      <c r="E375" s="294" t="s">
        <v>829</v>
      </c>
      <c r="F375" s="294"/>
      <c r="G375" s="294"/>
      <c r="H375" s="294"/>
      <c r="M375" s="294" t="s">
        <v>3875</v>
      </c>
      <c r="N375" s="294"/>
      <c r="O375" s="294"/>
      <c r="P375" s="294"/>
      <c r="Q375" s="294"/>
      <c r="V375" s="295" t="s">
        <v>1025</v>
      </c>
      <c r="W375" s="295"/>
      <c r="X375" s="295"/>
      <c r="Y375" s="295"/>
    </row>
    <row r="376" spans="5:25" x14ac:dyDescent="0.25">
      <c r="E376" s="294" t="s">
        <v>830</v>
      </c>
      <c r="F376" s="294"/>
      <c r="G376" s="294"/>
      <c r="H376" s="294"/>
      <c r="M376" s="294" t="s">
        <v>3876</v>
      </c>
      <c r="N376" s="294"/>
      <c r="O376" s="294"/>
      <c r="P376" s="294"/>
      <c r="Q376" s="294"/>
      <c r="V376" s="295" t="s">
        <v>1027</v>
      </c>
      <c r="W376" s="295"/>
      <c r="X376" s="295"/>
      <c r="Y376" s="295"/>
    </row>
    <row r="377" spans="5:25" x14ac:dyDescent="0.25">
      <c r="E377" s="294" t="s">
        <v>831</v>
      </c>
      <c r="F377" s="294"/>
      <c r="G377" s="294"/>
      <c r="H377" s="294"/>
      <c r="M377" s="294" t="s">
        <v>3877</v>
      </c>
      <c r="N377" s="294"/>
      <c r="O377" s="294"/>
      <c r="P377" s="294"/>
      <c r="Q377" s="294"/>
      <c r="V377" s="295" t="s">
        <v>1030</v>
      </c>
      <c r="W377" s="295"/>
      <c r="X377" s="295"/>
      <c r="Y377" s="295"/>
    </row>
    <row r="378" spans="5:25" x14ac:dyDescent="0.25">
      <c r="E378" s="294" t="s">
        <v>832</v>
      </c>
      <c r="F378" s="294"/>
      <c r="G378" s="294"/>
      <c r="H378" s="294"/>
      <c r="M378" s="294" t="s">
        <v>3878</v>
      </c>
      <c r="N378" s="294"/>
      <c r="O378" s="294"/>
      <c r="P378" s="294"/>
      <c r="Q378" s="294"/>
      <c r="V378" s="295" t="s">
        <v>1032</v>
      </c>
      <c r="W378" s="295"/>
      <c r="X378" s="295"/>
      <c r="Y378" s="295"/>
    </row>
    <row r="379" spans="5:25" x14ac:dyDescent="0.25">
      <c r="E379" s="294" t="s">
        <v>833</v>
      </c>
      <c r="F379" s="294"/>
      <c r="G379" s="294"/>
      <c r="H379" s="294"/>
      <c r="M379" s="294" t="s">
        <v>3879</v>
      </c>
      <c r="N379" s="294"/>
      <c r="O379" s="294"/>
      <c r="P379" s="294"/>
      <c r="Q379" s="294"/>
      <c r="V379" s="295" t="s">
        <v>1034</v>
      </c>
      <c r="W379" s="295"/>
      <c r="X379" s="295"/>
      <c r="Y379" s="295"/>
    </row>
    <row r="380" spans="5:25" x14ac:dyDescent="0.25">
      <c r="E380" s="294" t="s">
        <v>834</v>
      </c>
      <c r="F380" s="294"/>
      <c r="G380" s="294"/>
      <c r="H380" s="294"/>
      <c r="M380" s="294" t="s">
        <v>876</v>
      </c>
      <c r="N380" s="294"/>
      <c r="O380" s="294"/>
      <c r="P380" s="294"/>
      <c r="Q380" s="294"/>
      <c r="V380" s="295" t="s">
        <v>1035</v>
      </c>
      <c r="W380" s="295"/>
      <c r="X380" s="295"/>
      <c r="Y380" s="295"/>
    </row>
    <row r="381" spans="5:25" x14ac:dyDescent="0.25">
      <c r="E381" s="294" t="s">
        <v>835</v>
      </c>
      <c r="F381" s="294"/>
      <c r="G381" s="294"/>
      <c r="H381" s="294"/>
      <c r="M381" s="294" t="s">
        <v>3880</v>
      </c>
      <c r="N381" s="294"/>
      <c r="O381" s="294"/>
      <c r="P381" s="294"/>
      <c r="Q381" s="294"/>
      <c r="V381" s="295" t="s">
        <v>1037</v>
      </c>
      <c r="W381" s="295"/>
      <c r="X381" s="295"/>
      <c r="Y381" s="295"/>
    </row>
    <row r="382" spans="5:25" x14ac:dyDescent="0.25">
      <c r="E382" s="294" t="s">
        <v>836</v>
      </c>
      <c r="F382" s="294"/>
      <c r="G382" s="294"/>
      <c r="H382" s="294"/>
      <c r="M382" s="294" t="s">
        <v>878</v>
      </c>
      <c r="N382" s="294"/>
      <c r="O382" s="294"/>
      <c r="P382" s="294"/>
      <c r="Q382" s="294"/>
      <c r="V382" s="295" t="s">
        <v>1039</v>
      </c>
      <c r="W382" s="295"/>
      <c r="X382" s="295"/>
      <c r="Y382" s="295"/>
    </row>
    <row r="383" spans="5:25" x14ac:dyDescent="0.25">
      <c r="E383" s="294" t="s">
        <v>3839</v>
      </c>
      <c r="F383" s="294"/>
      <c r="G383" s="294"/>
      <c r="H383" s="294"/>
      <c r="M383" s="294" t="s">
        <v>880</v>
      </c>
      <c r="N383" s="294"/>
      <c r="O383" s="294"/>
      <c r="P383" s="294"/>
      <c r="Q383" s="294"/>
      <c r="V383" s="295" t="s">
        <v>1041</v>
      </c>
      <c r="W383" s="295"/>
      <c r="X383" s="295"/>
      <c r="Y383" s="295"/>
    </row>
    <row r="384" spans="5:25" x14ac:dyDescent="0.25">
      <c r="E384" s="294" t="s">
        <v>838</v>
      </c>
      <c r="F384" s="294"/>
      <c r="G384" s="294"/>
      <c r="H384" s="294"/>
      <c r="M384" s="294" t="s">
        <v>882</v>
      </c>
      <c r="N384" s="294"/>
      <c r="O384" s="294"/>
      <c r="P384" s="294"/>
      <c r="Q384" s="294"/>
      <c r="V384" s="299" t="s">
        <v>4010</v>
      </c>
      <c r="W384" s="295"/>
      <c r="X384" s="295"/>
      <c r="Y384" s="295"/>
    </row>
    <row r="385" spans="5:25" x14ac:dyDescent="0.25">
      <c r="E385" s="293" t="s">
        <v>4008</v>
      </c>
      <c r="F385" s="294"/>
      <c r="G385" s="294"/>
      <c r="H385" s="294"/>
      <c r="M385" s="294" t="s">
        <v>883</v>
      </c>
      <c r="N385" s="294"/>
      <c r="O385" s="294"/>
      <c r="P385" s="294"/>
      <c r="Q385" s="294"/>
      <c r="V385" s="295" t="s">
        <v>3684</v>
      </c>
      <c r="W385" s="295"/>
      <c r="X385" s="295"/>
      <c r="Y385" s="295"/>
    </row>
    <row r="386" spans="5:25" x14ac:dyDescent="0.25">
      <c r="E386" s="294" t="s">
        <v>839</v>
      </c>
      <c r="F386" s="294"/>
      <c r="G386" s="294"/>
      <c r="H386" s="294"/>
      <c r="M386" s="294" t="s">
        <v>885</v>
      </c>
      <c r="N386" s="294"/>
      <c r="O386" s="294"/>
      <c r="P386" s="294"/>
      <c r="Q386" s="294"/>
      <c r="V386" s="295" t="s">
        <v>1044</v>
      </c>
      <c r="W386" s="295"/>
      <c r="X386" s="295"/>
      <c r="Y386" s="295"/>
    </row>
    <row r="387" spans="5:25" x14ac:dyDescent="0.25">
      <c r="E387" s="294" t="s">
        <v>840</v>
      </c>
      <c r="F387" s="294"/>
      <c r="G387" s="294"/>
      <c r="H387" s="294"/>
      <c r="M387" s="294" t="s">
        <v>888</v>
      </c>
      <c r="N387" s="294"/>
      <c r="O387" s="294"/>
      <c r="P387" s="294"/>
      <c r="Q387" s="294"/>
      <c r="V387" s="295" t="s">
        <v>1047</v>
      </c>
      <c r="W387" s="295"/>
      <c r="X387" s="295"/>
      <c r="Y387" s="295"/>
    </row>
    <row r="388" spans="5:25" x14ac:dyDescent="0.25">
      <c r="E388" s="294" t="s">
        <v>841</v>
      </c>
      <c r="F388" s="294"/>
      <c r="G388" s="294"/>
      <c r="H388" s="294"/>
      <c r="M388" s="294" t="s">
        <v>890</v>
      </c>
      <c r="N388" s="294"/>
      <c r="O388" s="294"/>
      <c r="P388" s="294"/>
      <c r="Q388" s="294"/>
      <c r="V388" s="295" t="s">
        <v>1048</v>
      </c>
      <c r="W388" s="295"/>
      <c r="X388" s="295"/>
      <c r="Y388" s="295"/>
    </row>
    <row r="389" spans="5:25" x14ac:dyDescent="0.25">
      <c r="E389" s="294" t="s">
        <v>842</v>
      </c>
      <c r="F389" s="294"/>
      <c r="G389" s="294"/>
      <c r="H389" s="294"/>
      <c r="M389" s="294" t="s">
        <v>891</v>
      </c>
      <c r="N389" s="294"/>
      <c r="O389" s="294"/>
      <c r="P389" s="294"/>
      <c r="Q389" s="294"/>
      <c r="V389" s="295" t="s">
        <v>1050</v>
      </c>
      <c r="W389" s="295"/>
      <c r="X389" s="295"/>
      <c r="Y389" s="295"/>
    </row>
    <row r="390" spans="5:25" x14ac:dyDescent="0.25">
      <c r="E390" s="294" t="s">
        <v>843</v>
      </c>
      <c r="F390" s="294"/>
      <c r="G390" s="294"/>
      <c r="H390" s="294"/>
      <c r="M390" s="294" t="s">
        <v>892</v>
      </c>
      <c r="N390" s="294"/>
      <c r="O390" s="294"/>
      <c r="P390" s="294"/>
      <c r="Q390" s="294"/>
      <c r="V390" s="295" t="s">
        <v>1051</v>
      </c>
      <c r="W390" s="295"/>
      <c r="X390" s="295"/>
      <c r="Y390" s="295"/>
    </row>
    <row r="391" spans="5:25" x14ac:dyDescent="0.25">
      <c r="E391" s="294" t="s">
        <v>844</v>
      </c>
      <c r="F391" s="294"/>
      <c r="G391" s="294"/>
      <c r="H391" s="294"/>
      <c r="M391" s="294" t="s">
        <v>894</v>
      </c>
      <c r="N391" s="294"/>
      <c r="O391" s="294"/>
      <c r="P391" s="294"/>
      <c r="Q391" s="294"/>
      <c r="V391" s="295" t="s">
        <v>1052</v>
      </c>
      <c r="W391" s="295"/>
      <c r="X391" s="295"/>
      <c r="Y391" s="295"/>
    </row>
    <row r="392" spans="5:25" x14ac:dyDescent="0.25">
      <c r="E392" s="294" t="s">
        <v>845</v>
      </c>
      <c r="F392" s="294"/>
      <c r="G392" s="294"/>
      <c r="H392" s="294"/>
      <c r="M392" s="294" t="s">
        <v>896</v>
      </c>
      <c r="N392" s="294"/>
      <c r="O392" s="294"/>
      <c r="P392" s="294"/>
      <c r="Q392" s="294"/>
      <c r="V392" s="295" t="s">
        <v>1054</v>
      </c>
      <c r="W392" s="295"/>
      <c r="X392" s="295"/>
      <c r="Y392" s="295"/>
    </row>
    <row r="393" spans="5:25" x14ac:dyDescent="0.25">
      <c r="E393" s="294" t="s">
        <v>846</v>
      </c>
      <c r="F393" s="294"/>
      <c r="G393" s="294"/>
      <c r="H393" s="294"/>
      <c r="M393" s="294" t="s">
        <v>897</v>
      </c>
      <c r="N393" s="294"/>
      <c r="O393" s="294"/>
      <c r="P393" s="294"/>
      <c r="Q393" s="294"/>
      <c r="V393" s="295" t="s">
        <v>1055</v>
      </c>
      <c r="W393" s="295"/>
      <c r="X393" s="295"/>
      <c r="Y393" s="295"/>
    </row>
    <row r="394" spans="5:25" x14ac:dyDescent="0.25">
      <c r="E394" s="294" t="s">
        <v>847</v>
      </c>
      <c r="F394" s="294"/>
      <c r="G394" s="294"/>
      <c r="H394" s="294"/>
      <c r="M394" s="294" t="s">
        <v>899</v>
      </c>
      <c r="N394" s="294"/>
      <c r="O394" s="294"/>
      <c r="P394" s="294"/>
      <c r="Q394" s="294"/>
      <c r="V394" s="295" t="s">
        <v>1057</v>
      </c>
      <c r="W394" s="295"/>
      <c r="X394" s="295"/>
      <c r="Y394" s="295"/>
    </row>
    <row r="395" spans="5:25" x14ac:dyDescent="0.25">
      <c r="E395" s="294" t="s">
        <v>848</v>
      </c>
      <c r="F395" s="294"/>
      <c r="G395" s="294"/>
      <c r="H395" s="294"/>
      <c r="M395" s="294" t="s">
        <v>901</v>
      </c>
      <c r="N395" s="294"/>
      <c r="O395" s="294"/>
      <c r="P395" s="294"/>
      <c r="Q395" s="294"/>
      <c r="V395" s="295" t="s">
        <v>1059</v>
      </c>
      <c r="W395" s="295"/>
      <c r="X395" s="295"/>
      <c r="Y395" s="295"/>
    </row>
    <row r="396" spans="5:25" x14ac:dyDescent="0.25">
      <c r="E396" s="294" t="s">
        <v>850</v>
      </c>
      <c r="F396" s="294"/>
      <c r="G396" s="294"/>
      <c r="H396" s="294"/>
      <c r="M396" s="294" t="s">
        <v>902</v>
      </c>
      <c r="N396" s="294"/>
      <c r="O396" s="294"/>
      <c r="P396" s="294"/>
      <c r="Q396" s="294"/>
      <c r="V396" s="295" t="s">
        <v>1061</v>
      </c>
      <c r="W396" s="295"/>
      <c r="X396" s="295"/>
      <c r="Y396" s="295"/>
    </row>
    <row r="397" spans="5:25" x14ac:dyDescent="0.25">
      <c r="E397" s="294" t="s">
        <v>852</v>
      </c>
      <c r="F397" s="294"/>
      <c r="G397" s="294"/>
      <c r="H397" s="294"/>
      <c r="M397" s="294" t="s">
        <v>903</v>
      </c>
      <c r="N397" s="294"/>
      <c r="O397" s="294"/>
      <c r="P397" s="294"/>
      <c r="Q397" s="294"/>
      <c r="V397" s="295" t="s">
        <v>1065</v>
      </c>
      <c r="W397" s="295"/>
      <c r="X397" s="295"/>
      <c r="Y397" s="295"/>
    </row>
    <row r="398" spans="5:25" x14ac:dyDescent="0.25">
      <c r="E398" s="294" t="s">
        <v>853</v>
      </c>
      <c r="F398" s="294"/>
      <c r="G398" s="294"/>
      <c r="H398" s="294"/>
      <c r="M398" s="294" t="s">
        <v>905</v>
      </c>
      <c r="N398" s="294"/>
      <c r="O398" s="294"/>
      <c r="P398" s="294"/>
      <c r="Q398" s="294"/>
      <c r="V398" s="295" t="s">
        <v>1066</v>
      </c>
      <c r="W398" s="295"/>
      <c r="X398" s="295"/>
      <c r="Y398" s="295"/>
    </row>
    <row r="399" spans="5:25" x14ac:dyDescent="0.25">
      <c r="E399" s="294" t="s">
        <v>854</v>
      </c>
      <c r="F399" s="294"/>
      <c r="G399" s="294"/>
      <c r="H399" s="294"/>
      <c r="M399" s="294" t="s">
        <v>907</v>
      </c>
      <c r="N399" s="294"/>
      <c r="O399" s="294"/>
      <c r="P399" s="294"/>
      <c r="Q399" s="294"/>
      <c r="V399" s="295" t="s">
        <v>1068</v>
      </c>
      <c r="W399" s="295"/>
      <c r="X399" s="295"/>
      <c r="Y399" s="295"/>
    </row>
    <row r="400" spans="5:25" x14ac:dyDescent="0.25">
      <c r="E400" s="294" t="s">
        <v>855</v>
      </c>
      <c r="F400" s="294"/>
      <c r="G400" s="294"/>
      <c r="H400" s="294"/>
      <c r="M400" s="294" t="s">
        <v>909</v>
      </c>
      <c r="N400" s="294"/>
      <c r="O400" s="294"/>
      <c r="P400" s="294"/>
      <c r="Q400" s="294"/>
      <c r="V400" s="295" t="s">
        <v>1070</v>
      </c>
      <c r="W400" s="295"/>
      <c r="X400" s="295"/>
      <c r="Y400" s="295"/>
    </row>
    <row r="401" spans="5:25" x14ac:dyDescent="0.25">
      <c r="E401" s="294" t="s">
        <v>857</v>
      </c>
      <c r="F401" s="294"/>
      <c r="G401" s="294"/>
      <c r="H401" s="294"/>
      <c r="M401" s="294" t="s">
        <v>911</v>
      </c>
      <c r="N401" s="294"/>
      <c r="O401" s="294"/>
      <c r="P401" s="294"/>
      <c r="Q401" s="294"/>
      <c r="V401" s="295" t="s">
        <v>3608</v>
      </c>
      <c r="W401" s="295"/>
      <c r="X401" s="295"/>
      <c r="Y401" s="295"/>
    </row>
    <row r="402" spans="5:25" x14ac:dyDescent="0.25">
      <c r="E402" s="294" t="s">
        <v>858</v>
      </c>
      <c r="F402" s="294"/>
      <c r="G402" s="294"/>
      <c r="H402" s="294"/>
      <c r="M402" s="294" t="s">
        <v>921</v>
      </c>
      <c r="N402" s="294"/>
      <c r="O402" s="294"/>
      <c r="P402" s="294"/>
      <c r="Q402" s="294"/>
      <c r="V402" s="295" t="s">
        <v>3609</v>
      </c>
      <c r="W402" s="295"/>
      <c r="X402" s="295"/>
      <c r="Y402" s="295"/>
    </row>
    <row r="403" spans="5:25" x14ac:dyDescent="0.25">
      <c r="E403" s="294" t="s">
        <v>859</v>
      </c>
      <c r="F403" s="294"/>
      <c r="G403" s="294"/>
      <c r="H403" s="294"/>
      <c r="M403" s="294" t="s">
        <v>928</v>
      </c>
      <c r="N403" s="294"/>
      <c r="O403" s="294"/>
      <c r="P403" s="294"/>
      <c r="Q403" s="294"/>
      <c r="V403" s="295" t="s">
        <v>3418</v>
      </c>
      <c r="W403" s="295"/>
      <c r="X403" s="295"/>
      <c r="Y403" s="295"/>
    </row>
    <row r="404" spans="5:25" x14ac:dyDescent="0.25">
      <c r="E404" s="294" t="s">
        <v>3419</v>
      </c>
      <c r="F404" s="294"/>
      <c r="G404" s="294"/>
      <c r="H404" s="294"/>
      <c r="M404" s="294" t="s">
        <v>930</v>
      </c>
      <c r="N404" s="294"/>
      <c r="O404" s="294"/>
      <c r="P404" s="294"/>
      <c r="Q404" s="294"/>
      <c r="V404" s="295" t="s">
        <v>3417</v>
      </c>
      <c r="W404" s="295"/>
      <c r="X404" s="295"/>
      <c r="Y404" s="295"/>
    </row>
    <row r="405" spans="5:25" x14ac:dyDescent="0.25">
      <c r="E405" s="294" t="s">
        <v>3420</v>
      </c>
      <c r="F405" s="294"/>
      <c r="G405" s="294"/>
      <c r="H405" s="294"/>
      <c r="M405" s="294" t="s">
        <v>932</v>
      </c>
      <c r="N405" s="294"/>
      <c r="O405" s="294"/>
      <c r="P405" s="294"/>
      <c r="Q405" s="294"/>
    </row>
    <row r="406" spans="5:25" x14ac:dyDescent="0.25">
      <c r="E406" s="294" t="s">
        <v>3587</v>
      </c>
      <c r="F406" s="294"/>
      <c r="G406" s="294"/>
      <c r="H406" s="294"/>
      <c r="M406" s="294" t="s">
        <v>934</v>
      </c>
      <c r="N406" s="294"/>
      <c r="O406" s="294"/>
      <c r="P406" s="294"/>
      <c r="Q406" s="294"/>
    </row>
    <row r="407" spans="5:25" x14ac:dyDescent="0.25">
      <c r="E407" s="294" t="s">
        <v>3588</v>
      </c>
      <c r="F407" s="294"/>
      <c r="G407" s="294"/>
      <c r="H407" s="294"/>
      <c r="M407" s="294" t="s">
        <v>935</v>
      </c>
      <c r="N407" s="294"/>
      <c r="O407" s="294"/>
      <c r="P407" s="294"/>
      <c r="Q407" s="294"/>
    </row>
    <row r="408" spans="5:25" x14ac:dyDescent="0.25">
      <c r="E408" s="294" t="s">
        <v>3589</v>
      </c>
      <c r="F408" s="294"/>
      <c r="G408" s="294"/>
      <c r="H408" s="294"/>
      <c r="M408" s="294" t="s">
        <v>937</v>
      </c>
      <c r="N408" s="294"/>
      <c r="O408" s="294"/>
      <c r="P408" s="294"/>
      <c r="Q408" s="294"/>
    </row>
    <row r="409" spans="5:25" x14ac:dyDescent="0.25">
      <c r="E409" s="294" t="s">
        <v>3589</v>
      </c>
      <c r="F409" s="294"/>
      <c r="G409" s="294"/>
      <c r="H409" s="294"/>
      <c r="M409" s="294" t="s">
        <v>942</v>
      </c>
      <c r="N409" s="294"/>
      <c r="O409" s="294"/>
      <c r="P409" s="294"/>
      <c r="Q409" s="294"/>
    </row>
    <row r="410" spans="5:25" x14ac:dyDescent="0.25">
      <c r="F410" s="294"/>
      <c r="G410" s="294"/>
      <c r="H410" s="294"/>
      <c r="M410" s="294" t="s">
        <v>946</v>
      </c>
      <c r="N410" s="294"/>
      <c r="O410" s="294"/>
      <c r="P410" s="294"/>
      <c r="Q410" s="294"/>
    </row>
    <row r="411" spans="5:25" x14ac:dyDescent="0.25">
      <c r="F411" s="294"/>
      <c r="G411" s="294"/>
      <c r="H411" s="294"/>
      <c r="M411" s="294" t="s">
        <v>948</v>
      </c>
      <c r="N411" s="294"/>
      <c r="O411" s="294"/>
      <c r="P411" s="294"/>
      <c r="Q411" s="294"/>
    </row>
    <row r="412" spans="5:25" x14ac:dyDescent="0.25">
      <c r="F412" s="294"/>
      <c r="G412" s="294"/>
      <c r="H412" s="294"/>
      <c r="M412" s="294" t="s">
        <v>949</v>
      </c>
      <c r="N412" s="294"/>
      <c r="O412" s="294"/>
      <c r="P412" s="294"/>
      <c r="Q412" s="294"/>
    </row>
    <row r="413" spans="5:25" x14ac:dyDescent="0.25">
      <c r="M413" s="294" t="s">
        <v>951</v>
      </c>
      <c r="N413" s="294"/>
      <c r="O413" s="294"/>
      <c r="P413" s="294"/>
      <c r="Q413" s="294"/>
    </row>
    <row r="414" spans="5:25" x14ac:dyDescent="0.25">
      <c r="M414" s="294" t="s">
        <v>954</v>
      </c>
      <c r="N414" s="294"/>
      <c r="O414" s="294"/>
      <c r="P414" s="294"/>
      <c r="Q414" s="294"/>
    </row>
    <row r="415" spans="5:25" x14ac:dyDescent="0.25">
      <c r="M415" s="294" t="s">
        <v>958</v>
      </c>
      <c r="N415" s="294"/>
      <c r="O415" s="294"/>
      <c r="P415" s="294"/>
      <c r="Q415" s="294"/>
    </row>
    <row r="416" spans="5:25" x14ac:dyDescent="0.25">
      <c r="M416" s="294" t="s">
        <v>960</v>
      </c>
      <c r="N416" s="294"/>
      <c r="O416" s="294"/>
      <c r="P416" s="294"/>
      <c r="Q416" s="294"/>
    </row>
    <row r="417" spans="13:17" x14ac:dyDescent="0.25">
      <c r="M417" s="294" t="s">
        <v>962</v>
      </c>
      <c r="N417" s="294"/>
      <c r="O417" s="294"/>
      <c r="P417" s="294"/>
      <c r="Q417" s="294"/>
    </row>
    <row r="418" spans="13:17" x14ac:dyDescent="0.25">
      <c r="M418" s="294" t="s">
        <v>964</v>
      </c>
      <c r="N418" s="294"/>
      <c r="O418" s="294"/>
      <c r="P418" s="294"/>
      <c r="Q418" s="294"/>
    </row>
    <row r="419" spans="13:17" x14ac:dyDescent="0.25">
      <c r="M419" s="294" t="s">
        <v>966</v>
      </c>
      <c r="N419" s="294"/>
      <c r="O419" s="294"/>
      <c r="P419" s="294"/>
      <c r="Q419" s="294"/>
    </row>
    <row r="420" spans="13:17" x14ac:dyDescent="0.25">
      <c r="M420" s="294" t="s">
        <v>967</v>
      </c>
      <c r="N420" s="294"/>
      <c r="O420" s="294"/>
      <c r="P420" s="294"/>
      <c r="Q420" s="294"/>
    </row>
    <row r="421" spans="13:17" x14ac:dyDescent="0.25">
      <c r="M421" s="294" t="s">
        <v>969</v>
      </c>
      <c r="N421" s="294"/>
      <c r="O421" s="294"/>
      <c r="P421" s="294"/>
      <c r="Q421" s="294"/>
    </row>
    <row r="422" spans="13:17" x14ac:dyDescent="0.25">
      <c r="M422" s="294" t="s">
        <v>971</v>
      </c>
      <c r="N422" s="294"/>
      <c r="O422" s="294"/>
      <c r="P422" s="294"/>
      <c r="Q422" s="294"/>
    </row>
    <row r="423" spans="13:17" x14ac:dyDescent="0.25">
      <c r="M423" s="294" t="s">
        <v>972</v>
      </c>
      <c r="N423" s="294"/>
      <c r="O423" s="294"/>
      <c r="P423" s="294"/>
      <c r="Q423" s="294"/>
    </row>
    <row r="424" spans="13:17" x14ac:dyDescent="0.25">
      <c r="M424" s="294" t="s">
        <v>973</v>
      </c>
      <c r="N424" s="294"/>
      <c r="O424" s="294"/>
      <c r="P424" s="294"/>
      <c r="Q424" s="294"/>
    </row>
    <row r="425" spans="13:17" x14ac:dyDescent="0.25">
      <c r="M425" s="294" t="s">
        <v>974</v>
      </c>
      <c r="N425" s="294"/>
      <c r="O425" s="294"/>
      <c r="P425" s="294"/>
      <c r="Q425" s="294"/>
    </row>
    <row r="426" spans="13:17" x14ac:dyDescent="0.25">
      <c r="M426" s="294" t="s">
        <v>975</v>
      </c>
      <c r="N426" s="294"/>
      <c r="O426" s="294"/>
      <c r="P426" s="294"/>
      <c r="Q426" s="294"/>
    </row>
    <row r="427" spans="13:17" x14ac:dyDescent="0.25">
      <c r="M427" s="294" t="s">
        <v>976</v>
      </c>
      <c r="N427" s="294"/>
      <c r="O427" s="294"/>
      <c r="P427" s="294"/>
      <c r="Q427" s="294"/>
    </row>
    <row r="428" spans="13:17" x14ac:dyDescent="0.25">
      <c r="M428" s="294" t="s">
        <v>978</v>
      </c>
      <c r="N428" s="294"/>
      <c r="O428" s="294"/>
      <c r="P428" s="294"/>
      <c r="Q428" s="294"/>
    </row>
    <row r="429" spans="13:17" x14ac:dyDescent="0.25">
      <c r="M429" s="294" t="s">
        <v>979</v>
      </c>
      <c r="N429" s="294"/>
      <c r="O429" s="294"/>
      <c r="P429" s="294"/>
      <c r="Q429" s="294"/>
    </row>
    <row r="430" spans="13:17" x14ac:dyDescent="0.25">
      <c r="M430" s="294" t="s">
        <v>980</v>
      </c>
      <c r="N430" s="294"/>
      <c r="O430" s="294"/>
      <c r="P430" s="294"/>
      <c r="Q430" s="294"/>
    </row>
    <row r="431" spans="13:17" x14ac:dyDescent="0.25">
      <c r="M431" s="294" t="s">
        <v>981</v>
      </c>
      <c r="N431" s="294"/>
      <c r="O431" s="294"/>
      <c r="P431" s="294"/>
      <c r="Q431" s="294"/>
    </row>
    <row r="432" spans="13:17" x14ac:dyDescent="0.25">
      <c r="M432" s="294" t="s">
        <v>982</v>
      </c>
      <c r="N432" s="294"/>
      <c r="O432" s="294"/>
      <c r="P432" s="294"/>
      <c r="Q432" s="294"/>
    </row>
    <row r="433" spans="13:17" x14ac:dyDescent="0.25">
      <c r="M433" s="294" t="s">
        <v>985</v>
      </c>
      <c r="N433" s="294"/>
      <c r="O433" s="294"/>
      <c r="P433" s="294"/>
      <c r="Q433" s="294"/>
    </row>
    <row r="434" spans="13:17" x14ac:dyDescent="0.25">
      <c r="M434" s="294" t="s">
        <v>988</v>
      </c>
      <c r="N434" s="294"/>
      <c r="O434" s="294"/>
      <c r="P434" s="294"/>
      <c r="Q434" s="294"/>
    </row>
    <row r="435" spans="13:17" x14ac:dyDescent="0.25">
      <c r="M435" s="294" t="s">
        <v>990</v>
      </c>
      <c r="N435" s="294"/>
      <c r="O435" s="294"/>
      <c r="P435" s="294"/>
      <c r="Q435" s="294"/>
    </row>
    <row r="436" spans="13:17" x14ac:dyDescent="0.25">
      <c r="M436" s="294" t="s">
        <v>992</v>
      </c>
      <c r="N436" s="294"/>
      <c r="O436" s="294"/>
      <c r="P436" s="294"/>
      <c r="Q436" s="294"/>
    </row>
    <row r="437" spans="13:17" x14ac:dyDescent="0.25">
      <c r="M437" s="294" t="s">
        <v>995</v>
      </c>
      <c r="N437" s="294"/>
      <c r="O437" s="294"/>
      <c r="P437" s="294"/>
      <c r="Q437" s="294"/>
    </row>
    <row r="438" spans="13:17" x14ac:dyDescent="0.25">
      <c r="M438" s="294" t="s">
        <v>997</v>
      </c>
      <c r="N438" s="294"/>
      <c r="O438" s="294"/>
      <c r="P438" s="294"/>
      <c r="Q438" s="294"/>
    </row>
    <row r="439" spans="13:17" x14ac:dyDescent="0.25">
      <c r="M439" s="294" t="s">
        <v>999</v>
      </c>
      <c r="N439" s="294"/>
      <c r="O439" s="294"/>
      <c r="P439" s="294"/>
      <c r="Q439" s="294"/>
    </row>
    <row r="440" spans="13:17" x14ac:dyDescent="0.25">
      <c r="M440" s="294" t="s">
        <v>1000</v>
      </c>
      <c r="N440" s="294"/>
      <c r="O440" s="294"/>
      <c r="P440" s="294"/>
      <c r="Q440" s="294"/>
    </row>
    <row r="441" spans="13:17" x14ac:dyDescent="0.25">
      <c r="M441" s="294" t="s">
        <v>1002</v>
      </c>
      <c r="N441" s="294"/>
      <c r="O441" s="294"/>
      <c r="P441" s="294"/>
      <c r="Q441" s="294"/>
    </row>
    <row r="442" spans="13:17" x14ac:dyDescent="0.25">
      <c r="M442" s="294" t="s">
        <v>1004</v>
      </c>
      <c r="N442" s="294"/>
      <c r="O442" s="294"/>
      <c r="P442" s="294"/>
      <c r="Q442" s="294"/>
    </row>
    <row r="443" spans="13:17" x14ac:dyDescent="0.25">
      <c r="M443" s="294" t="s">
        <v>1007</v>
      </c>
      <c r="N443" s="294"/>
      <c r="O443" s="294"/>
      <c r="P443" s="294"/>
      <c r="Q443" s="294"/>
    </row>
    <row r="444" spans="13:17" x14ac:dyDescent="0.25">
      <c r="M444" s="294" t="s">
        <v>3881</v>
      </c>
      <c r="N444" s="294"/>
      <c r="O444" s="294"/>
      <c r="P444" s="294"/>
      <c r="Q444" s="294"/>
    </row>
    <row r="445" spans="13:17" x14ac:dyDescent="0.25">
      <c r="M445" s="294" t="s">
        <v>3882</v>
      </c>
      <c r="N445" s="294"/>
      <c r="O445" s="294"/>
      <c r="P445" s="294"/>
      <c r="Q445" s="294"/>
    </row>
    <row r="446" spans="13:17" x14ac:dyDescent="0.25">
      <c r="M446" s="294" t="s">
        <v>1013</v>
      </c>
      <c r="N446" s="294"/>
      <c r="O446" s="294"/>
      <c r="P446" s="294"/>
      <c r="Q446" s="294"/>
    </row>
    <row r="447" spans="13:17" x14ac:dyDescent="0.25">
      <c r="M447" s="294" t="s">
        <v>1017</v>
      </c>
      <c r="N447" s="294"/>
      <c r="O447" s="294"/>
      <c r="P447" s="294"/>
      <c r="Q447" s="294"/>
    </row>
    <row r="448" spans="13:17" x14ac:dyDescent="0.25">
      <c r="M448" s="294" t="s">
        <v>1020</v>
      </c>
      <c r="N448" s="294"/>
      <c r="O448" s="294"/>
      <c r="P448" s="294"/>
      <c r="Q448" s="294"/>
    </row>
    <row r="449" spans="13:17" x14ac:dyDescent="0.25">
      <c r="M449" s="294" t="s">
        <v>1022</v>
      </c>
      <c r="N449" s="294"/>
      <c r="O449" s="294"/>
      <c r="P449" s="294"/>
      <c r="Q449" s="294"/>
    </row>
    <row r="450" spans="13:17" x14ac:dyDescent="0.25">
      <c r="M450" s="294" t="s">
        <v>1024</v>
      </c>
      <c r="N450" s="294"/>
      <c r="O450" s="294"/>
      <c r="P450" s="294"/>
      <c r="Q450" s="294"/>
    </row>
    <row r="451" spans="13:17" x14ac:dyDescent="0.25">
      <c r="M451" s="294" t="s">
        <v>1026</v>
      </c>
      <c r="N451" s="294"/>
      <c r="O451" s="294"/>
      <c r="P451" s="294"/>
      <c r="Q451" s="294"/>
    </row>
    <row r="452" spans="13:17" x14ac:dyDescent="0.25">
      <c r="M452" s="294" t="s">
        <v>1028</v>
      </c>
      <c r="N452" s="294"/>
      <c r="O452" s="294"/>
      <c r="P452" s="294"/>
      <c r="Q452" s="294"/>
    </row>
    <row r="453" spans="13:17" x14ac:dyDescent="0.25">
      <c r="M453" s="294" t="s">
        <v>1029</v>
      </c>
      <c r="N453" s="294"/>
      <c r="O453" s="294"/>
      <c r="P453" s="294"/>
      <c r="Q453" s="294"/>
    </row>
    <row r="454" spans="13:17" x14ac:dyDescent="0.25">
      <c r="M454" s="294" t="s">
        <v>1031</v>
      </c>
      <c r="N454" s="294"/>
      <c r="O454" s="294"/>
      <c r="P454" s="294"/>
      <c r="Q454" s="294"/>
    </row>
    <row r="455" spans="13:17" x14ac:dyDescent="0.25">
      <c r="M455" s="294" t="s">
        <v>1033</v>
      </c>
      <c r="N455" s="294"/>
      <c r="O455" s="294"/>
      <c r="P455" s="294"/>
      <c r="Q455" s="294"/>
    </row>
    <row r="456" spans="13:17" x14ac:dyDescent="0.25">
      <c r="M456" s="294" t="s">
        <v>3883</v>
      </c>
      <c r="N456" s="294"/>
      <c r="O456" s="294"/>
      <c r="P456" s="294"/>
      <c r="Q456" s="294"/>
    </row>
    <row r="457" spans="13:17" x14ac:dyDescent="0.25">
      <c r="M457" s="294" t="s">
        <v>1036</v>
      </c>
      <c r="N457" s="294"/>
      <c r="O457" s="294"/>
      <c r="P457" s="294"/>
      <c r="Q457" s="294"/>
    </row>
    <row r="458" spans="13:17" x14ac:dyDescent="0.25">
      <c r="M458" s="294" t="s">
        <v>1038</v>
      </c>
      <c r="N458" s="294"/>
      <c r="O458" s="294"/>
      <c r="P458" s="294"/>
      <c r="Q458" s="294"/>
    </row>
    <row r="459" spans="13:17" x14ac:dyDescent="0.25">
      <c r="M459" s="294" t="s">
        <v>1040</v>
      </c>
      <c r="N459" s="294"/>
      <c r="O459" s="294"/>
      <c r="P459" s="294"/>
      <c r="Q459" s="294"/>
    </row>
    <row r="460" spans="13:17" x14ac:dyDescent="0.25">
      <c r="M460" s="294" t="s">
        <v>1042</v>
      </c>
      <c r="N460" s="294"/>
      <c r="O460" s="294"/>
      <c r="P460" s="294"/>
      <c r="Q460" s="294"/>
    </row>
    <row r="461" spans="13:17" x14ac:dyDescent="0.25">
      <c r="M461" s="294" t="s">
        <v>3639</v>
      </c>
      <c r="N461" s="294"/>
      <c r="O461" s="294"/>
      <c r="P461" s="294"/>
      <c r="Q461" s="294"/>
    </row>
    <row r="462" spans="13:17" x14ac:dyDescent="0.25">
      <c r="M462" s="294" t="s">
        <v>3640</v>
      </c>
      <c r="N462" s="294"/>
      <c r="O462" s="294"/>
      <c r="P462" s="294"/>
      <c r="Q462" s="294"/>
    </row>
    <row r="463" spans="13:17" x14ac:dyDescent="0.25">
      <c r="M463" s="294" t="s">
        <v>3641</v>
      </c>
      <c r="N463" s="294"/>
      <c r="O463" s="294"/>
      <c r="P463" s="294"/>
      <c r="Q463" s="294"/>
    </row>
    <row r="464" spans="13:17" x14ac:dyDescent="0.25">
      <c r="M464" s="294" t="s">
        <v>3642</v>
      </c>
      <c r="N464" s="294"/>
      <c r="O464" s="294"/>
      <c r="P464" s="294"/>
      <c r="Q464" s="294"/>
    </row>
    <row r="465" spans="13:17" x14ac:dyDescent="0.25">
      <c r="M465" s="294" t="s">
        <v>3643</v>
      </c>
      <c r="N465" s="294"/>
      <c r="O465" s="294"/>
      <c r="P465" s="294"/>
      <c r="Q465" s="294"/>
    </row>
    <row r="466" spans="13:17" x14ac:dyDescent="0.25">
      <c r="M466" s="294" t="s">
        <v>3644</v>
      </c>
      <c r="N466" s="294"/>
      <c r="O466" s="294"/>
      <c r="P466" s="294"/>
      <c r="Q466" s="294"/>
    </row>
    <row r="467" spans="13:17" x14ac:dyDescent="0.25">
      <c r="M467" s="294" t="s">
        <v>3645</v>
      </c>
      <c r="N467" s="294"/>
      <c r="O467" s="294"/>
      <c r="P467" s="294"/>
      <c r="Q467" s="294"/>
    </row>
    <row r="468" spans="13:17" x14ac:dyDescent="0.25">
      <c r="M468" s="294" t="s">
        <v>3646</v>
      </c>
      <c r="N468" s="294"/>
      <c r="O468" s="294"/>
      <c r="P468" s="294"/>
      <c r="Q468" s="294"/>
    </row>
    <row r="469" spans="13:17" x14ac:dyDescent="0.25">
      <c r="M469" s="294" t="s">
        <v>3647</v>
      </c>
      <c r="N469" s="294"/>
      <c r="O469" s="294"/>
      <c r="P469" s="294"/>
      <c r="Q469" s="294"/>
    </row>
    <row r="470" spans="13:17" x14ac:dyDescent="0.25">
      <c r="M470" s="294" t="s">
        <v>3648</v>
      </c>
      <c r="N470" s="294"/>
      <c r="O470" s="294"/>
      <c r="P470" s="294"/>
      <c r="Q470" s="294"/>
    </row>
    <row r="471" spans="13:17" x14ac:dyDescent="0.25">
      <c r="M471" s="294" t="s">
        <v>1043</v>
      </c>
      <c r="N471" s="294"/>
      <c r="O471" s="294"/>
      <c r="P471" s="294"/>
      <c r="Q471" s="294"/>
    </row>
    <row r="472" spans="13:17" x14ac:dyDescent="0.25">
      <c r="M472" s="294" t="s">
        <v>1045</v>
      </c>
      <c r="N472" s="294"/>
      <c r="O472" s="294"/>
      <c r="P472" s="294"/>
      <c r="Q472" s="294"/>
    </row>
    <row r="473" spans="13:17" x14ac:dyDescent="0.25">
      <c r="M473" s="294" t="s">
        <v>1049</v>
      </c>
      <c r="N473" s="294"/>
      <c r="O473" s="294"/>
      <c r="P473" s="294"/>
      <c r="Q473" s="294"/>
    </row>
    <row r="474" spans="13:17" x14ac:dyDescent="0.25">
      <c r="M474" s="294" t="s">
        <v>1053</v>
      </c>
      <c r="N474" s="294"/>
      <c r="O474" s="294"/>
      <c r="P474" s="294"/>
      <c r="Q474" s="294"/>
    </row>
    <row r="475" spans="13:17" x14ac:dyDescent="0.25">
      <c r="M475" s="294" t="s">
        <v>1056</v>
      </c>
      <c r="N475" s="294"/>
      <c r="O475" s="294"/>
      <c r="P475" s="294"/>
      <c r="Q475" s="294"/>
    </row>
    <row r="476" spans="13:17" x14ac:dyDescent="0.25">
      <c r="M476" s="294" t="s">
        <v>1058</v>
      </c>
      <c r="N476" s="294"/>
      <c r="O476" s="294"/>
      <c r="P476" s="294"/>
      <c r="Q476" s="294"/>
    </row>
    <row r="477" spans="13:17" x14ac:dyDescent="0.25">
      <c r="M477" s="294" t="s">
        <v>1060</v>
      </c>
      <c r="N477" s="294"/>
      <c r="O477" s="294"/>
      <c r="P477" s="294"/>
      <c r="Q477" s="294"/>
    </row>
    <row r="478" spans="13:17" x14ac:dyDescent="0.25">
      <c r="M478" s="294" t="s">
        <v>1062</v>
      </c>
      <c r="N478" s="294"/>
      <c r="O478" s="294"/>
      <c r="P478" s="294"/>
      <c r="Q478" s="294"/>
    </row>
    <row r="479" spans="13:17" x14ac:dyDescent="0.25">
      <c r="M479" s="294" t="s">
        <v>1063</v>
      </c>
      <c r="N479" s="294"/>
      <c r="O479" s="294"/>
      <c r="P479" s="294"/>
      <c r="Q479" s="294"/>
    </row>
    <row r="480" spans="13:17" x14ac:dyDescent="0.25">
      <c r="M480" s="294" t="s">
        <v>1064</v>
      </c>
      <c r="N480" s="294"/>
      <c r="O480" s="294"/>
      <c r="P480" s="294"/>
      <c r="Q480" s="294"/>
    </row>
    <row r="481" spans="13:17" x14ac:dyDescent="0.25">
      <c r="M481" s="294" t="s">
        <v>1067</v>
      </c>
      <c r="N481" s="294"/>
      <c r="O481" s="294"/>
      <c r="P481" s="294"/>
      <c r="Q481" s="294"/>
    </row>
    <row r="482" spans="13:17" x14ac:dyDescent="0.25">
      <c r="M482" s="294" t="s">
        <v>1069</v>
      </c>
      <c r="N482" s="294"/>
      <c r="O482" s="294"/>
      <c r="P482" s="294"/>
      <c r="Q482" s="294"/>
    </row>
    <row r="483" spans="13:17" x14ac:dyDescent="0.25">
      <c r="M483" s="294" t="s">
        <v>1071</v>
      </c>
      <c r="N483" s="294"/>
      <c r="O483" s="294"/>
      <c r="P483" s="294"/>
      <c r="Q483" s="294"/>
    </row>
    <row r="484" spans="13:17" x14ac:dyDescent="0.25">
      <c r="M484" s="294" t="s">
        <v>1072</v>
      </c>
      <c r="N484" s="294"/>
      <c r="O484" s="294"/>
      <c r="P484" s="294"/>
      <c r="Q484" s="294"/>
    </row>
    <row r="485" spans="13:17" x14ac:dyDescent="0.25">
      <c r="M485" s="294" t="s">
        <v>1073</v>
      </c>
      <c r="N485" s="294"/>
      <c r="O485" s="294"/>
      <c r="P485" s="294"/>
      <c r="Q485" s="294"/>
    </row>
    <row r="486" spans="13:17" x14ac:dyDescent="0.25">
      <c r="M486" s="294" t="s">
        <v>1074</v>
      </c>
      <c r="N486" s="294"/>
      <c r="O486" s="294"/>
      <c r="P486" s="294"/>
      <c r="Q486" s="294"/>
    </row>
    <row r="487" spans="13:17" x14ac:dyDescent="0.25">
      <c r="M487" s="294" t="s">
        <v>1075</v>
      </c>
      <c r="N487" s="294"/>
      <c r="O487" s="294"/>
      <c r="P487" s="294"/>
      <c r="Q487" s="294"/>
    </row>
    <row r="488" spans="13:17" x14ac:dyDescent="0.25">
      <c r="M488" s="294" t="s">
        <v>1076</v>
      </c>
      <c r="N488" s="294"/>
      <c r="O488" s="294"/>
      <c r="P488" s="294"/>
      <c r="Q488" s="294"/>
    </row>
    <row r="489" spans="13:17" x14ac:dyDescent="0.25">
      <c r="M489" s="294" t="s">
        <v>1077</v>
      </c>
      <c r="N489" s="294"/>
      <c r="O489" s="294"/>
      <c r="P489" s="294"/>
      <c r="Q489" s="294"/>
    </row>
    <row r="490" spans="13:17" x14ac:dyDescent="0.25">
      <c r="M490" s="294" t="s">
        <v>1078</v>
      </c>
      <c r="N490" s="294"/>
      <c r="O490" s="294"/>
      <c r="P490" s="294"/>
      <c r="Q490" s="294"/>
    </row>
    <row r="491" spans="13:17" x14ac:dyDescent="0.25">
      <c r="M491" s="294" t="s">
        <v>1079</v>
      </c>
      <c r="N491" s="294"/>
      <c r="O491" s="294"/>
      <c r="P491" s="294"/>
      <c r="Q491" s="294"/>
    </row>
    <row r="492" spans="13:17" x14ac:dyDescent="0.25">
      <c r="M492" s="294" t="s">
        <v>1080</v>
      </c>
      <c r="N492" s="294"/>
      <c r="O492" s="294"/>
      <c r="P492" s="294"/>
      <c r="Q492" s="294"/>
    </row>
    <row r="493" spans="13:17" x14ac:dyDescent="0.25">
      <c r="M493" s="294" t="s">
        <v>1081</v>
      </c>
      <c r="N493" s="294"/>
      <c r="O493" s="294"/>
      <c r="P493" s="294"/>
      <c r="Q493" s="294"/>
    </row>
    <row r="494" spans="13:17" x14ac:dyDescent="0.25">
      <c r="M494" s="294" t="s">
        <v>1082</v>
      </c>
      <c r="N494" s="294"/>
      <c r="O494" s="294"/>
      <c r="P494" s="294"/>
      <c r="Q494" s="294"/>
    </row>
    <row r="495" spans="13:17" x14ac:dyDescent="0.25">
      <c r="M495" s="294" t="s">
        <v>1083</v>
      </c>
      <c r="N495" s="294"/>
      <c r="O495" s="294"/>
      <c r="P495" s="294"/>
      <c r="Q495" s="294"/>
    </row>
    <row r="496" spans="13:17" x14ac:dyDescent="0.25">
      <c r="M496" s="294" t="s">
        <v>1084</v>
      </c>
      <c r="N496" s="294"/>
      <c r="O496" s="294"/>
      <c r="P496" s="294"/>
      <c r="Q496" s="294"/>
    </row>
    <row r="497" spans="13:17" x14ac:dyDescent="0.25">
      <c r="M497" s="294" t="s">
        <v>1085</v>
      </c>
      <c r="N497" s="294"/>
      <c r="O497" s="294"/>
      <c r="P497" s="294"/>
      <c r="Q497" s="294"/>
    </row>
    <row r="498" spans="13:17" x14ac:dyDescent="0.25">
      <c r="M498" s="293" t="s">
        <v>4009</v>
      </c>
      <c r="N498" s="294"/>
      <c r="O498" s="294"/>
      <c r="P498" s="294"/>
      <c r="Q498" s="294"/>
    </row>
    <row r="499" spans="13:17" x14ac:dyDescent="0.25">
      <c r="M499" s="294" t="s">
        <v>1086</v>
      </c>
      <c r="N499" s="294"/>
      <c r="O499" s="294"/>
      <c r="P499" s="294"/>
      <c r="Q499" s="294"/>
    </row>
    <row r="500" spans="13:17" x14ac:dyDescent="0.25">
      <c r="M500" s="294" t="s">
        <v>1087</v>
      </c>
      <c r="N500" s="294"/>
      <c r="O500" s="294"/>
      <c r="P500" s="294"/>
      <c r="Q500" s="294"/>
    </row>
    <row r="501" spans="13:17" x14ac:dyDescent="0.25">
      <c r="M501" s="294" t="s">
        <v>1088</v>
      </c>
      <c r="N501" s="294"/>
      <c r="O501" s="294"/>
      <c r="P501" s="294"/>
      <c r="Q501" s="294"/>
    </row>
    <row r="502" spans="13:17" x14ac:dyDescent="0.25">
      <c r="M502" s="294" t="s">
        <v>1090</v>
      </c>
      <c r="N502" s="294"/>
      <c r="O502" s="294"/>
      <c r="P502" s="294"/>
      <c r="Q502" s="294"/>
    </row>
    <row r="503" spans="13:17" x14ac:dyDescent="0.25">
      <c r="M503" s="294" t="s">
        <v>1093</v>
      </c>
      <c r="N503" s="294"/>
      <c r="O503" s="294"/>
      <c r="P503" s="294"/>
      <c r="Q503" s="294"/>
    </row>
    <row r="504" spans="13:17" x14ac:dyDescent="0.25">
      <c r="M504" s="294" t="s">
        <v>1094</v>
      </c>
      <c r="N504" s="294"/>
      <c r="O504" s="294"/>
      <c r="P504" s="294"/>
      <c r="Q504" s="294"/>
    </row>
    <row r="505" spans="13:17" x14ac:dyDescent="0.25">
      <c r="M505" s="294" t="s">
        <v>1095</v>
      </c>
      <c r="N505" s="294"/>
      <c r="O505" s="294"/>
      <c r="P505" s="294"/>
      <c r="Q505" s="294"/>
    </row>
    <row r="506" spans="13:17" x14ac:dyDescent="0.25">
      <c r="M506" s="294" t="s">
        <v>1096</v>
      </c>
      <c r="N506" s="294"/>
      <c r="O506" s="294"/>
      <c r="P506" s="294"/>
      <c r="Q506" s="294"/>
    </row>
    <row r="507" spans="13:17" x14ac:dyDescent="0.25">
      <c r="M507" s="294" t="s">
        <v>1097</v>
      </c>
      <c r="N507" s="294"/>
      <c r="O507" s="294"/>
      <c r="P507" s="294"/>
      <c r="Q507" s="294"/>
    </row>
    <row r="508" spans="13:17" x14ac:dyDescent="0.25">
      <c r="M508" s="294" t="s">
        <v>1098</v>
      </c>
      <c r="N508" s="294"/>
      <c r="O508" s="294"/>
      <c r="P508" s="294"/>
      <c r="Q508" s="294"/>
    </row>
    <row r="509" spans="13:17" x14ac:dyDescent="0.25">
      <c r="M509" s="294" t="s">
        <v>1099</v>
      </c>
      <c r="N509" s="294"/>
      <c r="O509" s="294"/>
      <c r="P509" s="294"/>
      <c r="Q509" s="294"/>
    </row>
    <row r="510" spans="13:17" x14ac:dyDescent="0.25">
      <c r="M510" s="294" t="s">
        <v>1100</v>
      </c>
      <c r="N510" s="294"/>
      <c r="O510" s="294"/>
      <c r="P510" s="294"/>
      <c r="Q510" s="294"/>
    </row>
    <row r="511" spans="13:17" x14ac:dyDescent="0.25">
      <c r="M511" s="294" t="s">
        <v>1101</v>
      </c>
      <c r="N511" s="294"/>
      <c r="O511" s="294"/>
      <c r="P511" s="294"/>
      <c r="Q511" s="294"/>
    </row>
    <row r="512" spans="13:17" x14ac:dyDescent="0.25">
      <c r="M512" s="294" t="s">
        <v>1102</v>
      </c>
      <c r="N512" s="294"/>
      <c r="O512" s="294"/>
      <c r="P512" s="294"/>
      <c r="Q512" s="294"/>
    </row>
    <row r="513" spans="13:17" x14ac:dyDescent="0.25">
      <c r="M513" s="294" t="s">
        <v>1103</v>
      </c>
      <c r="N513" s="294"/>
      <c r="O513" s="294"/>
      <c r="P513" s="294"/>
      <c r="Q513" s="294"/>
    </row>
    <row r="514" spans="13:17" x14ac:dyDescent="0.25">
      <c r="M514" s="294" t="s">
        <v>1104</v>
      </c>
      <c r="N514" s="294"/>
      <c r="O514" s="294"/>
      <c r="P514" s="294"/>
      <c r="Q514" s="294"/>
    </row>
    <row r="515" spans="13:17" x14ac:dyDescent="0.25">
      <c r="M515" s="294" t="s">
        <v>1105</v>
      </c>
      <c r="N515" s="294"/>
      <c r="O515" s="294"/>
      <c r="P515" s="294"/>
      <c r="Q515" s="294"/>
    </row>
    <row r="516" spans="13:17" x14ac:dyDescent="0.25">
      <c r="M516" s="294" t="s">
        <v>1106</v>
      </c>
      <c r="N516" s="294"/>
      <c r="O516" s="294"/>
      <c r="P516" s="294"/>
      <c r="Q516" s="294"/>
    </row>
    <row r="517" spans="13:17" x14ac:dyDescent="0.25">
      <c r="M517" s="294" t="s">
        <v>1107</v>
      </c>
      <c r="N517" s="294"/>
      <c r="O517" s="294"/>
      <c r="P517" s="294"/>
      <c r="Q517" s="294"/>
    </row>
    <row r="518" spans="13:17" x14ac:dyDescent="0.25">
      <c r="M518" s="294" t="s">
        <v>1108</v>
      </c>
      <c r="N518" s="294"/>
      <c r="O518" s="294"/>
      <c r="P518" s="294"/>
      <c r="Q518" s="294"/>
    </row>
    <row r="519" spans="13:17" x14ac:dyDescent="0.25">
      <c r="M519" s="294" t="s">
        <v>1109</v>
      </c>
      <c r="N519" s="294"/>
      <c r="O519" s="294"/>
      <c r="P519" s="294"/>
      <c r="Q519" s="294"/>
    </row>
    <row r="520" spans="13:17" x14ac:dyDescent="0.25">
      <c r="M520" s="294" t="s">
        <v>1112</v>
      </c>
      <c r="N520" s="294"/>
      <c r="O520" s="294"/>
      <c r="P520" s="294"/>
      <c r="Q520" s="294"/>
    </row>
    <row r="521" spans="13:17" x14ac:dyDescent="0.25">
      <c r="M521" s="294" t="s">
        <v>1113</v>
      </c>
      <c r="N521" s="294"/>
      <c r="O521" s="294"/>
      <c r="P521" s="294"/>
      <c r="Q521" s="294"/>
    </row>
    <row r="522" spans="13:17" x14ac:dyDescent="0.25">
      <c r="M522" s="294" t="s">
        <v>1114</v>
      </c>
      <c r="N522" s="294"/>
      <c r="O522" s="294"/>
      <c r="P522" s="294"/>
      <c r="Q522" s="294"/>
    </row>
    <row r="523" spans="13:17" x14ac:dyDescent="0.25">
      <c r="M523" s="294" t="s">
        <v>1115</v>
      </c>
      <c r="N523" s="294"/>
      <c r="O523" s="294"/>
      <c r="P523" s="294"/>
      <c r="Q523" s="294"/>
    </row>
    <row r="524" spans="13:17" x14ac:dyDescent="0.25">
      <c r="M524" s="294" t="s">
        <v>1116</v>
      </c>
      <c r="N524" s="294"/>
      <c r="O524" s="294"/>
      <c r="P524" s="294"/>
      <c r="Q524" s="294"/>
    </row>
    <row r="525" spans="13:17" x14ac:dyDescent="0.25">
      <c r="M525" s="294" t="s">
        <v>3884</v>
      </c>
      <c r="N525" s="294"/>
      <c r="O525" s="294"/>
      <c r="P525" s="294"/>
      <c r="Q525" s="294"/>
    </row>
    <row r="526" spans="13:17" x14ac:dyDescent="0.25">
      <c r="M526" s="294" t="s">
        <v>1117</v>
      </c>
      <c r="N526" s="294"/>
      <c r="O526" s="294"/>
      <c r="P526" s="294"/>
      <c r="Q526" s="294"/>
    </row>
    <row r="527" spans="13:17" x14ac:dyDescent="0.25">
      <c r="M527" s="294" t="s">
        <v>1118</v>
      </c>
      <c r="N527" s="294"/>
      <c r="O527" s="294"/>
      <c r="P527" s="294"/>
      <c r="Q527" s="294"/>
    </row>
    <row r="528" spans="13:17" x14ac:dyDescent="0.25">
      <c r="M528" s="294" t="s">
        <v>1119</v>
      </c>
      <c r="N528" s="294"/>
      <c r="O528" s="294"/>
      <c r="P528" s="294"/>
      <c r="Q528" s="294"/>
    </row>
    <row r="529" spans="13:17" x14ac:dyDescent="0.25">
      <c r="M529" s="293" t="s">
        <v>1119</v>
      </c>
      <c r="N529" s="294"/>
      <c r="O529" s="294"/>
      <c r="P529" s="294"/>
      <c r="Q529" s="294"/>
    </row>
    <row r="530" spans="13:17" x14ac:dyDescent="0.25">
      <c r="M530" s="294" t="s">
        <v>1120</v>
      </c>
      <c r="N530" s="294"/>
      <c r="O530" s="294"/>
      <c r="P530" s="294"/>
      <c r="Q530" s="294"/>
    </row>
    <row r="531" spans="13:17" x14ac:dyDescent="0.25">
      <c r="M531" s="293" t="s">
        <v>1120</v>
      </c>
      <c r="N531" s="294"/>
      <c r="O531" s="294"/>
      <c r="P531" s="294"/>
      <c r="Q531" s="294"/>
    </row>
    <row r="532" spans="13:17" x14ac:dyDescent="0.25">
      <c r="M532" s="294" t="s">
        <v>1121</v>
      </c>
      <c r="N532" s="294"/>
      <c r="O532" s="294"/>
      <c r="P532" s="294"/>
      <c r="Q532" s="294"/>
    </row>
    <row r="533" spans="13:17" x14ac:dyDescent="0.25">
      <c r="M533" s="294" t="s">
        <v>1122</v>
      </c>
      <c r="N533" s="294"/>
      <c r="O533" s="294"/>
      <c r="P533" s="294"/>
      <c r="Q533" s="294"/>
    </row>
    <row r="534" spans="13:17" x14ac:dyDescent="0.25">
      <c r="M534" s="294" t="s">
        <v>1123</v>
      </c>
      <c r="N534" s="294"/>
      <c r="O534" s="294"/>
      <c r="P534" s="294"/>
      <c r="Q534" s="294"/>
    </row>
    <row r="535" spans="13:17" x14ac:dyDescent="0.25">
      <c r="M535" s="294" t="s">
        <v>1124</v>
      </c>
      <c r="N535" s="294"/>
      <c r="O535" s="294"/>
      <c r="P535" s="294"/>
      <c r="Q535" s="294"/>
    </row>
    <row r="536" spans="13:17" x14ac:dyDescent="0.25">
      <c r="M536" s="294" t="s">
        <v>1125</v>
      </c>
      <c r="N536" s="294"/>
      <c r="O536" s="294"/>
      <c r="P536" s="294"/>
      <c r="Q536" s="294"/>
    </row>
    <row r="537" spans="13:17" x14ac:dyDescent="0.25">
      <c r="M537" s="294" t="s">
        <v>1127</v>
      </c>
      <c r="N537" s="294"/>
      <c r="O537" s="294"/>
      <c r="P537" s="294"/>
      <c r="Q537" s="294"/>
    </row>
    <row r="538" spans="13:17" x14ac:dyDescent="0.25">
      <c r="M538" s="294" t="s">
        <v>1129</v>
      </c>
      <c r="N538" s="294"/>
      <c r="O538" s="294"/>
      <c r="P538" s="294"/>
      <c r="Q538" s="294"/>
    </row>
    <row r="539" spans="13:17" x14ac:dyDescent="0.25">
      <c r="M539" s="294" t="s">
        <v>3649</v>
      </c>
      <c r="N539" s="294"/>
      <c r="O539" s="294"/>
      <c r="P539" s="294"/>
      <c r="Q539" s="294"/>
    </row>
    <row r="540" spans="13:17" x14ac:dyDescent="0.25">
      <c r="M540" s="294" t="s">
        <v>3650</v>
      </c>
      <c r="N540" s="294"/>
      <c r="O540" s="294"/>
      <c r="P540" s="294"/>
      <c r="Q540" s="294"/>
    </row>
    <row r="541" spans="13:17" x14ac:dyDescent="0.25">
      <c r="M541" s="294" t="s">
        <v>3651</v>
      </c>
      <c r="N541" s="294"/>
      <c r="O541" s="294"/>
      <c r="P541" s="294"/>
      <c r="Q541" s="294"/>
    </row>
    <row r="542" spans="13:17" x14ac:dyDescent="0.25">
      <c r="M542" s="294" t="s">
        <v>3652</v>
      </c>
      <c r="N542" s="294"/>
      <c r="O542" s="294"/>
      <c r="P542" s="294"/>
      <c r="Q542" s="294"/>
    </row>
    <row r="543" spans="13:17" x14ac:dyDescent="0.25">
      <c r="M543" s="294" t="s">
        <v>3653</v>
      </c>
      <c r="N543" s="294"/>
      <c r="O543" s="294"/>
      <c r="P543" s="294"/>
      <c r="Q543" s="294"/>
    </row>
    <row r="544" spans="13:17" x14ac:dyDescent="0.25">
      <c r="M544" s="294" t="s">
        <v>1130</v>
      </c>
      <c r="N544" s="294"/>
      <c r="O544" s="294"/>
      <c r="P544" s="294"/>
      <c r="Q544" s="294"/>
    </row>
    <row r="545" spans="13:17" x14ac:dyDescent="0.25">
      <c r="M545" s="294" t="s">
        <v>1131</v>
      </c>
      <c r="N545" s="294"/>
      <c r="O545" s="294"/>
      <c r="P545" s="294"/>
      <c r="Q545" s="294"/>
    </row>
    <row r="546" spans="13:17" x14ac:dyDescent="0.25">
      <c r="M546" s="294" t="s">
        <v>1132</v>
      </c>
      <c r="N546" s="294"/>
      <c r="O546" s="294"/>
      <c r="P546" s="294"/>
      <c r="Q546" s="294"/>
    </row>
    <row r="547" spans="13:17" x14ac:dyDescent="0.25">
      <c r="M547" s="294" t="s">
        <v>1133</v>
      </c>
      <c r="N547" s="294"/>
      <c r="O547" s="294"/>
      <c r="P547" s="294"/>
      <c r="Q547" s="294"/>
    </row>
    <row r="548" spans="13:17" x14ac:dyDescent="0.25">
      <c r="M548" s="294" t="s">
        <v>1134</v>
      </c>
      <c r="N548" s="294"/>
      <c r="O548" s="294"/>
      <c r="P548" s="294"/>
      <c r="Q548" s="294"/>
    </row>
    <row r="549" spans="13:17" x14ac:dyDescent="0.25">
      <c r="M549" s="294" t="s">
        <v>1135</v>
      </c>
      <c r="N549" s="294"/>
      <c r="O549" s="294"/>
      <c r="P549" s="294"/>
      <c r="Q549" s="294"/>
    </row>
    <row r="550" spans="13:17" x14ac:dyDescent="0.25">
      <c r="M550" s="294" t="s">
        <v>1136</v>
      </c>
      <c r="N550" s="294"/>
      <c r="O550" s="294"/>
      <c r="P550" s="294"/>
      <c r="Q550" s="294"/>
    </row>
    <row r="551" spans="13:17" x14ac:dyDescent="0.25">
      <c r="M551" s="294" t="s">
        <v>1137</v>
      </c>
      <c r="N551" s="294"/>
      <c r="O551" s="294"/>
      <c r="P551" s="294"/>
      <c r="Q551" s="294"/>
    </row>
    <row r="552" spans="13:17" x14ac:dyDescent="0.25">
      <c r="M552" s="294" t="s">
        <v>1138</v>
      </c>
      <c r="N552" s="294"/>
      <c r="O552" s="294"/>
      <c r="P552" s="294"/>
      <c r="Q552" s="294"/>
    </row>
    <row r="553" spans="13:17" x14ac:dyDescent="0.25">
      <c r="M553" s="294" t="s">
        <v>1139</v>
      </c>
      <c r="N553" s="294"/>
      <c r="O553" s="294"/>
      <c r="P553" s="294"/>
      <c r="Q553" s="294"/>
    </row>
    <row r="554" spans="13:17" x14ac:dyDescent="0.25">
      <c r="M554" s="294" t="s">
        <v>1142</v>
      </c>
      <c r="N554" s="294"/>
      <c r="O554" s="294"/>
      <c r="P554" s="294"/>
      <c r="Q554" s="294"/>
    </row>
    <row r="555" spans="13:17" x14ac:dyDescent="0.25">
      <c r="M555" s="294" t="s">
        <v>1143</v>
      </c>
      <c r="N555" s="294"/>
      <c r="O555" s="294"/>
      <c r="P555" s="294"/>
      <c r="Q555" s="294"/>
    </row>
    <row r="556" spans="13:17" x14ac:dyDescent="0.25">
      <c r="M556" s="294" t="s">
        <v>3885</v>
      </c>
      <c r="N556" s="294"/>
      <c r="O556" s="294"/>
      <c r="P556" s="294"/>
      <c r="Q556" s="294"/>
    </row>
    <row r="557" spans="13:17" x14ac:dyDescent="0.25">
      <c r="M557" s="294" t="s">
        <v>3886</v>
      </c>
      <c r="N557" s="294"/>
      <c r="O557" s="294"/>
      <c r="P557" s="294"/>
      <c r="Q557" s="294"/>
    </row>
    <row r="558" spans="13:17" x14ac:dyDescent="0.25">
      <c r="M558" s="294" t="s">
        <v>1144</v>
      </c>
      <c r="N558" s="294"/>
      <c r="O558" s="294"/>
      <c r="P558" s="294"/>
      <c r="Q558" s="294"/>
    </row>
    <row r="559" spans="13:17" x14ac:dyDescent="0.25">
      <c r="M559" s="294" t="s">
        <v>1145</v>
      </c>
      <c r="N559" s="294"/>
      <c r="O559" s="294"/>
      <c r="P559" s="294"/>
      <c r="Q559" s="294"/>
    </row>
    <row r="560" spans="13:17" x14ac:dyDescent="0.25">
      <c r="M560" s="294" t="s">
        <v>1146</v>
      </c>
      <c r="N560" s="294"/>
      <c r="O560" s="294"/>
      <c r="P560" s="294"/>
      <c r="Q560" s="294"/>
    </row>
    <row r="561" spans="13:17" x14ac:dyDescent="0.25">
      <c r="M561" s="294" t="s">
        <v>1147</v>
      </c>
      <c r="N561" s="294"/>
      <c r="O561" s="294"/>
      <c r="P561" s="294"/>
      <c r="Q561" s="294"/>
    </row>
    <row r="562" spans="13:17" x14ac:dyDescent="0.25">
      <c r="M562" s="294" t="s">
        <v>3887</v>
      </c>
      <c r="N562" s="294"/>
      <c r="O562" s="294"/>
      <c r="P562" s="294"/>
      <c r="Q562" s="294"/>
    </row>
    <row r="563" spans="13:17" x14ac:dyDescent="0.25">
      <c r="M563" s="294" t="s">
        <v>1148</v>
      </c>
      <c r="N563" s="294"/>
      <c r="O563" s="294"/>
      <c r="P563" s="294"/>
      <c r="Q563" s="294"/>
    </row>
    <row r="564" spans="13:17" x14ac:dyDescent="0.25">
      <c r="M564" s="294" t="s">
        <v>1149</v>
      </c>
      <c r="N564" s="294"/>
      <c r="O564" s="294"/>
      <c r="P564" s="294"/>
      <c r="Q564" s="294"/>
    </row>
    <row r="565" spans="13:17" x14ac:dyDescent="0.25">
      <c r="M565" s="294" t="s">
        <v>1150</v>
      </c>
      <c r="N565" s="294"/>
      <c r="O565" s="294"/>
      <c r="P565" s="294"/>
      <c r="Q565" s="294"/>
    </row>
    <row r="566" spans="13:17" x14ac:dyDescent="0.25">
      <c r="M566" s="294" t="s">
        <v>3888</v>
      </c>
      <c r="N566" s="294"/>
      <c r="O566" s="294"/>
      <c r="P566" s="294"/>
      <c r="Q566" s="294"/>
    </row>
    <row r="567" spans="13:17" x14ac:dyDescent="0.25">
      <c r="M567" s="294" t="s">
        <v>3889</v>
      </c>
      <c r="N567" s="294"/>
      <c r="O567" s="294"/>
      <c r="P567" s="294"/>
      <c r="Q567" s="294"/>
    </row>
    <row r="568" spans="13:17" x14ac:dyDescent="0.25">
      <c r="M568" s="294" t="s">
        <v>3890</v>
      </c>
      <c r="N568" s="294"/>
      <c r="O568" s="294"/>
      <c r="P568" s="294"/>
      <c r="Q568" s="294"/>
    </row>
    <row r="569" spans="13:17" x14ac:dyDescent="0.25">
      <c r="M569" s="294" t="s">
        <v>3891</v>
      </c>
      <c r="N569" s="294"/>
      <c r="O569" s="294"/>
      <c r="P569" s="294"/>
      <c r="Q569" s="294"/>
    </row>
    <row r="570" spans="13:17" x14ac:dyDescent="0.25">
      <c r="M570" s="294" t="s">
        <v>3892</v>
      </c>
      <c r="N570" s="294"/>
      <c r="O570" s="294"/>
      <c r="P570" s="294"/>
      <c r="Q570" s="294"/>
    </row>
    <row r="571" spans="13:17" x14ac:dyDescent="0.25">
      <c r="M571" s="294" t="s">
        <v>3893</v>
      </c>
      <c r="N571" s="294"/>
      <c r="O571" s="294"/>
      <c r="P571" s="294"/>
      <c r="Q571" s="294"/>
    </row>
    <row r="572" spans="13:17" x14ac:dyDescent="0.25">
      <c r="M572" s="294" t="s">
        <v>3429</v>
      </c>
      <c r="N572" s="294"/>
      <c r="O572" s="294"/>
      <c r="P572" s="294"/>
      <c r="Q572" s="294"/>
    </row>
    <row r="573" spans="13:17" x14ac:dyDescent="0.25">
      <c r="M573" s="294" t="s">
        <v>3421</v>
      </c>
      <c r="N573" s="294"/>
      <c r="O573" s="294"/>
      <c r="P573" s="294"/>
      <c r="Q573" s="294"/>
    </row>
    <row r="574" spans="13:17" x14ac:dyDescent="0.25">
      <c r="M574" s="294" t="s">
        <v>3894</v>
      </c>
      <c r="N574" s="294"/>
      <c r="O574" s="294"/>
      <c r="P574" s="294"/>
      <c r="Q574" s="294"/>
    </row>
    <row r="575" spans="13:17" x14ac:dyDescent="0.25">
      <c r="M575" s="294" t="s">
        <v>3422</v>
      </c>
      <c r="N575" s="294"/>
      <c r="O575" s="294"/>
      <c r="P575" s="294"/>
      <c r="Q575" s="294"/>
    </row>
    <row r="576" spans="13:17" x14ac:dyDescent="0.25">
      <c r="M576" s="294" t="s">
        <v>3895</v>
      </c>
      <c r="N576" s="294"/>
      <c r="O576" s="294"/>
      <c r="P576" s="294"/>
      <c r="Q576" s="294"/>
    </row>
    <row r="577" spans="13:17" x14ac:dyDescent="0.25">
      <c r="M577" s="294" t="s">
        <v>3423</v>
      </c>
      <c r="N577" s="294"/>
      <c r="O577" s="294"/>
      <c r="P577" s="294"/>
      <c r="Q577" s="294"/>
    </row>
    <row r="578" spans="13:17" x14ac:dyDescent="0.25">
      <c r="M578" s="294" t="s">
        <v>3896</v>
      </c>
      <c r="N578" s="294"/>
      <c r="O578" s="294"/>
      <c r="P578" s="294"/>
      <c r="Q578" s="294"/>
    </row>
    <row r="579" spans="13:17" x14ac:dyDescent="0.25">
      <c r="M579" s="294" t="s">
        <v>3424</v>
      </c>
      <c r="N579" s="294"/>
      <c r="O579" s="294"/>
      <c r="P579" s="294"/>
      <c r="Q579" s="294"/>
    </row>
    <row r="580" spans="13:17" x14ac:dyDescent="0.25">
      <c r="M580" s="294" t="s">
        <v>3425</v>
      </c>
      <c r="N580" s="294"/>
      <c r="O580" s="294"/>
      <c r="P580" s="294"/>
      <c r="Q580" s="294"/>
    </row>
    <row r="581" spans="13:17" x14ac:dyDescent="0.25">
      <c r="M581" s="294" t="s">
        <v>3427</v>
      </c>
      <c r="N581" s="294"/>
      <c r="O581" s="294"/>
      <c r="P581" s="294"/>
      <c r="Q581" s="294"/>
    </row>
    <row r="582" spans="13:17" x14ac:dyDescent="0.25">
      <c r="M582" s="294" t="s">
        <v>3426</v>
      </c>
      <c r="N582" s="294"/>
      <c r="O582" s="294"/>
      <c r="P582" s="294"/>
      <c r="Q582" s="294"/>
    </row>
    <row r="583" spans="13:17" x14ac:dyDescent="0.25">
      <c r="M583" s="294" t="s">
        <v>3428</v>
      </c>
      <c r="N583" s="294"/>
      <c r="O583" s="294"/>
      <c r="P583" s="294"/>
      <c r="Q583" s="294"/>
    </row>
    <row r="584" spans="13:17" x14ac:dyDescent="0.25">
      <c r="M584" s="294" t="s">
        <v>3594</v>
      </c>
      <c r="N584" s="294"/>
      <c r="O584" s="294"/>
      <c r="P584" s="294"/>
      <c r="Q584" s="294"/>
    </row>
    <row r="585" spans="13:17" x14ac:dyDescent="0.25">
      <c r="N585" s="294"/>
      <c r="O585" s="294"/>
      <c r="P585" s="294"/>
      <c r="Q585" s="294"/>
    </row>
    <row r="586" spans="13:17" x14ac:dyDescent="0.25">
      <c r="N586" s="294"/>
      <c r="O586" s="294"/>
      <c r="P586" s="294"/>
      <c r="Q586" s="294"/>
    </row>
    <row r="587" spans="13:17" x14ac:dyDescent="0.25">
      <c r="N587" s="294"/>
      <c r="O587" s="294"/>
      <c r="P587" s="294"/>
      <c r="Q587" s="294"/>
    </row>
    <row r="588" spans="13:17" x14ac:dyDescent="0.25">
      <c r="N588" s="294"/>
      <c r="O588" s="294"/>
      <c r="P588" s="294"/>
      <c r="Q588" s="294"/>
    </row>
    <row r="589" spans="13:17" x14ac:dyDescent="0.25">
      <c r="N589" s="294"/>
      <c r="O589" s="294"/>
      <c r="P589" s="294"/>
      <c r="Q589" s="294"/>
    </row>
    <row r="736" spans="13:17" x14ac:dyDescent="0.25">
      <c r="M736" s="236" t="s">
        <v>3430</v>
      </c>
      <c r="N736" s="246" t="s">
        <v>2926</v>
      </c>
      <c r="O736" s="246" t="s">
        <v>2927</v>
      </c>
      <c r="P736" s="246" t="s">
        <v>2928</v>
      </c>
      <c r="Q736" s="236"/>
    </row>
    <row r="737" spans="1:38" x14ac:dyDescent="0.25">
      <c r="M737" s="275" t="s">
        <v>3579</v>
      </c>
      <c r="N737" s="276">
        <v>8995.9375</v>
      </c>
      <c r="O737" s="277">
        <v>0.85275000000000001</v>
      </c>
      <c r="P737" s="278">
        <v>1837.108125</v>
      </c>
      <c r="Q737" s="279"/>
    </row>
    <row r="738" spans="1:38" x14ac:dyDescent="0.25">
      <c r="M738" s="293" t="s">
        <v>3569</v>
      </c>
      <c r="N738" s="294"/>
      <c r="O738" s="294"/>
      <c r="P738" s="294"/>
      <c r="Q738" s="279"/>
    </row>
    <row r="739" spans="1:38" x14ac:dyDescent="0.25">
      <c r="M739" s="293" t="s">
        <v>3570</v>
      </c>
      <c r="N739" s="294"/>
      <c r="O739" s="294"/>
      <c r="P739" s="294"/>
      <c r="Q739" s="279"/>
    </row>
    <row r="740" spans="1:38" x14ac:dyDescent="0.25">
      <c r="M740" s="293" t="s">
        <v>3840</v>
      </c>
      <c r="N740" s="294"/>
      <c r="O740" s="294"/>
      <c r="P740" s="294"/>
      <c r="Q740" s="235"/>
    </row>
    <row r="741" spans="1:38" x14ac:dyDescent="0.25">
      <c r="A741" s="235" t="s">
        <v>1151</v>
      </c>
      <c r="B741" s="235"/>
      <c r="C741" s="235"/>
      <c r="D741" s="235"/>
      <c r="M741" s="293" t="s">
        <v>3565</v>
      </c>
      <c r="N741" s="294"/>
      <c r="O741" s="294"/>
      <c r="P741" s="294"/>
      <c r="Q741" s="235"/>
    </row>
    <row r="742" spans="1:38" x14ac:dyDescent="0.25">
      <c r="A742" s="236" t="s">
        <v>1152</v>
      </c>
      <c r="B742" s="236"/>
      <c r="C742" s="236"/>
      <c r="D742" s="236"/>
      <c r="M742" s="293" t="s">
        <v>3431</v>
      </c>
      <c r="N742" s="296"/>
      <c r="O742" s="296"/>
      <c r="P742" s="296"/>
    </row>
    <row r="743" spans="1:38" x14ac:dyDescent="0.25">
      <c r="A743" s="235" t="s">
        <v>1153</v>
      </c>
      <c r="B743" s="235"/>
      <c r="C743" s="235"/>
      <c r="D743" s="235"/>
      <c r="M743" s="293" t="s">
        <v>3432</v>
      </c>
      <c r="N743" s="296"/>
      <c r="O743" s="296"/>
      <c r="P743" s="296"/>
    </row>
    <row r="744" spans="1:38" x14ac:dyDescent="0.25">
      <c r="A744" s="235" t="s">
        <v>1155</v>
      </c>
      <c r="B744" s="235"/>
      <c r="C744" s="235"/>
      <c r="D744" s="235"/>
      <c r="E744" s="236" t="s">
        <v>165</v>
      </c>
      <c r="F744" s="246" t="s">
        <v>2926</v>
      </c>
      <c r="G744" s="246" t="s">
        <v>2927</v>
      </c>
      <c r="H744" s="246" t="s">
        <v>2928</v>
      </c>
      <c r="M744" s="293" t="s">
        <v>3434</v>
      </c>
      <c r="N744" s="294"/>
      <c r="O744" s="294"/>
      <c r="P744" s="294"/>
    </row>
    <row r="745" spans="1:38" x14ac:dyDescent="0.25">
      <c r="A745" s="235" t="s">
        <v>1156</v>
      </c>
      <c r="B745" s="235"/>
      <c r="C745" s="235"/>
      <c r="D745" s="235"/>
      <c r="E745" s="275" t="s">
        <v>3484</v>
      </c>
      <c r="F745" s="280">
        <v>258</v>
      </c>
      <c r="G745" s="280"/>
      <c r="H745" s="280"/>
      <c r="M745" s="293" t="s">
        <v>3841</v>
      </c>
      <c r="N745" s="294"/>
      <c r="O745" s="294"/>
      <c r="P745" s="294"/>
    </row>
    <row r="746" spans="1:38" x14ac:dyDescent="0.25">
      <c r="A746" s="195" t="s">
        <v>3504</v>
      </c>
      <c r="B746" s="235"/>
      <c r="C746" s="235"/>
      <c r="D746" s="235"/>
      <c r="E746" s="275" t="s">
        <v>3485</v>
      </c>
      <c r="F746" s="280">
        <v>464</v>
      </c>
      <c r="G746" s="280"/>
      <c r="H746" s="280"/>
      <c r="M746" s="293" t="s">
        <v>3437</v>
      </c>
      <c r="N746" s="294"/>
      <c r="O746" s="294"/>
      <c r="P746" s="294"/>
    </row>
    <row r="747" spans="1:38" x14ac:dyDescent="0.25">
      <c r="A747" s="235" t="s">
        <v>3468</v>
      </c>
      <c r="B747" s="235"/>
      <c r="C747" s="235"/>
      <c r="D747" s="235"/>
      <c r="E747" s="275" t="s">
        <v>3486</v>
      </c>
      <c r="F747" s="280">
        <v>670</v>
      </c>
      <c r="G747" s="280"/>
      <c r="H747" s="280"/>
      <c r="M747" s="293" t="s">
        <v>3842</v>
      </c>
      <c r="N747" s="294"/>
      <c r="O747" s="294"/>
      <c r="P747" s="294"/>
      <c r="Z747" s="235"/>
    </row>
    <row r="748" spans="1:38" x14ac:dyDescent="0.25">
      <c r="A748" s="235" t="s">
        <v>1154</v>
      </c>
      <c r="B748" s="235"/>
      <c r="C748" s="235"/>
      <c r="D748" s="235"/>
      <c r="E748" s="235"/>
      <c r="F748" s="235"/>
      <c r="G748" s="235"/>
      <c r="H748" s="235"/>
      <c r="I748" s="236" t="s">
        <v>1153</v>
      </c>
      <c r="J748" s="246" t="s">
        <v>2926</v>
      </c>
      <c r="K748" s="246" t="s">
        <v>2927</v>
      </c>
      <c r="L748" s="246" t="s">
        <v>2928</v>
      </c>
      <c r="M748" s="293" t="s">
        <v>3441</v>
      </c>
      <c r="N748" s="294"/>
      <c r="O748" s="294"/>
      <c r="P748" s="294"/>
      <c r="R748" s="237" t="s">
        <v>3433</v>
      </c>
      <c r="S748" s="246" t="s">
        <v>2926</v>
      </c>
      <c r="T748" s="246" t="s">
        <v>2927</v>
      </c>
      <c r="U748" s="246" t="s">
        <v>2928</v>
      </c>
      <c r="V748" s="237" t="s">
        <v>1154</v>
      </c>
      <c r="W748" s="246" t="s">
        <v>2926</v>
      </c>
      <c r="X748" s="246" t="s">
        <v>2927</v>
      </c>
      <c r="Y748" s="246" t="s">
        <v>2928</v>
      </c>
      <c r="Z748" s="236" t="s">
        <v>1155</v>
      </c>
      <c r="AA748" s="236" t="s">
        <v>1156</v>
      </c>
      <c r="AB748" s="246" t="s">
        <v>2926</v>
      </c>
      <c r="AC748" s="246" t="s">
        <v>2927</v>
      </c>
      <c r="AD748" s="246" t="s">
        <v>2928</v>
      </c>
      <c r="AF748" s="236"/>
      <c r="AG748" s="236"/>
      <c r="AH748" s="236"/>
      <c r="AJ748" s="236"/>
      <c r="AK748" s="236"/>
      <c r="AL748" s="236"/>
    </row>
    <row r="749" spans="1:38" ht="15.75" customHeight="1" x14ac:dyDescent="0.25">
      <c r="A749" s="235" t="s">
        <v>3501</v>
      </c>
      <c r="B749" s="235"/>
      <c r="C749" s="235"/>
      <c r="D749" s="235"/>
      <c r="E749" s="235"/>
      <c r="F749" s="235"/>
      <c r="G749" s="235"/>
      <c r="H749" s="235"/>
      <c r="I749" s="280" t="s">
        <v>385</v>
      </c>
      <c r="J749" s="280">
        <v>381</v>
      </c>
      <c r="K749" s="280"/>
      <c r="L749" s="280"/>
      <c r="M749" s="293" t="s">
        <v>3843</v>
      </c>
      <c r="N749" s="294"/>
      <c r="O749" s="294"/>
      <c r="P749" s="294"/>
      <c r="R749" s="275" t="s">
        <v>385</v>
      </c>
      <c r="S749" s="276">
        <v>7287.1428571428569</v>
      </c>
      <c r="T749" s="277">
        <v>0.75257142857142856</v>
      </c>
      <c r="U749" s="278">
        <v>1319.2531428571426</v>
      </c>
      <c r="V749" s="280" t="s">
        <v>385</v>
      </c>
      <c r="W749" s="276">
        <v>8001.6374999999998</v>
      </c>
      <c r="X749" s="277">
        <v>0.68193749999999997</v>
      </c>
      <c r="Y749" s="278">
        <v>1036.1624444444444</v>
      </c>
      <c r="Z749" s="281" t="s">
        <v>385</v>
      </c>
      <c r="AA749" s="281" t="s">
        <v>3523</v>
      </c>
      <c r="AB749" s="279"/>
      <c r="AC749" s="279"/>
      <c r="AD749" s="279"/>
      <c r="AF749" s="279"/>
      <c r="AG749" s="279"/>
      <c r="AH749" s="279"/>
      <c r="AJ749" s="279"/>
      <c r="AK749" s="279"/>
      <c r="AL749" s="279"/>
    </row>
    <row r="750" spans="1:38" x14ac:dyDescent="0.25">
      <c r="B750" s="235"/>
      <c r="C750" s="235"/>
      <c r="D750" s="235"/>
      <c r="I750" s="279"/>
      <c r="J750" s="279"/>
      <c r="K750" s="279"/>
      <c r="L750" s="279"/>
      <c r="M750" s="293" t="s">
        <v>3443</v>
      </c>
      <c r="N750" s="294"/>
      <c r="O750" s="294"/>
      <c r="P750" s="294"/>
      <c r="R750" s="294" t="s">
        <v>3859</v>
      </c>
      <c r="S750" s="294"/>
      <c r="T750" s="294"/>
      <c r="U750" s="294"/>
      <c r="V750" s="295" t="s">
        <v>3575</v>
      </c>
      <c r="W750" s="295"/>
      <c r="X750" s="295"/>
      <c r="Y750" s="295"/>
      <c r="Z750" s="279"/>
      <c r="AA750" s="281" t="s">
        <v>3524</v>
      </c>
      <c r="AB750" s="279"/>
      <c r="AC750" s="279"/>
      <c r="AD750" s="279"/>
      <c r="AF750" s="279"/>
      <c r="AG750" s="279"/>
      <c r="AH750" s="279"/>
      <c r="AJ750" s="279"/>
      <c r="AK750" s="279"/>
      <c r="AL750" s="279"/>
    </row>
    <row r="751" spans="1:38" x14ac:dyDescent="0.25">
      <c r="B751" s="235"/>
      <c r="C751" s="235"/>
      <c r="D751" s="235"/>
      <c r="I751" s="279"/>
      <c r="J751" s="279"/>
      <c r="K751" s="279"/>
      <c r="L751" s="279"/>
      <c r="M751" s="293" t="s">
        <v>3844</v>
      </c>
      <c r="N751" s="294"/>
      <c r="O751" s="294"/>
      <c r="P751" s="294"/>
      <c r="R751" s="294" t="s">
        <v>3860</v>
      </c>
      <c r="S751" s="294"/>
      <c r="T751" s="294"/>
      <c r="U751" s="294"/>
      <c r="V751" s="295" t="s">
        <v>3576</v>
      </c>
      <c r="W751" s="295"/>
      <c r="X751" s="295"/>
      <c r="Y751" s="295"/>
      <c r="Z751" s="279"/>
      <c r="AA751" s="279"/>
      <c r="AB751" s="279"/>
      <c r="AC751" s="279"/>
      <c r="AD751" s="279"/>
      <c r="AF751" s="279"/>
      <c r="AG751" s="279"/>
      <c r="AH751" s="279"/>
      <c r="AJ751" s="279"/>
      <c r="AK751" s="279"/>
      <c r="AL751" s="279"/>
    </row>
    <row r="752" spans="1:38" x14ac:dyDescent="0.25">
      <c r="M752" s="293" t="s">
        <v>3446</v>
      </c>
      <c r="N752" s="294"/>
      <c r="O752" s="294"/>
      <c r="P752" s="294"/>
      <c r="R752" s="294" t="s">
        <v>3438</v>
      </c>
      <c r="S752" s="294"/>
      <c r="T752" s="294"/>
      <c r="U752" s="294"/>
      <c r="V752" s="295" t="s">
        <v>3577</v>
      </c>
      <c r="W752" s="295"/>
      <c r="X752" s="295"/>
      <c r="Y752" s="295"/>
      <c r="Z752" s="235"/>
    </row>
    <row r="753" spans="1:26" x14ac:dyDescent="0.25">
      <c r="M753" s="293" t="s">
        <v>3845</v>
      </c>
      <c r="N753" s="294"/>
      <c r="O753" s="294"/>
      <c r="P753" s="294"/>
      <c r="R753" s="294" t="s">
        <v>3444</v>
      </c>
      <c r="S753" s="294"/>
      <c r="T753" s="294"/>
      <c r="U753" s="294"/>
      <c r="V753" s="295" t="s">
        <v>3578</v>
      </c>
      <c r="W753" s="295"/>
      <c r="X753" s="295"/>
      <c r="Y753" s="295"/>
      <c r="Z753" s="235"/>
    </row>
    <row r="754" spans="1:26" x14ac:dyDescent="0.25">
      <c r="M754" s="293" t="s">
        <v>3448</v>
      </c>
      <c r="N754" s="294"/>
      <c r="O754" s="294"/>
      <c r="P754" s="294"/>
      <c r="R754" s="294" t="s">
        <v>3435</v>
      </c>
      <c r="S754" s="294"/>
      <c r="T754" s="294"/>
      <c r="U754" s="294"/>
      <c r="V754" s="295" t="s">
        <v>3862</v>
      </c>
      <c r="W754" s="295"/>
      <c r="X754" s="295"/>
      <c r="Y754" s="295"/>
      <c r="Z754" s="235"/>
    </row>
    <row r="755" spans="1:26" x14ac:dyDescent="0.25">
      <c r="M755" s="293" t="s">
        <v>3450</v>
      </c>
      <c r="N755" s="294"/>
      <c r="O755" s="294"/>
      <c r="P755" s="294"/>
      <c r="R755" s="294" t="s">
        <v>3442</v>
      </c>
      <c r="S755" s="294"/>
      <c r="T755" s="294"/>
      <c r="U755" s="294"/>
      <c r="V755" s="295" t="s">
        <v>3436</v>
      </c>
      <c r="W755" s="295"/>
      <c r="X755" s="295"/>
      <c r="Y755" s="295"/>
      <c r="Z755" s="235"/>
    </row>
    <row r="756" spans="1:26" x14ac:dyDescent="0.25">
      <c r="M756" s="293" t="s">
        <v>3454</v>
      </c>
      <c r="N756" s="294"/>
      <c r="O756" s="294"/>
      <c r="P756" s="294"/>
      <c r="R756" s="294" t="s">
        <v>3439</v>
      </c>
      <c r="S756" s="294"/>
      <c r="T756" s="294"/>
      <c r="U756" s="294"/>
      <c r="V756" s="295" t="s">
        <v>3863</v>
      </c>
      <c r="W756" s="295"/>
      <c r="X756" s="295"/>
      <c r="Y756" s="295"/>
      <c r="Z756" s="235"/>
    </row>
    <row r="757" spans="1:26" x14ac:dyDescent="0.25">
      <c r="A757" s="235"/>
      <c r="M757" s="293" t="s">
        <v>3456</v>
      </c>
      <c r="N757" s="294"/>
      <c r="O757" s="294"/>
      <c r="P757" s="294"/>
      <c r="R757" s="294" t="s">
        <v>3556</v>
      </c>
      <c r="S757" s="294"/>
      <c r="T757" s="294"/>
      <c r="U757" s="294"/>
      <c r="V757" s="295" t="s">
        <v>3440</v>
      </c>
      <c r="W757" s="295"/>
      <c r="X757" s="295"/>
      <c r="Y757" s="295"/>
      <c r="Z757" s="235"/>
    </row>
    <row r="758" spans="1:26" x14ac:dyDescent="0.25">
      <c r="A758" s="235"/>
      <c r="M758" s="293" t="s">
        <v>3846</v>
      </c>
      <c r="N758" s="294"/>
      <c r="O758" s="294"/>
      <c r="P758" s="294"/>
      <c r="R758" s="294" t="s">
        <v>3560</v>
      </c>
      <c r="S758" s="294"/>
      <c r="T758" s="294"/>
      <c r="U758" s="294"/>
      <c r="V758" s="295" t="s">
        <v>3864</v>
      </c>
      <c r="W758" s="295"/>
      <c r="X758" s="295"/>
      <c r="Y758" s="295"/>
    </row>
    <row r="759" spans="1:26" x14ac:dyDescent="0.25">
      <c r="A759" s="235"/>
      <c r="B759" s="235"/>
      <c r="C759" s="235"/>
      <c r="D759" s="235"/>
      <c r="M759" s="293" t="s">
        <v>3847</v>
      </c>
      <c r="N759" s="294"/>
      <c r="O759" s="294"/>
      <c r="P759" s="294"/>
      <c r="R759" s="294" t="s">
        <v>3558</v>
      </c>
      <c r="S759" s="294"/>
      <c r="T759" s="294"/>
      <c r="U759" s="294"/>
      <c r="V759" s="295" t="s">
        <v>3445</v>
      </c>
      <c r="W759" s="295"/>
      <c r="X759" s="295"/>
      <c r="Y759" s="295"/>
    </row>
    <row r="760" spans="1:26" x14ac:dyDescent="0.25">
      <c r="A760" s="235"/>
      <c r="B760" s="235"/>
      <c r="C760" s="235"/>
      <c r="D760" s="235"/>
      <c r="M760" s="293" t="s">
        <v>3459</v>
      </c>
      <c r="N760" s="294"/>
      <c r="O760" s="294"/>
      <c r="P760" s="294"/>
      <c r="R760" s="294" t="s">
        <v>3861</v>
      </c>
      <c r="S760" s="294"/>
      <c r="T760" s="294"/>
      <c r="U760" s="294"/>
      <c r="V760" s="295" t="s">
        <v>3447</v>
      </c>
      <c r="W760" s="295"/>
      <c r="X760" s="295"/>
      <c r="Y760" s="295"/>
    </row>
    <row r="761" spans="1:26" x14ac:dyDescent="0.25">
      <c r="A761" s="235"/>
      <c r="B761" s="235"/>
      <c r="C761" s="235"/>
      <c r="D761" s="235"/>
      <c r="E761" s="235"/>
      <c r="F761" s="235"/>
      <c r="G761" s="235"/>
      <c r="H761" s="235"/>
      <c r="M761" s="293" t="s">
        <v>3460</v>
      </c>
      <c r="N761" s="294"/>
      <c r="O761" s="294"/>
      <c r="P761" s="294"/>
      <c r="R761" s="294" t="s">
        <v>3561</v>
      </c>
      <c r="S761" s="294"/>
      <c r="T761" s="294"/>
      <c r="U761" s="294"/>
      <c r="V761" s="295" t="s">
        <v>3865</v>
      </c>
      <c r="W761" s="295"/>
      <c r="X761" s="295"/>
      <c r="Y761" s="295"/>
    </row>
    <row r="762" spans="1:26" x14ac:dyDescent="0.25">
      <c r="A762" s="235"/>
      <c r="B762" s="235"/>
      <c r="C762" s="235"/>
      <c r="D762" s="235"/>
      <c r="E762" s="235"/>
      <c r="F762" s="235"/>
      <c r="G762" s="235"/>
      <c r="H762" s="235"/>
      <c r="M762" s="293" t="s">
        <v>3848</v>
      </c>
      <c r="N762" s="294"/>
      <c r="O762" s="294"/>
      <c r="P762" s="294"/>
      <c r="R762" s="294" t="s">
        <v>3557</v>
      </c>
      <c r="S762" s="294"/>
      <c r="T762" s="294"/>
      <c r="U762" s="294"/>
      <c r="V762" s="295" t="s">
        <v>3866</v>
      </c>
      <c r="W762" s="295"/>
      <c r="X762" s="295"/>
      <c r="Y762" s="295"/>
    </row>
    <row r="763" spans="1:26" x14ac:dyDescent="0.25">
      <c r="A763" s="235"/>
      <c r="B763" s="235"/>
      <c r="C763" s="235"/>
      <c r="D763" s="235"/>
      <c r="E763" s="235"/>
      <c r="F763" s="235"/>
      <c r="G763" s="235"/>
      <c r="H763" s="235"/>
      <c r="M763" s="293" t="s">
        <v>3461</v>
      </c>
      <c r="N763" s="294"/>
      <c r="O763" s="294"/>
      <c r="P763" s="294"/>
      <c r="R763" s="294" t="s">
        <v>3562</v>
      </c>
      <c r="S763" s="294"/>
      <c r="T763" s="294"/>
      <c r="U763" s="294"/>
      <c r="V763" s="295" t="s">
        <v>3571</v>
      </c>
      <c r="W763" s="295"/>
      <c r="X763" s="295"/>
      <c r="Y763" s="295"/>
    </row>
    <row r="764" spans="1:26" x14ac:dyDescent="0.25">
      <c r="A764" s="235"/>
      <c r="B764" s="235"/>
      <c r="C764" s="235"/>
      <c r="D764" s="235"/>
      <c r="E764" s="235"/>
      <c r="F764" s="235"/>
      <c r="G764" s="235"/>
      <c r="H764" s="235"/>
      <c r="M764" s="293" t="s">
        <v>3462</v>
      </c>
      <c r="N764" s="294"/>
      <c r="O764" s="294"/>
      <c r="P764" s="294"/>
      <c r="R764" s="294" t="s">
        <v>3563</v>
      </c>
      <c r="S764" s="294"/>
      <c r="T764" s="294"/>
      <c r="U764" s="294"/>
      <c r="V764" s="295" t="s">
        <v>3572</v>
      </c>
      <c r="W764" s="295"/>
      <c r="X764" s="295"/>
      <c r="Y764" s="295"/>
    </row>
    <row r="765" spans="1:26" x14ac:dyDescent="0.25">
      <c r="A765" s="235"/>
      <c r="B765" s="235"/>
      <c r="C765" s="235"/>
      <c r="D765" s="235"/>
      <c r="E765" s="235"/>
      <c r="F765" s="235"/>
      <c r="G765" s="235"/>
      <c r="H765" s="235"/>
      <c r="M765" s="293" t="s">
        <v>3463</v>
      </c>
      <c r="N765" s="294"/>
      <c r="O765" s="294"/>
      <c r="P765" s="294"/>
      <c r="R765" s="294" t="s">
        <v>3559</v>
      </c>
      <c r="S765" s="294"/>
      <c r="T765" s="294"/>
      <c r="U765" s="294"/>
      <c r="V765" s="295" t="s">
        <v>3867</v>
      </c>
      <c r="W765" s="295"/>
      <c r="X765" s="295"/>
      <c r="Y765" s="295"/>
    </row>
    <row r="766" spans="1:26" x14ac:dyDescent="0.25">
      <c r="B766" s="235"/>
      <c r="C766" s="235"/>
      <c r="D766" s="235"/>
      <c r="E766" s="235"/>
      <c r="F766" s="235"/>
      <c r="G766" s="235"/>
      <c r="H766" s="235"/>
      <c r="M766" s="293" t="s">
        <v>3464</v>
      </c>
      <c r="N766" s="294"/>
      <c r="O766" s="294"/>
      <c r="P766" s="294"/>
      <c r="R766" s="294" t="s">
        <v>3564</v>
      </c>
      <c r="S766" s="294"/>
      <c r="T766" s="294"/>
      <c r="U766" s="294"/>
      <c r="V766" s="295" t="s">
        <v>3573</v>
      </c>
      <c r="W766" s="295"/>
      <c r="X766" s="295"/>
      <c r="Y766" s="295"/>
    </row>
    <row r="767" spans="1:26" x14ac:dyDescent="0.25">
      <c r="B767" s="235"/>
      <c r="C767" s="235"/>
      <c r="D767" s="235"/>
      <c r="E767" s="235"/>
      <c r="F767" s="235"/>
      <c r="G767" s="235"/>
      <c r="H767" s="235"/>
      <c r="M767" s="293" t="s">
        <v>3465</v>
      </c>
      <c r="N767" s="294"/>
      <c r="O767" s="294"/>
      <c r="P767" s="294"/>
      <c r="V767" s="295" t="s">
        <v>3574</v>
      </c>
      <c r="W767" s="295"/>
      <c r="X767" s="295"/>
      <c r="Y767" s="295"/>
    </row>
    <row r="768" spans="1:26" x14ac:dyDescent="0.25">
      <c r="E768" s="235"/>
      <c r="F768" s="235"/>
      <c r="G768" s="235"/>
      <c r="H768" s="235"/>
      <c r="M768" s="293" t="s">
        <v>3849</v>
      </c>
      <c r="N768" s="294"/>
      <c r="O768" s="294"/>
      <c r="P768" s="294"/>
      <c r="V768" s="295" t="s">
        <v>3868</v>
      </c>
      <c r="W768" s="295"/>
      <c r="X768" s="295"/>
      <c r="Y768" s="295"/>
    </row>
    <row r="769" spans="5:25" x14ac:dyDescent="0.25">
      <c r="E769" s="235"/>
      <c r="F769" s="235"/>
      <c r="G769" s="235"/>
      <c r="H769" s="235"/>
      <c r="M769" s="293" t="s">
        <v>3850</v>
      </c>
      <c r="N769" s="294"/>
      <c r="O769" s="294"/>
      <c r="P769" s="294"/>
      <c r="V769" s="295" t="s">
        <v>3449</v>
      </c>
      <c r="W769" s="295"/>
      <c r="X769" s="295"/>
      <c r="Y769" s="295"/>
    </row>
    <row r="770" spans="5:25" x14ac:dyDescent="0.25">
      <c r="M770" s="293" t="s">
        <v>3851</v>
      </c>
      <c r="N770" s="294"/>
      <c r="O770" s="294"/>
      <c r="P770" s="294"/>
      <c r="V770" s="295" t="s">
        <v>3451</v>
      </c>
      <c r="W770" s="295"/>
      <c r="X770" s="295"/>
      <c r="Y770" s="295"/>
    </row>
    <row r="771" spans="5:25" x14ac:dyDescent="0.25">
      <c r="M771" s="293" t="s">
        <v>3566</v>
      </c>
      <c r="N771" s="294"/>
      <c r="O771" s="294"/>
      <c r="P771" s="294"/>
      <c r="V771" s="295" t="s">
        <v>3452</v>
      </c>
      <c r="W771" s="295"/>
      <c r="X771" s="295"/>
      <c r="Y771" s="295"/>
    </row>
    <row r="772" spans="5:25" x14ac:dyDescent="0.25">
      <c r="M772" s="293" t="s">
        <v>3567</v>
      </c>
      <c r="N772" s="294"/>
      <c r="O772" s="294"/>
      <c r="P772" s="294"/>
      <c r="V772" s="295" t="s">
        <v>3453</v>
      </c>
      <c r="W772" s="295"/>
      <c r="X772" s="295"/>
      <c r="Y772" s="295"/>
    </row>
    <row r="773" spans="5:25" x14ac:dyDescent="0.25">
      <c r="M773" s="293" t="s">
        <v>3852</v>
      </c>
      <c r="N773" s="294"/>
      <c r="O773" s="294"/>
      <c r="P773" s="294"/>
      <c r="V773" s="295" t="s">
        <v>3455</v>
      </c>
      <c r="W773" s="295"/>
      <c r="X773" s="295"/>
      <c r="Y773" s="295"/>
    </row>
    <row r="774" spans="5:25" x14ac:dyDescent="0.25">
      <c r="M774" s="293" t="s">
        <v>3853</v>
      </c>
      <c r="N774" s="295"/>
      <c r="O774" s="295"/>
      <c r="P774" s="295"/>
      <c r="V774" s="295" t="s">
        <v>3457</v>
      </c>
      <c r="W774" s="295"/>
      <c r="X774" s="295"/>
      <c r="Y774" s="295"/>
    </row>
    <row r="775" spans="5:25" x14ac:dyDescent="0.25">
      <c r="M775" s="293" t="s">
        <v>3854</v>
      </c>
      <c r="N775" s="295"/>
      <c r="O775" s="295"/>
      <c r="P775" s="295"/>
      <c r="V775" s="295" t="s">
        <v>3458</v>
      </c>
      <c r="W775" s="295"/>
      <c r="X775" s="295"/>
      <c r="Y775" s="295"/>
    </row>
    <row r="776" spans="5:25" x14ac:dyDescent="0.25">
      <c r="M776" s="293" t="s">
        <v>3855</v>
      </c>
      <c r="N776" s="295"/>
      <c r="O776" s="295"/>
      <c r="P776" s="295"/>
    </row>
    <row r="777" spans="5:25" x14ac:dyDescent="0.25">
      <c r="M777" s="293" t="s">
        <v>3856</v>
      </c>
      <c r="N777" s="295"/>
      <c r="O777" s="295"/>
      <c r="P777" s="295"/>
    </row>
    <row r="778" spans="5:25" x14ac:dyDescent="0.25">
      <c r="M778" s="293" t="s">
        <v>3857</v>
      </c>
      <c r="N778" s="295"/>
      <c r="O778" s="295"/>
      <c r="P778" s="295"/>
    </row>
    <row r="779" spans="5:25" x14ac:dyDescent="0.25">
      <c r="M779" s="293" t="s">
        <v>3451</v>
      </c>
      <c r="N779" s="294"/>
      <c r="O779" s="294"/>
      <c r="P779" s="294"/>
    </row>
    <row r="780" spans="5:25" x14ac:dyDescent="0.25">
      <c r="M780" s="293" t="s">
        <v>3719</v>
      </c>
      <c r="N780" s="294"/>
      <c r="O780" s="294"/>
      <c r="P780" s="294"/>
    </row>
    <row r="781" spans="5:25" x14ac:dyDescent="0.25">
      <c r="M781" s="293" t="s">
        <v>3720</v>
      </c>
      <c r="N781" s="294"/>
      <c r="O781" s="294"/>
      <c r="P781" s="294"/>
    </row>
    <row r="782" spans="5:25" x14ac:dyDescent="0.25">
      <c r="M782" s="293" t="s">
        <v>3858</v>
      </c>
      <c r="N782" s="294"/>
      <c r="O782" s="294"/>
      <c r="P782" s="294"/>
    </row>
    <row r="783" spans="5:25" x14ac:dyDescent="0.25">
      <c r="M783" s="293" t="s">
        <v>3452</v>
      </c>
      <c r="N783" s="294"/>
      <c r="O783" s="294"/>
      <c r="P783" s="294"/>
    </row>
    <row r="784" spans="5:25" x14ac:dyDescent="0.25">
      <c r="M784" s="293" t="s">
        <v>3453</v>
      </c>
      <c r="N784" s="294"/>
      <c r="O784" s="294"/>
      <c r="P784" s="294"/>
    </row>
    <row r="785" spans="13:16" x14ac:dyDescent="0.25">
      <c r="M785" s="293" t="s">
        <v>3722</v>
      </c>
      <c r="N785" s="294"/>
      <c r="O785" s="294"/>
      <c r="P785" s="294"/>
    </row>
    <row r="786" spans="13:16" x14ac:dyDescent="0.25">
      <c r="M786" s="293" t="s">
        <v>3455</v>
      </c>
      <c r="N786" s="294"/>
      <c r="O786" s="294"/>
      <c r="P786" s="294"/>
    </row>
    <row r="787" spans="13:16" x14ac:dyDescent="0.25">
      <c r="M787" s="293" t="s">
        <v>3457</v>
      </c>
      <c r="N787" s="294"/>
      <c r="O787" s="294"/>
      <c r="P787" s="294"/>
    </row>
    <row r="788" spans="13:16" x14ac:dyDescent="0.25">
      <c r="M788" s="293" t="s">
        <v>3458</v>
      </c>
      <c r="N788" s="294"/>
      <c r="O788" s="294"/>
      <c r="P788" s="294"/>
    </row>
    <row r="789" spans="13:16" x14ac:dyDescent="0.25">
      <c r="M789" s="293" t="s">
        <v>3721</v>
      </c>
      <c r="N789" s="294"/>
      <c r="O789" s="294"/>
      <c r="P789" s="294"/>
    </row>
    <row r="790" spans="13:16" x14ac:dyDescent="0.25">
      <c r="M790" s="293" t="s">
        <v>3568</v>
      </c>
      <c r="N790" s="294"/>
      <c r="O790" s="294"/>
      <c r="P790" s="294"/>
    </row>
    <row r="820" spans="1:25" x14ac:dyDescent="0.25">
      <c r="A820" s="297" t="s">
        <v>3752</v>
      </c>
      <c r="C820" s="298" t="s">
        <v>1263</v>
      </c>
    </row>
    <row r="822" spans="1:25" x14ac:dyDescent="0.25">
      <c r="C822" s="195" t="s">
        <v>3754</v>
      </c>
    </row>
    <row r="823" spans="1:25" x14ac:dyDescent="0.25">
      <c r="C823" t="str">
        <f t="array" ref="C823">IFERROR(INDEX(Identité!$C$34:$AF$34,SMALL(IF(Identité!$C$34:$AF$34&lt;&gt;"",COLUMN(Identité!$C$34:$AF$34)-COLUMN(Identité!$C$34)+1),ROW(A1))),"exclure")</f>
        <v>exclure</v>
      </c>
    </row>
    <row r="824" spans="1:25" x14ac:dyDescent="0.25">
      <c r="C824" t="str">
        <f t="array" ref="C824">IFERROR(INDEX(Identité!$C$34:$AF$34,SMALL(IF(Identité!$C$34:$AF$34&lt;&gt;"",COLUMN(Identité!$C$34:$AF$34)-COLUMN(Identité!$C$34)+1),ROW(A2))),"exclure")</f>
        <v>exclure</v>
      </c>
    </row>
    <row r="825" spans="1:25" x14ac:dyDescent="0.25">
      <c r="C825" t="str">
        <f t="array" ref="C825">IFERROR(INDEX(Identité!$C$34:$AF$34,SMALL(IF(Identité!$C$34:$AF$34&lt;&gt;"",COLUMN(Identité!$C$34:$AF$34)-COLUMN(Identité!$C$34)+1),ROW(A3))),"exclure")</f>
        <v>exclure</v>
      </c>
    </row>
    <row r="826" spans="1:25" x14ac:dyDescent="0.25">
      <c r="C826" t="str">
        <f t="array" ref="C826">IFERROR(INDEX(Identité!$C$34:$AF$34,SMALL(IF(Identité!$C$34:$AF$34&lt;&gt;"",COLUMN(Identité!$C$34:$AF$34)-COLUMN(Identité!$C$34)+1),ROW(A4))),"exclure")</f>
        <v>exclure</v>
      </c>
    </row>
    <row r="827" spans="1:25" x14ac:dyDescent="0.25">
      <c r="C827" t="str">
        <f t="array" ref="C827">IFERROR(INDEX(Identité!$C$34:$AF$34,SMALL(IF(Identité!$C$34:$AF$34&lt;&gt;"",COLUMN(Identité!$C$34:$AF$34)-COLUMN(Identité!$C$34)+1),ROW(A5))),"exclure")</f>
        <v>exclure</v>
      </c>
      <c r="F827" s="14" t="s">
        <v>3758</v>
      </c>
      <c r="G827" s="14" t="s">
        <v>3759</v>
      </c>
      <c r="H827" s="14" t="s">
        <v>3765</v>
      </c>
      <c r="V827"/>
      <c r="W827"/>
      <c r="X827"/>
      <c r="Y827"/>
    </row>
    <row r="828" spans="1:25" x14ac:dyDescent="0.25">
      <c r="C828" t="str">
        <f t="array" ref="C828">IFERROR(INDEX(Identité!$C$34:$AF$34,SMALL(IF(Identité!$C$34:$AF$34&lt;&gt;"",COLUMN(Identité!$C$34:$AF$34)-COLUMN(Identité!$C$34)+1),ROW(A6))),"exclure")</f>
        <v>exclure</v>
      </c>
      <c r="F828" t="s">
        <v>3762</v>
      </c>
      <c r="G828" s="195" t="s">
        <v>3784</v>
      </c>
      <c r="H828" t="s">
        <v>3762</v>
      </c>
    </row>
    <row r="829" spans="1:25" x14ac:dyDescent="0.25">
      <c r="C829" t="str">
        <f t="array" ref="C829">IFERROR(INDEX(Identité!$C$34:$AF$34,SMALL(IF(Identité!$C$34:$AF$34&lt;&gt;"",COLUMN(Identité!$C$34:$AF$34)-COLUMN(Identité!$C$34)+1),ROW(A7))),"exclure")</f>
        <v>exclure</v>
      </c>
      <c r="F829" t="s">
        <v>3762</v>
      </c>
      <c r="G829" s="195" t="s">
        <v>3785</v>
      </c>
      <c r="H829" t="s">
        <v>3760</v>
      </c>
    </row>
    <row r="830" spans="1:25" x14ac:dyDescent="0.25">
      <c r="C830" t="str">
        <f t="array" ref="C830">IFERROR(INDEX(Identité!$C$34:$AF$34,SMALL(IF(Identité!$C$34:$AF$34&lt;&gt;"",COLUMN(Identité!$C$34:$AF$34)-COLUMN(Identité!$C$34)+1),ROW(A8))),"exclure")</f>
        <v>exclure</v>
      </c>
      <c r="F830" t="s">
        <v>3762</v>
      </c>
      <c r="G830" t="s">
        <v>3786</v>
      </c>
      <c r="H830" t="s">
        <v>394</v>
      </c>
      <c r="I830" s="14"/>
      <c r="J830" s="14"/>
    </row>
    <row r="831" spans="1:25" x14ac:dyDescent="0.25">
      <c r="C831" t="str">
        <f t="array" ref="C831">IFERROR(INDEX(Identité!$C$34:$AF$34,SMALL(IF(Identité!$C$34:$AF$34&lt;&gt;"",COLUMN(Identité!$C$34:$AF$34)-COLUMN(Identité!$C$34)+1),ROW(A9))),"exclure")</f>
        <v>exclure</v>
      </c>
      <c r="F831" t="s">
        <v>3762</v>
      </c>
      <c r="G831" t="s">
        <v>3787</v>
      </c>
      <c r="H831" t="s">
        <v>3761</v>
      </c>
      <c r="I831" t="s">
        <v>394</v>
      </c>
      <c r="J831" t="s">
        <v>3799</v>
      </c>
    </row>
    <row r="832" spans="1:25" x14ac:dyDescent="0.25">
      <c r="C832" t="str">
        <f t="array" ref="C832">IFERROR(INDEX(Identité!$C$34:$AF$34,SMALL(IF(Identité!$C$34:$AF$34&lt;&gt;"",COLUMN(Identité!$C$34:$AF$34)-COLUMN(Identité!$C$34)+1),ROW(A10))),"exclure")</f>
        <v>exclure</v>
      </c>
      <c r="F832" t="s">
        <v>3762</v>
      </c>
      <c r="G832" t="s">
        <v>3788</v>
      </c>
      <c r="H832" t="s">
        <v>3763</v>
      </c>
      <c r="I832" s="14"/>
      <c r="J832" s="14"/>
    </row>
    <row r="833" spans="3:8" x14ac:dyDescent="0.25">
      <c r="C833" t="str">
        <f t="array" ref="C833">IFERROR(INDEX(Identité!$C$34:$AF$34,SMALL(IF(Identité!$C$34:$AF$34&lt;&gt;"",COLUMN(Identité!$C$34:$AF$34)-COLUMN(Identité!$C$34)+1),ROW(A11))),"exclure")</f>
        <v>exclure</v>
      </c>
      <c r="F833" t="s">
        <v>3762</v>
      </c>
      <c r="G833" t="s">
        <v>3789</v>
      </c>
    </row>
    <row r="834" spans="3:8" x14ac:dyDescent="0.25">
      <c r="C834" t="str">
        <f t="array" ref="C834">IFERROR(INDEX(Identité!$C$34:$AF$34,SMALL(IF(Identité!$C$34:$AF$34&lt;&gt;"",COLUMN(Identité!$C$34:$AF$34)-COLUMN(Identité!$C$34)+1),ROW(A12))),"exclure")</f>
        <v>exclure</v>
      </c>
      <c r="F834" t="s">
        <v>3762</v>
      </c>
      <c r="G834" s="195" t="s">
        <v>3790</v>
      </c>
    </row>
    <row r="835" spans="3:8" x14ac:dyDescent="0.25">
      <c r="C835" t="str">
        <f t="array" ref="C835">IFERROR(INDEX(Identité!$C$34:$AF$34,SMALL(IF(Identité!$C$34:$AF$34&lt;&gt;"",COLUMN(Identité!$C$34:$AF$34)-COLUMN(Identité!$C$34)+1),ROW(A13))),"exclure")</f>
        <v>exclure</v>
      </c>
      <c r="E835" s="14" t="s">
        <v>3754</v>
      </c>
      <c r="F835" t="s">
        <v>3762</v>
      </c>
      <c r="G835" t="s">
        <v>3791</v>
      </c>
      <c r="H835" s="195"/>
    </row>
    <row r="836" spans="3:8" x14ac:dyDescent="0.25">
      <c r="C836" t="str">
        <f t="array" ref="C836">IFERROR(INDEX(Identité!$C$34:$AF$34,SMALL(IF(Identité!$C$34:$AF$34&lt;&gt;"",COLUMN(Identité!$C$34:$AF$34)-COLUMN(Identité!$C$34)+1),ROW(A14))),"exclure")</f>
        <v>exclure</v>
      </c>
      <c r="F836" t="s">
        <v>3760</v>
      </c>
      <c r="G836" t="s">
        <v>3792</v>
      </c>
    </row>
    <row r="837" spans="3:8" x14ac:dyDescent="0.25">
      <c r="C837" t="str">
        <f t="array" ref="C837">IFERROR(INDEX(Identité!$C$34:$AF$34,SMALL(IF(Identité!$C$34:$AF$34&lt;&gt;"",COLUMN(Identité!$C$34:$AF$34)-COLUMN(Identité!$C$34)+1),ROW(A15))),"exclure")</f>
        <v>exclure</v>
      </c>
      <c r="F837" t="s">
        <v>3760</v>
      </c>
      <c r="G837" t="s">
        <v>3793</v>
      </c>
    </row>
    <row r="838" spans="3:8" x14ac:dyDescent="0.25">
      <c r="C838" t="str">
        <f t="array" ref="C838">IFERROR(INDEX(Identité!$C$34:$AF$34,SMALL(IF(Identité!$C$34:$AF$34&lt;&gt;"",COLUMN(Identité!$C$34:$AF$34)-COLUMN(Identité!$C$34)+1),ROW(A16))),"exclure")</f>
        <v>exclure</v>
      </c>
      <c r="F838" t="s">
        <v>3760</v>
      </c>
      <c r="G838" t="s">
        <v>3794</v>
      </c>
    </row>
    <row r="839" spans="3:8" x14ac:dyDescent="0.25">
      <c r="C839" t="str">
        <f t="array" ref="C839">IFERROR(INDEX(Identité!$C$34:$AF$34,SMALL(IF(Identité!$C$34:$AF$34&lt;&gt;"",COLUMN(Identité!$C$34:$AF$34)-COLUMN(Identité!$C$34)+1),ROW(A17))),"exclure")</f>
        <v>exclure</v>
      </c>
      <c r="F839" t="s">
        <v>3760</v>
      </c>
      <c r="G839" s="195" t="s">
        <v>3795</v>
      </c>
    </row>
    <row r="840" spans="3:8" x14ac:dyDescent="0.25">
      <c r="C840" t="str">
        <f t="array" ref="C840">IFERROR(INDEX(Identité!$C$34:$AF$34,SMALL(IF(Identité!$C$34:$AF$34&lt;&gt;"",COLUMN(Identité!$C$34:$AF$34)-COLUMN(Identité!$C$34)+1),ROW(A18))),"exclure")</f>
        <v>exclure</v>
      </c>
      <c r="F840" t="s">
        <v>3760</v>
      </c>
      <c r="G840" t="s">
        <v>3796</v>
      </c>
    </row>
    <row r="841" spans="3:8" x14ac:dyDescent="0.25">
      <c r="C841" t="str">
        <f t="array" ref="C841">IFERROR(INDEX(Identité!$C$34:$AF$34,SMALL(IF(Identité!$C$34:$AF$34&lt;&gt;"",COLUMN(Identité!$C$34:$AF$34)-COLUMN(Identité!$C$34)+1),ROW(A19))),"exclure")</f>
        <v>exclure</v>
      </c>
      <c r="F841" t="s">
        <v>394</v>
      </c>
      <c r="G841" t="s">
        <v>3797</v>
      </c>
    </row>
    <row r="842" spans="3:8" x14ac:dyDescent="0.25">
      <c r="C842" t="str">
        <f t="array" ref="C842">IFERROR(INDEX(Identité!$C$34:$AF$34,SMALL(IF(Identité!$C$34:$AF$34&lt;&gt;"",COLUMN(Identité!$C$34:$AF$34)-COLUMN(Identité!$C$34)+1),ROW(A20))),"exclure")</f>
        <v>exclure</v>
      </c>
      <c r="F842" t="s">
        <v>394</v>
      </c>
      <c r="G842" t="s">
        <v>3798</v>
      </c>
    </row>
    <row r="843" spans="3:8" x14ac:dyDescent="0.25">
      <c r="C843" t="str">
        <f t="array" ref="C843">IFERROR(INDEX(Identité!$C$34:$AF$34,SMALL(IF(Identité!$C$34:$AF$34&lt;&gt;"",COLUMN(Identité!$C$34:$AF$34)-COLUMN(Identité!$C$34)+1),ROW(A21))),"exclure")</f>
        <v>exclure</v>
      </c>
      <c r="F843" t="s">
        <v>394</v>
      </c>
      <c r="G843" t="s">
        <v>3799</v>
      </c>
    </row>
    <row r="844" spans="3:8" x14ac:dyDescent="0.25">
      <c r="C844" t="str">
        <f t="array" ref="C844">IFERROR(INDEX(Identité!$C$34:$AF$34,SMALL(IF(Identité!$C$34:$AF$34&lt;&gt;"",COLUMN(Identité!$C$34:$AF$34)-COLUMN(Identité!$C$34)+1),ROW(A22))),"exclure")</f>
        <v>exclure</v>
      </c>
      <c r="F844" t="s">
        <v>394</v>
      </c>
      <c r="G844" t="s">
        <v>3800</v>
      </c>
    </row>
    <row r="845" spans="3:8" x14ac:dyDescent="0.25">
      <c r="C845" t="str">
        <f t="array" ref="C845">IFERROR(INDEX(Identité!$C$34:$AF$34,SMALL(IF(Identité!$C$34:$AF$34&lt;&gt;"",COLUMN(Identité!$C$34:$AF$34)-COLUMN(Identité!$C$34)+1),ROW(A23))),"exclure")</f>
        <v>exclure</v>
      </c>
      <c r="F845" t="s">
        <v>394</v>
      </c>
      <c r="G845" t="s">
        <v>3801</v>
      </c>
    </row>
    <row r="846" spans="3:8" x14ac:dyDescent="0.25">
      <c r="C846" t="str">
        <f t="array" ref="C846">IFERROR(INDEX(Identité!$C$34:$AF$34,SMALL(IF(Identité!$C$34:$AF$34&lt;&gt;"",COLUMN(Identité!$C$34:$AF$34)-COLUMN(Identité!$C$34)+1),ROW(A24))),"exclure")</f>
        <v>exclure</v>
      </c>
      <c r="F846" t="s">
        <v>3761</v>
      </c>
      <c r="G846" t="s">
        <v>3802</v>
      </c>
    </row>
    <row r="847" spans="3:8" x14ac:dyDescent="0.25">
      <c r="C847" t="str">
        <f t="array" ref="C847">IFERROR(INDEX(Identité!$C$34:$AF$34,SMALL(IF(Identité!$C$34:$AF$34&lt;&gt;"",COLUMN(Identité!$C$34:$AF$34)-COLUMN(Identité!$C$34)+1),ROW(A25))),"exclure")</f>
        <v>exclure</v>
      </c>
      <c r="F847" t="s">
        <v>3761</v>
      </c>
      <c r="G847" t="s">
        <v>3803</v>
      </c>
    </row>
    <row r="848" spans="3:8" x14ac:dyDescent="0.25">
      <c r="C848" t="str">
        <f t="array" ref="C848">IFERROR(INDEX(Identité!$C$34:$AF$34,SMALL(IF(Identité!$C$34:$AF$34&lt;&gt;"",COLUMN(Identité!$C$34:$AF$34)-COLUMN(Identité!$C$34)+1),ROW(A26))),"exclure")</f>
        <v>exclure</v>
      </c>
      <c r="F848" t="s">
        <v>3761</v>
      </c>
      <c r="G848" t="s">
        <v>3804</v>
      </c>
    </row>
    <row r="849" spans="3:7" x14ac:dyDescent="0.25">
      <c r="C849" t="str">
        <f t="array" ref="C849">IFERROR(INDEX(Identité!$C$34:$AF$34,SMALL(IF(Identité!$C$34:$AF$34&lt;&gt;"",COLUMN(Identité!$C$34:$AF$34)-COLUMN(Identité!$C$34)+1),ROW(A27))),"exclure")</f>
        <v>exclure</v>
      </c>
      <c r="D849" t="s">
        <v>3753</v>
      </c>
      <c r="F849" t="s">
        <v>3761</v>
      </c>
      <c r="G849" t="s">
        <v>3805</v>
      </c>
    </row>
    <row r="850" spans="3:7" x14ac:dyDescent="0.25">
      <c r="C850" t="str">
        <f t="array" ref="C850">IFERROR(INDEX(Identité!$C$34:$AF$34,SMALL(IF(Identité!$C$34:$AF$34&lt;&gt;"",COLUMN(Identité!$C$34:$AF$34)-COLUMN(Identité!$C$34)+1),ROW(A28))),"exclure")</f>
        <v>exclure</v>
      </c>
      <c r="D850" t="s">
        <v>3753</v>
      </c>
      <c r="F850" t="s">
        <v>3761</v>
      </c>
      <c r="G850" s="195" t="s">
        <v>3806</v>
      </c>
    </row>
    <row r="851" spans="3:7" x14ac:dyDescent="0.25">
      <c r="C851" t="str">
        <f t="array" ref="C851">IFERROR(INDEX(Identité!$C$34:$AF$34,SMALL(IF(Identité!$C$34:$AF$34&lt;&gt;"",COLUMN(Identité!$C$34:$AF$34)-COLUMN(Identité!$C$34)+1),ROW(A29))),"exclure")</f>
        <v>exclure</v>
      </c>
      <c r="D851" t="s">
        <v>3753</v>
      </c>
      <c r="F851" t="s">
        <v>3761</v>
      </c>
      <c r="G851" t="s">
        <v>3807</v>
      </c>
    </row>
    <row r="852" spans="3:7" x14ac:dyDescent="0.25">
      <c r="C852" t="str">
        <f t="array" ref="C852">IFERROR(INDEX(Identité!$C$34:$AF$34,SMALL(IF(Identité!$C$34:$AF$34&lt;&gt;"",COLUMN(Identité!$C$34:$AF$34)-COLUMN(Identité!$C$34)+1),ROW(A30))),"exclure")</f>
        <v>exclure</v>
      </c>
      <c r="D852" t="s">
        <v>3753</v>
      </c>
      <c r="F852" t="s">
        <v>3761</v>
      </c>
      <c r="G852" t="s">
        <v>3808</v>
      </c>
    </row>
    <row r="853" spans="3:7" x14ac:dyDescent="0.25">
      <c r="F853" t="s">
        <v>3761</v>
      </c>
      <c r="G853" t="s">
        <v>3809</v>
      </c>
    </row>
    <row r="854" spans="3:7" x14ac:dyDescent="0.25">
      <c r="F854" t="s">
        <v>3761</v>
      </c>
      <c r="G854" t="s">
        <v>3810</v>
      </c>
    </row>
    <row r="855" spans="3:7" x14ac:dyDescent="0.25">
      <c r="F855" t="s">
        <v>3761</v>
      </c>
      <c r="G855" t="s">
        <v>3811</v>
      </c>
    </row>
    <row r="856" spans="3:7" x14ac:dyDescent="0.25">
      <c r="F856" t="s">
        <v>3761</v>
      </c>
      <c r="G856" t="s">
        <v>3812</v>
      </c>
    </row>
    <row r="857" spans="3:7" x14ac:dyDescent="0.25">
      <c r="F857" t="s">
        <v>3761</v>
      </c>
      <c r="G857" t="s">
        <v>3813</v>
      </c>
    </row>
    <row r="858" spans="3:7" x14ac:dyDescent="0.25">
      <c r="F858" t="s">
        <v>3761</v>
      </c>
      <c r="G858" t="s">
        <v>3814</v>
      </c>
    </row>
    <row r="859" spans="3:7" x14ac:dyDescent="0.25">
      <c r="F859" t="s">
        <v>3761</v>
      </c>
      <c r="G859" t="s">
        <v>3815</v>
      </c>
    </row>
    <row r="860" spans="3:7" x14ac:dyDescent="0.25">
      <c r="F860" t="s">
        <v>3761</v>
      </c>
      <c r="G860" t="s">
        <v>3816</v>
      </c>
    </row>
    <row r="861" spans="3:7" x14ac:dyDescent="0.25">
      <c r="F861" t="s">
        <v>3763</v>
      </c>
      <c r="G861" t="s">
        <v>3817</v>
      </c>
    </row>
    <row r="862" spans="3:7" x14ac:dyDescent="0.25">
      <c r="F862" t="s">
        <v>3763</v>
      </c>
      <c r="G862" s="195" t="s">
        <v>3818</v>
      </c>
    </row>
    <row r="863" spans="3:7" x14ac:dyDescent="0.25">
      <c r="F863" t="s">
        <v>3763</v>
      </c>
      <c r="G863" t="s">
        <v>3819</v>
      </c>
    </row>
    <row r="864" spans="3:7" x14ac:dyDescent="0.25">
      <c r="F864" t="s">
        <v>3763</v>
      </c>
      <c r="G864" t="s">
        <v>3820</v>
      </c>
    </row>
    <row r="865" spans="6:7" x14ac:dyDescent="0.25">
      <c r="F865" t="s">
        <v>3763</v>
      </c>
      <c r="G865" t="s">
        <v>3821</v>
      </c>
    </row>
    <row r="866" spans="6:7" x14ac:dyDescent="0.25">
      <c r="F866" t="s">
        <v>3763</v>
      </c>
      <c r="G866" t="s">
        <v>3822</v>
      </c>
    </row>
    <row r="867" spans="6:7" x14ac:dyDescent="0.25">
      <c r="F867" t="s">
        <v>3763</v>
      </c>
      <c r="G867" t="s">
        <v>3823</v>
      </c>
    </row>
    <row r="868" spans="6:7" x14ac:dyDescent="0.25">
      <c r="F868" t="s">
        <v>3763</v>
      </c>
      <c r="G868" t="s">
        <v>3824</v>
      </c>
    </row>
    <row r="869" spans="6:7" x14ac:dyDescent="0.25">
      <c r="F869" t="s">
        <v>3763</v>
      </c>
      <c r="G869" t="s">
        <v>3825</v>
      </c>
    </row>
    <row r="870" spans="6:7" x14ac:dyDescent="0.25">
      <c r="F870" t="s">
        <v>3763</v>
      </c>
      <c r="G870" t="s">
        <v>3826</v>
      </c>
    </row>
    <row r="871" spans="6:7" x14ac:dyDescent="0.25">
      <c r="F871" t="s">
        <v>3763</v>
      </c>
      <c r="G871" t="s">
        <v>3827</v>
      </c>
    </row>
    <row r="872" spans="6:7" x14ac:dyDescent="0.25">
      <c r="F872" t="s">
        <v>3763</v>
      </c>
      <c r="G872" t="s">
        <v>3764</v>
      </c>
    </row>
    <row r="873" spans="6:7" x14ac:dyDescent="0.25">
      <c r="F873" t="s">
        <v>3763</v>
      </c>
      <c r="G873" t="s">
        <v>3828</v>
      </c>
    </row>
    <row r="874" spans="6:7" x14ac:dyDescent="0.25">
      <c r="F874" t="s">
        <v>3763</v>
      </c>
      <c r="G874" t="s">
        <v>3829</v>
      </c>
    </row>
    <row r="875" spans="6:7" x14ac:dyDescent="0.25">
      <c r="F875" t="s">
        <v>3763</v>
      </c>
      <c r="G875" t="s">
        <v>3830</v>
      </c>
    </row>
    <row r="876" spans="6:7" x14ac:dyDescent="0.25">
      <c r="G876" s="195"/>
    </row>
    <row r="884" spans="7:7" x14ac:dyDescent="0.25">
      <c r="G884" s="195"/>
    </row>
  </sheetData>
  <sortState xmlns:xlrd2="http://schemas.microsoft.com/office/spreadsheetml/2017/richdata2" ref="M738:P790">
    <sortCondition ref="M738:M790"/>
  </sortState>
  <phoneticPr fontId="82" type="noConversion"/>
  <dataValidations count="3">
    <dataValidation type="list" allowBlank="1" showInputMessage="1" showErrorMessage="1" sqref="E835" xr:uid="{43AB9E7A-64D2-49D8-8E0A-6175D5C677E6}">
      <formula1>ListeNonVide</formula1>
    </dataValidation>
    <dataValidation type="list" allowBlank="1" showInputMessage="1" showErrorMessage="1" sqref="I831" xr:uid="{8A6A8BA4-F263-4BC9-92E7-F61025652052}">
      <formula1>Providers</formula1>
    </dataValidation>
    <dataValidation type="list" allowBlank="1" showInputMessage="1" showErrorMessage="1" sqref="J831" xr:uid="{45C19B3A-A49A-4917-9F17-826EE602E68C}">
      <formula1>INDIRECT($I$831)</formula1>
    </dataValidation>
  </dataValidations>
  <pageMargins left="0.7" right="0.7" top="0.75" bottom="0.75" header="0.3" footer="0.3"/>
  <pageSetup paperSize="9" orientation="portrait" horizontalDpi="360" verticalDpi="36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8471F-9A06-A242-89FA-FFFBB6B5B137}">
  <sheetPr codeName="Feuil12">
    <tabColor rgb="FF83CCDD"/>
  </sheetPr>
  <dimension ref="A1:G862"/>
  <sheetViews>
    <sheetView zoomScale="90" zoomScaleNormal="90" workbookViewId="0">
      <pane ySplit="1" topLeftCell="A2" activePane="bottomLeft" state="frozen"/>
      <selection pane="bottomLeft"/>
    </sheetView>
  </sheetViews>
  <sheetFormatPr baseColWidth="10" defaultColWidth="8.77734375" defaultRowHeight="13.2" x14ac:dyDescent="0.25"/>
  <cols>
    <col min="1" max="1" width="10.77734375" style="44" customWidth="1"/>
    <col min="2" max="2" width="76" style="44" customWidth="1"/>
    <col min="3" max="3" width="0.21875" style="44" hidden="1" customWidth="1"/>
    <col min="4" max="4" width="23.44140625" style="44" customWidth="1"/>
    <col min="5" max="5" width="56.5546875" style="44" customWidth="1"/>
    <col min="6" max="6" width="29.77734375" style="44" customWidth="1"/>
    <col min="7" max="7" width="29.44140625" style="44" customWidth="1"/>
    <col min="8" max="243" width="11.44140625" style="44" customWidth="1"/>
    <col min="244" max="16384" width="8.77734375" style="44"/>
  </cols>
  <sheetData>
    <row r="1" spans="2:6" s="147" customFormat="1" ht="60" customHeight="1" x14ac:dyDescent="0.25">
      <c r="B1" s="148" t="s">
        <v>1210</v>
      </c>
      <c r="F1" s="214" t="s">
        <v>3900</v>
      </c>
    </row>
    <row r="2" spans="2:6" ht="25.2" customHeight="1" x14ac:dyDescent="0.25">
      <c r="B2" s="102" t="s">
        <v>3537</v>
      </c>
    </row>
    <row r="3" spans="2:6" ht="12" customHeight="1" x14ac:dyDescent="0.25">
      <c r="C3" s="58"/>
      <c r="D3" s="58"/>
      <c r="E3" s="58"/>
      <c r="F3" s="58"/>
    </row>
    <row r="4" spans="2:6" ht="18" customHeight="1" x14ac:dyDescent="0.25">
      <c r="B4" s="48" t="s">
        <v>1211</v>
      </c>
    </row>
    <row r="5" spans="2:6" ht="16.95" customHeight="1" x14ac:dyDescent="0.25">
      <c r="B5" s="48" t="s">
        <v>1212</v>
      </c>
    </row>
    <row r="6" spans="2:6" ht="25.2" customHeight="1" x14ac:dyDescent="0.25"/>
    <row r="7" spans="2:6" ht="29.25" customHeight="1" x14ac:dyDescent="0.25">
      <c r="B7" s="198" t="s">
        <v>1213</v>
      </c>
      <c r="D7" s="90"/>
    </row>
    <row r="8" spans="2:6" ht="6" customHeight="1" x14ac:dyDescent="0.25"/>
    <row r="9" spans="2:6" ht="25.2" customHeight="1" x14ac:dyDescent="0.25">
      <c r="B9" s="49" t="s">
        <v>1214</v>
      </c>
      <c r="D9" s="50"/>
    </row>
    <row r="10" spans="2:6" ht="9" customHeight="1" x14ac:dyDescent="0.25"/>
    <row r="11" spans="2:6" ht="30" customHeight="1" x14ac:dyDescent="0.25">
      <c r="B11" s="198" t="s">
        <v>1215</v>
      </c>
      <c r="D11" s="90"/>
    </row>
    <row r="12" spans="2:6" ht="6.75" customHeight="1" x14ac:dyDescent="0.25">
      <c r="B12" s="175"/>
    </row>
    <row r="13" spans="2:6" ht="1.5" customHeight="1" x14ac:dyDescent="0.25">
      <c r="F13" s="49"/>
    </row>
    <row r="14" spans="2:6" ht="24" customHeight="1" x14ac:dyDescent="0.25">
      <c r="B14" s="49" t="s">
        <v>1214</v>
      </c>
      <c r="D14" s="50"/>
      <c r="F14" s="49"/>
    </row>
    <row r="15" spans="2:6" ht="10.199999999999999" customHeight="1" x14ac:dyDescent="0.25"/>
    <row r="16" spans="2:6" ht="25.2" customHeight="1" x14ac:dyDescent="0.25">
      <c r="B16" s="49" t="s">
        <v>1216</v>
      </c>
      <c r="D16" s="50"/>
    </row>
    <row r="17" spans="1:7" ht="13.95" customHeight="1" x14ac:dyDescent="0.25"/>
    <row r="18" spans="1:7" ht="8.25" customHeight="1" x14ac:dyDescent="0.25"/>
    <row r="19" spans="1:7" ht="40.950000000000003" customHeight="1" x14ac:dyDescent="0.25">
      <c r="B19" s="198" t="s">
        <v>1217</v>
      </c>
      <c r="D19" s="90"/>
    </row>
    <row r="20" spans="1:7" ht="13.95" hidden="1" customHeight="1" x14ac:dyDescent="0.25">
      <c r="B20" s="175"/>
    </row>
    <row r="21" spans="1:7" ht="12" customHeight="1" x14ac:dyDescent="0.25">
      <c r="C21" s="51" t="s">
        <v>98</v>
      </c>
    </row>
    <row r="22" spans="1:7" ht="25.2" customHeight="1" x14ac:dyDescent="0.25">
      <c r="B22" s="49" t="s">
        <v>1218</v>
      </c>
    </row>
    <row r="23" spans="1:7" ht="25.2" customHeight="1" x14ac:dyDescent="0.25">
      <c r="B23" s="49" t="s">
        <v>1219</v>
      </c>
    </row>
    <row r="24" spans="1:7" ht="14.25" customHeight="1" x14ac:dyDescent="0.25"/>
    <row r="25" spans="1:7" ht="22.95" hidden="1" customHeight="1" x14ac:dyDescent="0.25">
      <c r="B25" s="48" t="s">
        <v>1220</v>
      </c>
      <c r="D25" s="50" t="str">
        <f>IF($D$26="Une seule grille","Oui","Non")</f>
        <v>Oui</v>
      </c>
    </row>
    <row r="26" spans="1:7" ht="22.2" customHeight="1" x14ac:dyDescent="0.25">
      <c r="B26" s="362" t="s">
        <v>1221</v>
      </c>
      <c r="D26" s="90" t="s">
        <v>3543</v>
      </c>
      <c r="E26" s="186" t="str">
        <f>IF($D$25="Non","   Rendez-vous directement à la ligne 57 de cet onglet","")</f>
        <v/>
      </c>
    </row>
    <row r="27" spans="1:7" ht="16.2" customHeight="1" x14ac:dyDescent="0.25">
      <c r="B27" s="362"/>
      <c r="D27" s="48"/>
    </row>
    <row r="28" spans="1:7" ht="16.2" customHeight="1" x14ac:dyDescent="0.25">
      <c r="B28" s="49" t="s">
        <v>1222</v>
      </c>
      <c r="D28" s="48"/>
      <c r="E28" s="48"/>
    </row>
    <row r="29" spans="1:7" ht="13.95" customHeight="1" x14ac:dyDescent="0.25">
      <c r="B29" s="49" t="s">
        <v>1223</v>
      </c>
      <c r="D29" s="48"/>
      <c r="E29" s="48"/>
    </row>
    <row r="30" spans="1:7" s="119" customFormat="1" ht="21" customHeight="1" x14ac:dyDescent="0.25">
      <c r="A30" s="228">
        <v>0</v>
      </c>
      <c r="B30" s="229" t="s">
        <v>3775</v>
      </c>
    </row>
    <row r="31" spans="1:7" ht="21" customHeight="1" thickBot="1" x14ac:dyDescent="0.3">
      <c r="B31" s="220" t="s">
        <v>1224</v>
      </c>
    </row>
    <row r="32" spans="1:7" ht="71.7" customHeight="1" thickBot="1" x14ac:dyDescent="0.3">
      <c r="B32" s="165" t="s">
        <v>1225</v>
      </c>
      <c r="C32" s="103" t="s">
        <v>1226</v>
      </c>
      <c r="D32" s="355" t="s">
        <v>1227</v>
      </c>
      <c r="E32" s="356"/>
      <c r="F32" s="189" t="s">
        <v>1228</v>
      </c>
      <c r="G32" s="104" t="s">
        <v>1229</v>
      </c>
    </row>
    <row r="33" spans="2:7" ht="28.2" customHeight="1" x14ac:dyDescent="0.25">
      <c r="B33" s="230" t="s">
        <v>1230</v>
      </c>
      <c r="C33" s="129">
        <v>646</v>
      </c>
      <c r="D33" s="351" t="s">
        <v>1231</v>
      </c>
      <c r="E33" s="352"/>
      <c r="F33" s="200"/>
      <c r="G33" s="203"/>
    </row>
    <row r="34" spans="2:7" ht="24.45" customHeight="1" x14ac:dyDescent="0.25">
      <c r="B34" s="166" t="s">
        <v>1232</v>
      </c>
      <c r="C34" s="130">
        <v>660</v>
      </c>
      <c r="D34" s="353" t="s">
        <v>1233</v>
      </c>
      <c r="E34" s="354"/>
      <c r="F34" s="201"/>
      <c r="G34" s="62"/>
    </row>
    <row r="35" spans="2:7" ht="34.200000000000003" customHeight="1" x14ac:dyDescent="0.25">
      <c r="B35" s="166" t="s">
        <v>1234</v>
      </c>
      <c r="C35" s="130">
        <v>651</v>
      </c>
      <c r="D35" s="353" t="s">
        <v>1235</v>
      </c>
      <c r="E35" s="354"/>
      <c r="F35" s="201"/>
      <c r="G35" s="62"/>
    </row>
    <row r="36" spans="2:7" ht="25.2" customHeight="1" x14ac:dyDescent="0.25">
      <c r="B36" s="166" t="s">
        <v>1236</v>
      </c>
      <c r="C36" s="130">
        <v>653</v>
      </c>
      <c r="D36" s="353" t="s">
        <v>1237</v>
      </c>
      <c r="E36" s="354"/>
      <c r="F36" s="201"/>
      <c r="G36" s="62"/>
    </row>
    <row r="37" spans="2:7" ht="25.2" customHeight="1" x14ac:dyDescent="0.25">
      <c r="B37" s="166" t="s">
        <v>1238</v>
      </c>
      <c r="C37" s="130">
        <v>652</v>
      </c>
      <c r="D37" s="353" t="s">
        <v>1239</v>
      </c>
      <c r="E37" s="354"/>
      <c r="F37" s="201"/>
      <c r="G37" s="62"/>
    </row>
    <row r="38" spans="2:7" ht="25.2" customHeight="1" x14ac:dyDescent="0.25">
      <c r="B38" s="166" t="s">
        <v>1240</v>
      </c>
      <c r="C38" s="130">
        <v>641</v>
      </c>
      <c r="D38" s="353" t="s">
        <v>1241</v>
      </c>
      <c r="E38" s="354"/>
      <c r="F38" s="201"/>
      <c r="G38" s="62"/>
    </row>
    <row r="39" spans="2:7" ht="28.2" customHeight="1" x14ac:dyDescent="0.25">
      <c r="B39" s="166" t="s">
        <v>1242</v>
      </c>
      <c r="C39" s="130">
        <v>608</v>
      </c>
      <c r="D39" s="353" t="s">
        <v>1243</v>
      </c>
      <c r="E39" s="354"/>
      <c r="F39" s="201"/>
      <c r="G39" s="62"/>
    </row>
    <row r="40" spans="2:7" ht="25.2" customHeight="1" x14ac:dyDescent="0.25">
      <c r="B40" s="166" t="s">
        <v>1244</v>
      </c>
      <c r="C40" s="130">
        <v>470</v>
      </c>
      <c r="D40" s="353" t="s">
        <v>3542</v>
      </c>
      <c r="E40" s="354"/>
      <c r="F40" s="201"/>
      <c r="G40" s="62"/>
    </row>
    <row r="41" spans="2:7" ht="25.2" customHeight="1" x14ac:dyDescent="0.25">
      <c r="B41" s="166" t="s">
        <v>1245</v>
      </c>
      <c r="C41" s="130">
        <v>647</v>
      </c>
      <c r="D41" s="353" t="s">
        <v>3550</v>
      </c>
      <c r="E41" s="354"/>
      <c r="F41" s="201"/>
      <c r="G41" s="62"/>
    </row>
    <row r="42" spans="2:7" ht="25.2" customHeight="1" x14ac:dyDescent="0.25">
      <c r="B42" s="166" t="s">
        <v>1246</v>
      </c>
      <c r="C42" s="130">
        <v>644</v>
      </c>
      <c r="D42" s="353" t="s">
        <v>3551</v>
      </c>
      <c r="E42" s="354"/>
      <c r="F42" s="201"/>
      <c r="G42" s="62"/>
    </row>
    <row r="43" spans="2:7" ht="25.2" customHeight="1" x14ac:dyDescent="0.25">
      <c r="B43" s="166" t="s">
        <v>1247</v>
      </c>
      <c r="C43" s="130">
        <v>438</v>
      </c>
      <c r="D43" s="353" t="s">
        <v>1248</v>
      </c>
      <c r="E43" s="354"/>
      <c r="F43" s="201"/>
      <c r="G43" s="62"/>
    </row>
    <row r="44" spans="2:7" ht="25.2" customHeight="1" x14ac:dyDescent="0.25">
      <c r="B44" s="166" t="s">
        <v>1249</v>
      </c>
      <c r="C44" s="130">
        <v>700</v>
      </c>
      <c r="D44" s="353" t="s">
        <v>1250</v>
      </c>
      <c r="E44" s="354"/>
      <c r="F44" s="201"/>
      <c r="G44" s="62"/>
    </row>
    <row r="45" spans="2:7" ht="25.2" customHeight="1" x14ac:dyDescent="0.25">
      <c r="B45" s="166" t="s">
        <v>1251</v>
      </c>
      <c r="C45" s="130">
        <v>701</v>
      </c>
      <c r="D45" s="353" t="s">
        <v>1252</v>
      </c>
      <c r="E45" s="354"/>
      <c r="F45" s="201"/>
      <c r="G45" s="62"/>
    </row>
    <row r="46" spans="2:7" ht="25.2" customHeight="1" x14ac:dyDescent="0.25">
      <c r="B46" s="166" t="s">
        <v>1253</v>
      </c>
      <c r="C46" s="130">
        <v>702</v>
      </c>
      <c r="D46" s="353" t="s">
        <v>1254</v>
      </c>
      <c r="E46" s="354"/>
      <c r="F46" s="201"/>
      <c r="G46" s="62"/>
    </row>
    <row r="47" spans="2:7" ht="25.2" customHeight="1" x14ac:dyDescent="0.25">
      <c r="B47" s="166" t="s">
        <v>1255</v>
      </c>
      <c r="C47" s="130">
        <v>703</v>
      </c>
      <c r="D47" s="353" t="s">
        <v>1256</v>
      </c>
      <c r="E47" s="354"/>
      <c r="F47" s="201"/>
      <c r="G47" s="62"/>
    </row>
    <row r="48" spans="2:7" ht="25.2" customHeight="1" x14ac:dyDescent="0.25">
      <c r="B48" s="166" t="s">
        <v>1257</v>
      </c>
      <c r="C48" s="130">
        <v>704</v>
      </c>
      <c r="D48" s="353" t="s">
        <v>1258</v>
      </c>
      <c r="E48" s="354"/>
      <c r="F48" s="201"/>
      <c r="G48" s="62"/>
    </row>
    <row r="49" spans="1:7" ht="25.2" customHeight="1" x14ac:dyDescent="0.25">
      <c r="B49" s="167" t="s">
        <v>1259</v>
      </c>
      <c r="C49" s="131">
        <v>706</v>
      </c>
      <c r="D49" s="359" t="s">
        <v>3552</v>
      </c>
      <c r="E49" s="360"/>
      <c r="F49" s="202"/>
      <c r="G49" s="62"/>
    </row>
    <row r="50" spans="1:7" ht="25.2" customHeight="1" thickBot="1" x14ac:dyDescent="0.3">
      <c r="D50" s="355" t="s">
        <v>1227</v>
      </c>
      <c r="E50" s="361"/>
      <c r="F50" s="46"/>
      <c r="G50" s="46"/>
    </row>
    <row r="51" spans="1:7" ht="25.2" customHeight="1" x14ac:dyDescent="0.25">
      <c r="B51" s="168" t="s">
        <v>1260</v>
      </c>
      <c r="C51" s="105">
        <v>650</v>
      </c>
      <c r="D51" s="357" t="s">
        <v>3901</v>
      </c>
      <c r="E51" s="358"/>
      <c r="F51" s="203"/>
      <c r="G51" s="203"/>
    </row>
    <row r="52" spans="1:7" ht="25.2" customHeight="1" thickBot="1" x14ac:dyDescent="0.3">
      <c r="B52" s="169" t="s">
        <v>1261</v>
      </c>
      <c r="C52" s="109">
        <v>705</v>
      </c>
      <c r="D52" s="344" t="s">
        <v>1262</v>
      </c>
      <c r="E52" s="345"/>
      <c r="F52" s="201"/>
      <c r="G52" s="62"/>
    </row>
    <row r="53" spans="1:7" ht="25.2" customHeight="1" x14ac:dyDescent="0.25">
      <c r="D53" s="347"/>
      <c r="E53" s="347"/>
    </row>
    <row r="54" spans="1:7" ht="25.2" customHeight="1" x14ac:dyDescent="0.25">
      <c r="B54" s="60"/>
      <c r="D54" s="348"/>
      <c r="E54" s="348"/>
    </row>
    <row r="55" spans="1:7" ht="25.2" customHeight="1" x14ac:dyDescent="0.25">
      <c r="D55" s="349"/>
      <c r="E55" s="349"/>
    </row>
    <row r="56" spans="1:7" ht="25.2" customHeight="1" x14ac:dyDescent="0.25">
      <c r="B56" s="350" t="s">
        <v>1263</v>
      </c>
      <c r="C56" s="350"/>
      <c r="D56" s="348"/>
      <c r="E56" s="348"/>
      <c r="F56" s="46"/>
    </row>
    <row r="57" spans="1:7" ht="36" customHeight="1" x14ac:dyDescent="0.25">
      <c r="A57" s="191">
        <f>A30+1</f>
        <v>1</v>
      </c>
      <c r="B57" s="190">
        <f>Identité!C$34</f>
        <v>0</v>
      </c>
      <c r="D57" s="348"/>
      <c r="E57" s="348"/>
    </row>
    <row r="58" spans="1:7" ht="25.2" customHeight="1" thickBot="1" x14ac:dyDescent="0.3">
      <c r="D58" s="346"/>
      <c r="E58" s="346"/>
    </row>
    <row r="59" spans="1:7" ht="67.2" customHeight="1" thickBot="1" x14ac:dyDescent="0.3">
      <c r="B59" s="165" t="str">
        <f>B32</f>
        <v>Bonnes pratiques</v>
      </c>
      <c r="C59" s="103" t="s">
        <v>1226</v>
      </c>
      <c r="D59" s="355" t="str">
        <f>D32</f>
        <v xml:space="preserve"> Indicateur</v>
      </c>
      <c r="E59" s="356"/>
      <c r="F59" s="189" t="str">
        <f>F32</f>
        <v>Quel est votre objectif pour cette bonne pratique ?</v>
      </c>
      <c r="G59" s="104" t="str">
        <f>G32</f>
        <v>Selon vos objectifs, où en est la mise en œuvre de cette bonne pratique ?</v>
      </c>
    </row>
    <row r="60" spans="1:7" ht="25.2" customHeight="1" x14ac:dyDescent="0.25">
      <c r="B60" s="199" t="str">
        <f>B33</f>
        <v>Privilégier des équipements issus du réemploi ou contenant des matériaux recyclés</v>
      </c>
      <c r="C60" s="129">
        <v>646</v>
      </c>
      <c r="D60" s="351" t="str">
        <f>D33</f>
        <v>% du parc reconditionné</v>
      </c>
      <c r="E60" s="352"/>
      <c r="F60" s="200"/>
      <c r="G60" s="200"/>
    </row>
    <row r="61" spans="1:7" ht="25.2" customHeight="1" x14ac:dyDescent="0.25">
      <c r="B61" s="166" t="str">
        <f>B34</f>
        <v>Opter pour la location fonctionnelle d'équipements</v>
      </c>
      <c r="C61" s="130">
        <v>660</v>
      </c>
      <c r="D61" s="353" t="str">
        <f>D34</f>
        <v>% de postes loués</v>
      </c>
      <c r="E61" s="354"/>
      <c r="F61" s="201"/>
      <c r="G61" s="201"/>
    </row>
    <row r="62" spans="1:7" ht="25.2" customHeight="1" x14ac:dyDescent="0.25">
      <c r="B62" s="166" t="str">
        <f t="shared" ref="B62:B75" si="0">B35</f>
        <v>Anticiper le sourcing des fournisseurs d'équipements contenant des matériaux recyclés ou issus du réemploi</v>
      </c>
      <c r="C62" s="130">
        <v>651</v>
      </c>
      <c r="D62" s="353" t="str">
        <f t="shared" ref="D62:D75" si="1">D35</f>
        <v>% des appels d’offres intégrant des clauses environnementales</v>
      </c>
      <c r="E62" s="354"/>
      <c r="F62" s="201"/>
      <c r="G62" s="201"/>
    </row>
    <row r="63" spans="1:7" ht="25.2" customHeight="1" x14ac:dyDescent="0.25">
      <c r="B63" s="166" t="str">
        <f t="shared" si="0"/>
        <v>Généraliser les clauses environnementales dans les appels d’offres de services</v>
      </c>
      <c r="C63" s="130">
        <v>653</v>
      </c>
      <c r="D63" s="353" t="str">
        <f t="shared" si="1"/>
        <v>% des contrats de prestation de service intégrant des clauses environnementales</v>
      </c>
      <c r="E63" s="354"/>
      <c r="F63" s="201"/>
      <c r="G63" s="201"/>
    </row>
    <row r="64" spans="1:7" ht="25.2" customHeight="1" x14ac:dyDescent="0.25">
      <c r="B64" s="166" t="str">
        <f t="shared" si="0"/>
        <v>Généraliser l'intégration de clauses sociétales dans les marchés</v>
      </c>
      <c r="C64" s="130">
        <v>652</v>
      </c>
      <c r="D64" s="353" t="str">
        <f t="shared" si="1"/>
        <v>% des marchés intégrant 3% au moins de personnes en insertion</v>
      </c>
      <c r="E64" s="354"/>
      <c r="F64" s="201"/>
      <c r="G64" s="201"/>
    </row>
    <row r="65" spans="2:7" ht="25.2" customHeight="1" x14ac:dyDescent="0.25">
      <c r="B65" s="166" t="str">
        <f t="shared" si="0"/>
        <v>Alimenter le système d’information avec de l’énergie renouvelable</v>
      </c>
      <c r="C65" s="130">
        <v>641</v>
      </c>
      <c r="D65" s="353" t="str">
        <f t="shared" si="1"/>
        <v>% d'électricité issue d'énergie primaire renouvelable</v>
      </c>
      <c r="E65" s="354"/>
      <c r="F65" s="201"/>
      <c r="G65" s="201"/>
    </row>
    <row r="66" spans="2:7" ht="25.2" customHeight="1" x14ac:dyDescent="0.25">
      <c r="B66" s="166" t="str">
        <f t="shared" si="0"/>
        <v>Réemployer en remettant en état</v>
      </c>
      <c r="C66" s="130">
        <v>608</v>
      </c>
      <c r="D66" s="353" t="str">
        <f t="shared" si="1"/>
        <v>% des DEEE évités par les remises en état / à niveau par rapport au poids total des DEEE générés</v>
      </c>
      <c r="E66" s="354"/>
      <c r="F66" s="201"/>
      <c r="G66" s="201"/>
    </row>
    <row r="67" spans="2:7" ht="25.2" customHeight="1" x14ac:dyDescent="0.25">
      <c r="B67" s="166" t="str">
        <f t="shared" si="0"/>
        <v>Faire appel à un éco-organisme pour la gestion des DEEE</v>
      </c>
      <c r="C67" s="130">
        <v>470</v>
      </c>
      <c r="D67" s="353" t="str">
        <f t="shared" si="1"/>
        <v>Oui, si un ou plusieurs partenariats sont engagés, ou non, si les démarches restent à effectuer</v>
      </c>
      <c r="E67" s="354"/>
      <c r="F67" s="201"/>
      <c r="G67" s="201"/>
    </row>
    <row r="68" spans="2:7" ht="25.2" customHeight="1" x14ac:dyDescent="0.25">
      <c r="B68" s="166" t="str">
        <f t="shared" si="0"/>
        <v>Former à la réparation des équipements</v>
      </c>
      <c r="C68" s="130">
        <v>647</v>
      </c>
      <c r="D68" s="353" t="str">
        <f t="shared" si="1"/>
        <v>% des agents du support formés aux réparations</v>
      </c>
      <c r="E68" s="354"/>
      <c r="F68" s="201"/>
      <c r="G68" s="201"/>
    </row>
    <row r="69" spans="2:7" ht="25.2" customHeight="1" x14ac:dyDescent="0.25">
      <c r="B69" s="166" t="str">
        <f t="shared" si="0"/>
        <v>Vérifier le professionnalisme des entreprises de collecte des DEEE</v>
      </c>
      <c r="C69" s="130">
        <v>644</v>
      </c>
      <c r="D69" s="353" t="str">
        <f t="shared" si="1"/>
        <v>% avancement de la mise en place de règles de contrôle des prestataire mandatés</v>
      </c>
      <c r="E69" s="354"/>
      <c r="F69" s="201"/>
      <c r="G69" s="201"/>
    </row>
    <row r="70" spans="2:7" ht="25.2" customHeight="1" x14ac:dyDescent="0.25">
      <c r="B70" s="166" t="str">
        <f t="shared" si="0"/>
        <v>Trier et collecter séparément les consommables</v>
      </c>
      <c r="C70" s="130">
        <v>438</v>
      </c>
      <c r="D70" s="353" t="str">
        <f t="shared" si="1"/>
        <v>% de consommables triés &amp; collectés séparements</v>
      </c>
      <c r="E70" s="354"/>
      <c r="F70" s="201"/>
      <c r="G70" s="201"/>
    </row>
    <row r="71" spans="2:7" ht="25.2" customHeight="1" x14ac:dyDescent="0.25">
      <c r="B71" s="166" t="str">
        <f t="shared" si="0"/>
        <v>Dédier une personne spécifique à la coordination de la démarche NR</v>
      </c>
      <c r="C71" s="130">
        <v>700</v>
      </c>
      <c r="D71" s="353" t="str">
        <f t="shared" si="1"/>
        <v>% de la charge dédiée au responsable NR (ETP)</v>
      </c>
      <c r="E71" s="354"/>
      <c r="F71" s="201"/>
      <c r="G71" s="201"/>
    </row>
    <row r="72" spans="2:7" ht="25.2" customHeight="1" x14ac:dyDescent="0.25">
      <c r="B72" s="166" t="str">
        <f t="shared" si="0"/>
        <v>Obtenir et consacrer un budget spécifique pour la démarche NR</v>
      </c>
      <c r="C72" s="130">
        <v>701</v>
      </c>
      <c r="D72" s="353" t="str">
        <f t="shared" si="1"/>
        <v>% du budget DSI</v>
      </c>
      <c r="E72" s="354"/>
      <c r="F72" s="201"/>
      <c r="G72" s="201"/>
    </row>
    <row r="73" spans="2:7" ht="25.2" customHeight="1" x14ac:dyDescent="0.25">
      <c r="B73" s="166" t="str">
        <f t="shared" si="0"/>
        <v>Définir et mettre en place un plan d’action NR</v>
      </c>
      <c r="C73" s="130">
        <v>702</v>
      </c>
      <c r="D73" s="353" t="str">
        <f t="shared" si="1"/>
        <v>% de progression dans l'écriture de votre plan d'action</v>
      </c>
      <c r="E73" s="354"/>
      <c r="F73" s="201"/>
      <c r="G73" s="201"/>
    </row>
    <row r="74" spans="2:7" ht="25.2" customHeight="1" x14ac:dyDescent="0.25">
      <c r="B74" s="166" t="str">
        <f t="shared" si="0"/>
        <v>Mettre en place et suivre des indicateurs de pilotage NR</v>
      </c>
      <c r="C74" s="130">
        <v>703</v>
      </c>
      <c r="D74" s="353" t="str">
        <f t="shared" si="1"/>
        <v>% de progression dans la définition de vos indicateurs NR</v>
      </c>
      <c r="E74" s="354"/>
      <c r="F74" s="201"/>
      <c r="G74" s="201"/>
    </row>
    <row r="75" spans="2:7" ht="25.2" customHeight="1" x14ac:dyDescent="0.25">
      <c r="B75" s="166" t="str">
        <f t="shared" si="0"/>
        <v>Aligner la stratégie Numérique Responsable sur la stratégie RSE de l’entreprise</v>
      </c>
      <c r="C75" s="130">
        <v>704</v>
      </c>
      <c r="D75" s="353" t="str">
        <f t="shared" si="1"/>
        <v>% de communs</v>
      </c>
      <c r="E75" s="354"/>
      <c r="F75" s="201"/>
      <c r="G75" s="201"/>
    </row>
    <row r="76" spans="2:7" ht="25.2" customHeight="1" thickBot="1" x14ac:dyDescent="0.3">
      <c r="B76" s="167" t="str">
        <f>B49</f>
        <v>Développer un réseau de référents pour faire vivre et inscrire la démarche dans la durée</v>
      </c>
      <c r="C76" s="131">
        <v>706</v>
      </c>
      <c r="D76" s="359" t="str">
        <f>D49</f>
        <v>% nombre de référent(e)s Numérique Responsable / nombre salariés DSI</v>
      </c>
      <c r="E76" s="360"/>
      <c r="F76" s="202"/>
      <c r="G76" s="202"/>
    </row>
    <row r="77" spans="2:7" ht="25.2" customHeight="1" thickBot="1" x14ac:dyDescent="0.3">
      <c r="D77" s="355" t="str">
        <f>D50</f>
        <v xml:space="preserve"> Indicateur</v>
      </c>
      <c r="E77" s="361"/>
      <c r="F77" s="46"/>
      <c r="G77" s="46"/>
    </row>
    <row r="78" spans="2:7" ht="25.2" customHeight="1" x14ac:dyDescent="0.25">
      <c r="B78" s="168" t="str">
        <f>B51</f>
        <v>Réaffecter les équipements en interne</v>
      </c>
      <c r="C78" s="105">
        <v>650</v>
      </c>
      <c r="D78" s="357" t="str">
        <f>D51</f>
        <v>Mesures proactives entre 0 et 10 – 0 = Aucune, 10 = Tous les équipements</v>
      </c>
      <c r="E78" s="358"/>
      <c r="F78" s="203"/>
      <c r="G78" s="200"/>
    </row>
    <row r="79" spans="2:7" ht="25.2" customHeight="1" thickBot="1" x14ac:dyDescent="0.3">
      <c r="B79" s="169" t="str">
        <f>B52</f>
        <v>Evaluer régulièrement l’empreinte environnementale du SI</v>
      </c>
      <c r="C79" s="109">
        <v>705</v>
      </c>
      <c r="D79" s="344" t="str">
        <f>D52</f>
        <v xml:space="preserve">Oui , Non </v>
      </c>
      <c r="E79" s="345"/>
      <c r="F79" s="90"/>
      <c r="G79" s="201"/>
    </row>
    <row r="80" spans="2:7" ht="25.2" customHeight="1" x14ac:dyDescent="0.25">
      <c r="D80" s="347"/>
      <c r="E80" s="347"/>
    </row>
    <row r="81" spans="1:7" ht="25.2" customHeight="1" x14ac:dyDescent="0.25">
      <c r="B81" s="60"/>
      <c r="D81" s="348"/>
      <c r="E81" s="348"/>
    </row>
    <row r="82" spans="1:7" ht="25.2" customHeight="1" x14ac:dyDescent="0.25">
      <c r="D82" s="349"/>
      <c r="E82" s="349"/>
    </row>
    <row r="83" spans="1:7" ht="25.2" customHeight="1" x14ac:dyDescent="0.25">
      <c r="B83" s="350" t="s">
        <v>1263</v>
      </c>
      <c r="C83" s="350"/>
      <c r="D83" s="348"/>
      <c r="E83" s="348"/>
      <c r="F83" s="46"/>
    </row>
    <row r="84" spans="1:7" ht="36" customHeight="1" x14ac:dyDescent="0.25">
      <c r="A84" s="191">
        <f>A57+1</f>
        <v>2</v>
      </c>
      <c r="B84" s="190">
        <f ca="1">OFFSET(Identité!C$34, 0, A57)</f>
        <v>0</v>
      </c>
      <c r="D84" s="348"/>
      <c r="E84" s="348"/>
    </row>
    <row r="85" spans="1:7" ht="25.2" customHeight="1" thickBot="1" x14ac:dyDescent="0.3">
      <c r="D85" s="346"/>
      <c r="E85" s="346"/>
    </row>
    <row r="86" spans="1:7" ht="67.2" customHeight="1" thickBot="1" x14ac:dyDescent="0.3">
      <c r="B86" s="165" t="str">
        <f>B59</f>
        <v>Bonnes pratiques</v>
      </c>
      <c r="C86" s="103" t="s">
        <v>1226</v>
      </c>
      <c r="D86" s="355" t="str">
        <f>D59</f>
        <v xml:space="preserve"> Indicateur</v>
      </c>
      <c r="E86" s="356"/>
      <c r="F86" s="189" t="str">
        <f>F59</f>
        <v>Quel est votre objectif pour cette bonne pratique ?</v>
      </c>
      <c r="G86" s="104" t="str">
        <f>G59</f>
        <v>Selon vos objectifs, où en est la mise en œuvre de cette bonne pratique ?</v>
      </c>
    </row>
    <row r="87" spans="1:7" ht="25.2" customHeight="1" x14ac:dyDescent="0.25">
      <c r="B87" s="199" t="str">
        <f>B60</f>
        <v>Privilégier des équipements issus du réemploi ou contenant des matériaux recyclés</v>
      </c>
      <c r="C87" s="129">
        <v>646</v>
      </c>
      <c r="D87" s="351" t="str">
        <f>D60</f>
        <v>% du parc reconditionné</v>
      </c>
      <c r="E87" s="352"/>
      <c r="F87" s="200"/>
      <c r="G87" s="200"/>
    </row>
    <row r="88" spans="1:7" ht="25.2" customHeight="1" x14ac:dyDescent="0.25">
      <c r="B88" s="166" t="str">
        <f>B61</f>
        <v>Opter pour la location fonctionnelle d'équipements</v>
      </c>
      <c r="C88" s="130">
        <v>660</v>
      </c>
      <c r="D88" s="353" t="str">
        <f>D61</f>
        <v>% de postes loués</v>
      </c>
      <c r="E88" s="354"/>
      <c r="F88" s="201"/>
      <c r="G88" s="201"/>
    </row>
    <row r="89" spans="1:7" ht="25.2" customHeight="1" x14ac:dyDescent="0.25">
      <c r="B89" s="166" t="str">
        <f t="shared" ref="B89:B102" si="2">B62</f>
        <v>Anticiper le sourcing des fournisseurs d'équipements contenant des matériaux recyclés ou issus du réemploi</v>
      </c>
      <c r="C89" s="130">
        <v>651</v>
      </c>
      <c r="D89" s="353" t="str">
        <f t="shared" ref="D89:D102" si="3">D62</f>
        <v>% des appels d’offres intégrant des clauses environnementales</v>
      </c>
      <c r="E89" s="354"/>
      <c r="F89" s="201"/>
      <c r="G89" s="201"/>
    </row>
    <row r="90" spans="1:7" ht="25.2" customHeight="1" x14ac:dyDescent="0.25">
      <c r="B90" s="166" t="str">
        <f t="shared" si="2"/>
        <v>Généraliser les clauses environnementales dans les appels d’offres de services</v>
      </c>
      <c r="C90" s="130">
        <v>653</v>
      </c>
      <c r="D90" s="353" t="str">
        <f t="shared" si="3"/>
        <v>% des contrats de prestation de service intégrant des clauses environnementales</v>
      </c>
      <c r="E90" s="354"/>
      <c r="F90" s="201"/>
      <c r="G90" s="201"/>
    </row>
    <row r="91" spans="1:7" ht="25.2" customHeight="1" x14ac:dyDescent="0.25">
      <c r="B91" s="166" t="str">
        <f t="shared" si="2"/>
        <v>Généraliser l'intégration de clauses sociétales dans les marchés</v>
      </c>
      <c r="C91" s="130">
        <v>652</v>
      </c>
      <c r="D91" s="353" t="str">
        <f t="shared" si="3"/>
        <v>% des marchés intégrant 3% au moins de personnes en insertion</v>
      </c>
      <c r="E91" s="354"/>
      <c r="F91" s="201"/>
      <c r="G91" s="201"/>
    </row>
    <row r="92" spans="1:7" ht="25.2" customHeight="1" x14ac:dyDescent="0.25">
      <c r="B92" s="166" t="str">
        <f t="shared" si="2"/>
        <v>Alimenter le système d’information avec de l’énergie renouvelable</v>
      </c>
      <c r="C92" s="130">
        <v>641</v>
      </c>
      <c r="D92" s="353" t="str">
        <f t="shared" si="3"/>
        <v>% d'électricité issue d'énergie primaire renouvelable</v>
      </c>
      <c r="E92" s="354"/>
      <c r="F92" s="201"/>
      <c r="G92" s="201"/>
    </row>
    <row r="93" spans="1:7" ht="25.2" customHeight="1" x14ac:dyDescent="0.25">
      <c r="B93" s="166" t="str">
        <f t="shared" si="2"/>
        <v>Réemployer en remettant en état</v>
      </c>
      <c r="C93" s="130">
        <v>608</v>
      </c>
      <c r="D93" s="353" t="str">
        <f t="shared" si="3"/>
        <v>% des DEEE évités par les remises en état / à niveau par rapport au poids total des DEEE générés</v>
      </c>
      <c r="E93" s="354"/>
      <c r="F93" s="201"/>
      <c r="G93" s="201"/>
    </row>
    <row r="94" spans="1:7" ht="25.2" customHeight="1" x14ac:dyDescent="0.25">
      <c r="B94" s="166" t="str">
        <f t="shared" si="2"/>
        <v>Faire appel à un éco-organisme pour la gestion des DEEE</v>
      </c>
      <c r="C94" s="130">
        <v>470</v>
      </c>
      <c r="D94" s="353" t="str">
        <f t="shared" si="3"/>
        <v>Oui, si un ou plusieurs partenariats sont engagés, ou non, si les démarches restent à effectuer</v>
      </c>
      <c r="E94" s="354"/>
      <c r="F94" s="201"/>
      <c r="G94" s="201"/>
    </row>
    <row r="95" spans="1:7" ht="25.2" customHeight="1" x14ac:dyDescent="0.25">
      <c r="B95" s="166" t="str">
        <f t="shared" si="2"/>
        <v>Former à la réparation des équipements</v>
      </c>
      <c r="C95" s="130">
        <v>647</v>
      </c>
      <c r="D95" s="353" t="str">
        <f t="shared" si="3"/>
        <v>% des agents du support formés aux réparations</v>
      </c>
      <c r="E95" s="354"/>
      <c r="F95" s="201"/>
      <c r="G95" s="201"/>
    </row>
    <row r="96" spans="1:7" ht="25.2" customHeight="1" x14ac:dyDescent="0.25">
      <c r="B96" s="166" t="str">
        <f t="shared" si="2"/>
        <v>Vérifier le professionnalisme des entreprises de collecte des DEEE</v>
      </c>
      <c r="C96" s="130">
        <v>644</v>
      </c>
      <c r="D96" s="353" t="str">
        <f t="shared" si="3"/>
        <v>% avancement de la mise en place de règles de contrôle des prestataire mandatés</v>
      </c>
      <c r="E96" s="354"/>
      <c r="F96" s="201"/>
      <c r="G96" s="201"/>
    </row>
    <row r="97" spans="1:7" ht="25.2" customHeight="1" x14ac:dyDescent="0.25">
      <c r="B97" s="166" t="str">
        <f t="shared" si="2"/>
        <v>Trier et collecter séparément les consommables</v>
      </c>
      <c r="C97" s="130">
        <v>438</v>
      </c>
      <c r="D97" s="353" t="str">
        <f t="shared" si="3"/>
        <v>% de consommables triés &amp; collectés séparements</v>
      </c>
      <c r="E97" s="354"/>
      <c r="F97" s="201"/>
      <c r="G97" s="201"/>
    </row>
    <row r="98" spans="1:7" ht="25.2" customHeight="1" x14ac:dyDescent="0.25">
      <c r="B98" s="166" t="str">
        <f t="shared" si="2"/>
        <v>Dédier une personne spécifique à la coordination de la démarche NR</v>
      </c>
      <c r="C98" s="130">
        <v>700</v>
      </c>
      <c r="D98" s="353" t="str">
        <f t="shared" si="3"/>
        <v>% de la charge dédiée au responsable NR (ETP)</v>
      </c>
      <c r="E98" s="354"/>
      <c r="F98" s="201"/>
      <c r="G98" s="201"/>
    </row>
    <row r="99" spans="1:7" ht="25.2" customHeight="1" x14ac:dyDescent="0.25">
      <c r="B99" s="166" t="str">
        <f t="shared" si="2"/>
        <v>Obtenir et consacrer un budget spécifique pour la démarche NR</v>
      </c>
      <c r="C99" s="130">
        <v>701</v>
      </c>
      <c r="D99" s="353" t="str">
        <f t="shared" si="3"/>
        <v>% du budget DSI</v>
      </c>
      <c r="E99" s="354"/>
      <c r="F99" s="201"/>
      <c r="G99" s="201"/>
    </row>
    <row r="100" spans="1:7" ht="25.2" customHeight="1" x14ac:dyDescent="0.25">
      <c r="B100" s="166" t="str">
        <f t="shared" si="2"/>
        <v>Définir et mettre en place un plan d’action NR</v>
      </c>
      <c r="C100" s="130">
        <v>702</v>
      </c>
      <c r="D100" s="353" t="str">
        <f t="shared" si="3"/>
        <v>% de progression dans l'écriture de votre plan d'action</v>
      </c>
      <c r="E100" s="354"/>
      <c r="F100" s="201"/>
      <c r="G100" s="201"/>
    </row>
    <row r="101" spans="1:7" ht="25.2" customHeight="1" x14ac:dyDescent="0.25">
      <c r="B101" s="166" t="str">
        <f t="shared" si="2"/>
        <v>Mettre en place et suivre des indicateurs de pilotage NR</v>
      </c>
      <c r="C101" s="130">
        <v>703</v>
      </c>
      <c r="D101" s="353" t="str">
        <f t="shared" si="3"/>
        <v>% de progression dans la définition de vos indicateurs NR</v>
      </c>
      <c r="E101" s="354"/>
      <c r="F101" s="201"/>
      <c r="G101" s="201"/>
    </row>
    <row r="102" spans="1:7" ht="25.2" customHeight="1" x14ac:dyDescent="0.25">
      <c r="B102" s="166" t="str">
        <f t="shared" si="2"/>
        <v>Aligner la stratégie Numérique Responsable sur la stratégie RSE de l’entreprise</v>
      </c>
      <c r="C102" s="130">
        <v>704</v>
      </c>
      <c r="D102" s="353" t="str">
        <f t="shared" si="3"/>
        <v>% de communs</v>
      </c>
      <c r="E102" s="354"/>
      <c r="F102" s="201"/>
      <c r="G102" s="201"/>
    </row>
    <row r="103" spans="1:7" ht="25.2" customHeight="1" thickBot="1" x14ac:dyDescent="0.3">
      <c r="B103" s="167" t="str">
        <f>B76</f>
        <v>Développer un réseau de référents pour faire vivre et inscrire la démarche dans la durée</v>
      </c>
      <c r="C103" s="131">
        <v>706</v>
      </c>
      <c r="D103" s="359" t="str">
        <f>D76</f>
        <v>% nombre de référent(e)s Numérique Responsable / nombre salariés DSI</v>
      </c>
      <c r="E103" s="360"/>
      <c r="F103" s="202"/>
      <c r="G103" s="202"/>
    </row>
    <row r="104" spans="1:7" ht="25.2" customHeight="1" thickBot="1" x14ac:dyDescent="0.3">
      <c r="D104" s="355" t="str">
        <f>D77</f>
        <v xml:space="preserve"> Indicateur</v>
      </c>
      <c r="E104" s="361"/>
      <c r="F104" s="46"/>
      <c r="G104" s="46"/>
    </row>
    <row r="105" spans="1:7" ht="25.2" customHeight="1" x14ac:dyDescent="0.25">
      <c r="B105" s="168" t="str">
        <f>B78</f>
        <v>Réaffecter les équipements en interne</v>
      </c>
      <c r="C105" s="105">
        <v>650</v>
      </c>
      <c r="D105" s="357" t="str">
        <f>D78</f>
        <v>Mesures proactives entre 0 et 10 – 0 = Aucune, 10 = Tous les équipements</v>
      </c>
      <c r="E105" s="358"/>
      <c r="F105" s="203"/>
      <c r="G105" s="200"/>
    </row>
    <row r="106" spans="1:7" ht="25.2" customHeight="1" thickBot="1" x14ac:dyDescent="0.3">
      <c r="B106" s="169" t="str">
        <f>B79</f>
        <v>Evaluer régulièrement l’empreinte environnementale du SI</v>
      </c>
      <c r="C106" s="109">
        <v>705</v>
      </c>
      <c r="D106" s="344" t="str">
        <f>D79</f>
        <v xml:space="preserve">Oui , Non </v>
      </c>
      <c r="E106" s="345"/>
      <c r="F106" s="90"/>
      <c r="G106" s="201"/>
    </row>
    <row r="107" spans="1:7" ht="25.2" customHeight="1" x14ac:dyDescent="0.25">
      <c r="D107" s="347"/>
      <c r="E107" s="347"/>
    </row>
    <row r="108" spans="1:7" ht="25.2" customHeight="1" x14ac:dyDescent="0.25">
      <c r="B108" s="60"/>
      <c r="D108" s="348"/>
      <c r="E108" s="348"/>
    </row>
    <row r="109" spans="1:7" ht="25.2" customHeight="1" x14ac:dyDescent="0.25">
      <c r="D109" s="349"/>
      <c r="E109" s="349"/>
    </row>
    <row r="110" spans="1:7" ht="25.2" customHeight="1" x14ac:dyDescent="0.25">
      <c r="B110" s="350" t="s">
        <v>1263</v>
      </c>
      <c r="C110" s="350"/>
      <c r="D110" s="348"/>
      <c r="E110" s="348"/>
      <c r="F110" s="46"/>
    </row>
    <row r="111" spans="1:7" ht="36" customHeight="1" x14ac:dyDescent="0.25">
      <c r="A111" s="191">
        <f>A84+1</f>
        <v>3</v>
      </c>
      <c r="B111" s="190">
        <f ca="1">OFFSET(Identité!C$34, 0, A84)</f>
        <v>0</v>
      </c>
      <c r="D111" s="348"/>
      <c r="E111" s="348"/>
    </row>
    <row r="112" spans="1:7" ht="25.2" customHeight="1" thickBot="1" x14ac:dyDescent="0.3">
      <c r="D112" s="346"/>
      <c r="E112" s="346"/>
    </row>
    <row r="113" spans="2:7" ht="67.2" customHeight="1" thickBot="1" x14ac:dyDescent="0.3">
      <c r="B113" s="165" t="str">
        <f>B86</f>
        <v>Bonnes pratiques</v>
      </c>
      <c r="C113" s="103" t="s">
        <v>1226</v>
      </c>
      <c r="D113" s="355" t="str">
        <f>D86</f>
        <v xml:space="preserve"> Indicateur</v>
      </c>
      <c r="E113" s="356"/>
      <c r="F113" s="189" t="str">
        <f>F86</f>
        <v>Quel est votre objectif pour cette bonne pratique ?</v>
      </c>
      <c r="G113" s="104" t="str">
        <f>G86</f>
        <v>Selon vos objectifs, où en est la mise en œuvre de cette bonne pratique ?</v>
      </c>
    </row>
    <row r="114" spans="2:7" ht="25.2" customHeight="1" x14ac:dyDescent="0.25">
      <c r="B114" s="199" t="str">
        <f>B87</f>
        <v>Privilégier des équipements issus du réemploi ou contenant des matériaux recyclés</v>
      </c>
      <c r="C114" s="129">
        <v>646</v>
      </c>
      <c r="D114" s="351" t="str">
        <f>D87</f>
        <v>% du parc reconditionné</v>
      </c>
      <c r="E114" s="352"/>
      <c r="F114" s="200"/>
      <c r="G114" s="200"/>
    </row>
    <row r="115" spans="2:7" ht="25.2" customHeight="1" x14ac:dyDescent="0.25">
      <c r="B115" s="166" t="str">
        <f>B88</f>
        <v>Opter pour la location fonctionnelle d'équipements</v>
      </c>
      <c r="C115" s="130">
        <v>660</v>
      </c>
      <c r="D115" s="353" t="str">
        <f>D88</f>
        <v>% de postes loués</v>
      </c>
      <c r="E115" s="354"/>
      <c r="F115" s="201"/>
      <c r="G115" s="201"/>
    </row>
    <row r="116" spans="2:7" ht="25.2" customHeight="1" x14ac:dyDescent="0.25">
      <c r="B116" s="166" t="str">
        <f t="shared" ref="B116:B129" si="4">B89</f>
        <v>Anticiper le sourcing des fournisseurs d'équipements contenant des matériaux recyclés ou issus du réemploi</v>
      </c>
      <c r="C116" s="130">
        <v>651</v>
      </c>
      <c r="D116" s="353" t="str">
        <f t="shared" ref="D116:D129" si="5">D89</f>
        <v>% des appels d’offres intégrant des clauses environnementales</v>
      </c>
      <c r="E116" s="354"/>
      <c r="F116" s="201"/>
      <c r="G116" s="201"/>
    </row>
    <row r="117" spans="2:7" ht="25.2" customHeight="1" x14ac:dyDescent="0.25">
      <c r="B117" s="166" t="str">
        <f t="shared" si="4"/>
        <v>Généraliser les clauses environnementales dans les appels d’offres de services</v>
      </c>
      <c r="C117" s="130">
        <v>653</v>
      </c>
      <c r="D117" s="353" t="str">
        <f t="shared" si="5"/>
        <v>% des contrats de prestation de service intégrant des clauses environnementales</v>
      </c>
      <c r="E117" s="354"/>
      <c r="F117" s="201"/>
      <c r="G117" s="201"/>
    </row>
    <row r="118" spans="2:7" ht="25.2" customHeight="1" x14ac:dyDescent="0.25">
      <c r="B118" s="166" t="str">
        <f t="shared" si="4"/>
        <v>Généraliser l'intégration de clauses sociétales dans les marchés</v>
      </c>
      <c r="C118" s="130">
        <v>652</v>
      </c>
      <c r="D118" s="353" t="str">
        <f t="shared" si="5"/>
        <v>% des marchés intégrant 3% au moins de personnes en insertion</v>
      </c>
      <c r="E118" s="354"/>
      <c r="F118" s="201"/>
      <c r="G118" s="201"/>
    </row>
    <row r="119" spans="2:7" ht="25.2" customHeight="1" x14ac:dyDescent="0.25">
      <c r="B119" s="166" t="str">
        <f t="shared" si="4"/>
        <v>Alimenter le système d’information avec de l’énergie renouvelable</v>
      </c>
      <c r="C119" s="130">
        <v>641</v>
      </c>
      <c r="D119" s="353" t="str">
        <f t="shared" si="5"/>
        <v>% d'électricité issue d'énergie primaire renouvelable</v>
      </c>
      <c r="E119" s="354"/>
      <c r="F119" s="201"/>
      <c r="G119" s="201"/>
    </row>
    <row r="120" spans="2:7" ht="25.2" customHeight="1" x14ac:dyDescent="0.25">
      <c r="B120" s="166" t="str">
        <f t="shared" si="4"/>
        <v>Réemployer en remettant en état</v>
      </c>
      <c r="C120" s="130">
        <v>608</v>
      </c>
      <c r="D120" s="353" t="str">
        <f t="shared" si="5"/>
        <v>% des DEEE évités par les remises en état / à niveau par rapport au poids total des DEEE générés</v>
      </c>
      <c r="E120" s="354"/>
      <c r="F120" s="201"/>
      <c r="G120" s="201"/>
    </row>
    <row r="121" spans="2:7" ht="25.2" customHeight="1" x14ac:dyDescent="0.25">
      <c r="B121" s="166" t="str">
        <f t="shared" si="4"/>
        <v>Faire appel à un éco-organisme pour la gestion des DEEE</v>
      </c>
      <c r="C121" s="130">
        <v>470</v>
      </c>
      <c r="D121" s="353" t="str">
        <f t="shared" si="5"/>
        <v>Oui, si un ou plusieurs partenariats sont engagés, ou non, si les démarches restent à effectuer</v>
      </c>
      <c r="E121" s="354"/>
      <c r="F121" s="201"/>
      <c r="G121" s="201"/>
    </row>
    <row r="122" spans="2:7" ht="25.2" customHeight="1" x14ac:dyDescent="0.25">
      <c r="B122" s="166" t="str">
        <f t="shared" si="4"/>
        <v>Former à la réparation des équipements</v>
      </c>
      <c r="C122" s="130">
        <v>647</v>
      </c>
      <c r="D122" s="353" t="str">
        <f t="shared" si="5"/>
        <v>% des agents du support formés aux réparations</v>
      </c>
      <c r="E122" s="354"/>
      <c r="F122" s="201"/>
      <c r="G122" s="201"/>
    </row>
    <row r="123" spans="2:7" ht="25.2" customHeight="1" x14ac:dyDescent="0.25">
      <c r="B123" s="166" t="str">
        <f t="shared" si="4"/>
        <v>Vérifier le professionnalisme des entreprises de collecte des DEEE</v>
      </c>
      <c r="C123" s="130">
        <v>644</v>
      </c>
      <c r="D123" s="353" t="str">
        <f t="shared" si="5"/>
        <v>% avancement de la mise en place de règles de contrôle des prestataire mandatés</v>
      </c>
      <c r="E123" s="354"/>
      <c r="F123" s="201"/>
      <c r="G123" s="201"/>
    </row>
    <row r="124" spans="2:7" ht="25.2" customHeight="1" x14ac:dyDescent="0.25">
      <c r="B124" s="166" t="str">
        <f t="shared" si="4"/>
        <v>Trier et collecter séparément les consommables</v>
      </c>
      <c r="C124" s="130">
        <v>438</v>
      </c>
      <c r="D124" s="353" t="str">
        <f t="shared" si="5"/>
        <v>% de consommables triés &amp; collectés séparements</v>
      </c>
      <c r="E124" s="354"/>
      <c r="F124" s="201"/>
      <c r="G124" s="201"/>
    </row>
    <row r="125" spans="2:7" ht="25.2" customHeight="1" x14ac:dyDescent="0.25">
      <c r="B125" s="166" t="str">
        <f t="shared" si="4"/>
        <v>Dédier une personne spécifique à la coordination de la démarche NR</v>
      </c>
      <c r="C125" s="130">
        <v>700</v>
      </c>
      <c r="D125" s="353" t="str">
        <f t="shared" si="5"/>
        <v>% de la charge dédiée au responsable NR (ETP)</v>
      </c>
      <c r="E125" s="354"/>
      <c r="F125" s="201"/>
      <c r="G125" s="201"/>
    </row>
    <row r="126" spans="2:7" ht="25.2" customHeight="1" x14ac:dyDescent="0.25">
      <c r="B126" s="166" t="str">
        <f t="shared" si="4"/>
        <v>Obtenir et consacrer un budget spécifique pour la démarche NR</v>
      </c>
      <c r="C126" s="130">
        <v>701</v>
      </c>
      <c r="D126" s="353" t="str">
        <f t="shared" si="5"/>
        <v>% du budget DSI</v>
      </c>
      <c r="E126" s="354"/>
      <c r="F126" s="201"/>
      <c r="G126" s="201"/>
    </row>
    <row r="127" spans="2:7" ht="25.2" customHeight="1" x14ac:dyDescent="0.25">
      <c r="B127" s="166" t="str">
        <f t="shared" si="4"/>
        <v>Définir et mettre en place un plan d’action NR</v>
      </c>
      <c r="C127" s="130">
        <v>702</v>
      </c>
      <c r="D127" s="353" t="str">
        <f t="shared" si="5"/>
        <v>% de progression dans l'écriture de votre plan d'action</v>
      </c>
      <c r="E127" s="354"/>
      <c r="F127" s="201"/>
      <c r="G127" s="201"/>
    </row>
    <row r="128" spans="2:7" ht="25.2" customHeight="1" x14ac:dyDescent="0.25">
      <c r="B128" s="166" t="str">
        <f t="shared" si="4"/>
        <v>Mettre en place et suivre des indicateurs de pilotage NR</v>
      </c>
      <c r="C128" s="130">
        <v>703</v>
      </c>
      <c r="D128" s="353" t="str">
        <f t="shared" si="5"/>
        <v>% de progression dans la définition de vos indicateurs NR</v>
      </c>
      <c r="E128" s="354"/>
      <c r="F128" s="201"/>
      <c r="G128" s="201"/>
    </row>
    <row r="129" spans="1:7" ht="25.2" customHeight="1" x14ac:dyDescent="0.25">
      <c r="B129" s="166" t="str">
        <f t="shared" si="4"/>
        <v>Aligner la stratégie Numérique Responsable sur la stratégie RSE de l’entreprise</v>
      </c>
      <c r="C129" s="130">
        <v>704</v>
      </c>
      <c r="D129" s="353" t="str">
        <f t="shared" si="5"/>
        <v>% de communs</v>
      </c>
      <c r="E129" s="354"/>
      <c r="F129" s="201"/>
      <c r="G129" s="201"/>
    </row>
    <row r="130" spans="1:7" ht="25.2" customHeight="1" thickBot="1" x14ac:dyDescent="0.3">
      <c r="B130" s="167" t="str">
        <f>B103</f>
        <v>Développer un réseau de référents pour faire vivre et inscrire la démarche dans la durée</v>
      </c>
      <c r="C130" s="131">
        <v>706</v>
      </c>
      <c r="D130" s="359" t="str">
        <f>D103</f>
        <v>% nombre de référent(e)s Numérique Responsable / nombre salariés DSI</v>
      </c>
      <c r="E130" s="360"/>
      <c r="F130" s="202"/>
      <c r="G130" s="202"/>
    </row>
    <row r="131" spans="1:7" ht="25.2" customHeight="1" thickBot="1" x14ac:dyDescent="0.3">
      <c r="D131" s="355" t="str">
        <f>D104</f>
        <v xml:space="preserve"> Indicateur</v>
      </c>
      <c r="E131" s="361"/>
      <c r="F131" s="46"/>
      <c r="G131" s="46"/>
    </row>
    <row r="132" spans="1:7" ht="25.2" customHeight="1" x14ac:dyDescent="0.25">
      <c r="B132" s="168" t="str">
        <f>B105</f>
        <v>Réaffecter les équipements en interne</v>
      </c>
      <c r="C132" s="105">
        <v>650</v>
      </c>
      <c r="D132" s="357" t="str">
        <f>D105</f>
        <v>Mesures proactives entre 0 et 10 – 0 = Aucune, 10 = Tous les équipements</v>
      </c>
      <c r="E132" s="358"/>
      <c r="F132" s="203"/>
      <c r="G132" s="200"/>
    </row>
    <row r="133" spans="1:7" ht="25.2" customHeight="1" thickBot="1" x14ac:dyDescent="0.3">
      <c r="B133" s="169" t="str">
        <f>B106</f>
        <v>Evaluer régulièrement l’empreinte environnementale du SI</v>
      </c>
      <c r="C133" s="109">
        <v>705</v>
      </c>
      <c r="D133" s="344" t="str">
        <f>D106</f>
        <v xml:space="preserve">Oui , Non </v>
      </c>
      <c r="E133" s="345"/>
      <c r="F133" s="90"/>
      <c r="G133" s="201"/>
    </row>
    <row r="134" spans="1:7" ht="25.2" customHeight="1" x14ac:dyDescent="0.25">
      <c r="D134" s="347"/>
      <c r="E134" s="347"/>
    </row>
    <row r="135" spans="1:7" ht="25.2" customHeight="1" x14ac:dyDescent="0.25">
      <c r="B135" s="60"/>
      <c r="D135" s="348"/>
      <c r="E135" s="348"/>
    </row>
    <row r="136" spans="1:7" ht="25.2" customHeight="1" x14ac:dyDescent="0.25">
      <c r="D136" s="349"/>
      <c r="E136" s="349"/>
    </row>
    <row r="137" spans="1:7" ht="25.2" customHeight="1" x14ac:dyDescent="0.25">
      <c r="B137" s="350" t="s">
        <v>1263</v>
      </c>
      <c r="C137" s="350"/>
      <c r="D137" s="348"/>
      <c r="E137" s="348"/>
      <c r="F137" s="46"/>
    </row>
    <row r="138" spans="1:7" ht="36" customHeight="1" x14ac:dyDescent="0.25">
      <c r="A138" s="191">
        <f>A111+1</f>
        <v>4</v>
      </c>
      <c r="B138" s="190">
        <f ca="1">OFFSET(Identité!C$34, 0, A111)</f>
        <v>0</v>
      </c>
      <c r="D138" s="348"/>
      <c r="E138" s="348"/>
    </row>
    <row r="139" spans="1:7" ht="25.2" customHeight="1" thickBot="1" x14ac:dyDescent="0.3">
      <c r="D139" s="346"/>
      <c r="E139" s="346"/>
    </row>
    <row r="140" spans="1:7" ht="67.2" customHeight="1" thickBot="1" x14ac:dyDescent="0.3">
      <c r="B140" s="165" t="str">
        <f>B113</f>
        <v>Bonnes pratiques</v>
      </c>
      <c r="C140" s="103" t="s">
        <v>1226</v>
      </c>
      <c r="D140" s="355" t="str">
        <f>D113</f>
        <v xml:space="preserve"> Indicateur</v>
      </c>
      <c r="E140" s="356"/>
      <c r="F140" s="189" t="str">
        <f>F113</f>
        <v>Quel est votre objectif pour cette bonne pratique ?</v>
      </c>
      <c r="G140" s="104" t="str">
        <f>G113</f>
        <v>Selon vos objectifs, où en est la mise en œuvre de cette bonne pratique ?</v>
      </c>
    </row>
    <row r="141" spans="1:7" ht="33" customHeight="1" x14ac:dyDescent="0.25">
      <c r="B141" s="199" t="str">
        <f>B114</f>
        <v>Privilégier des équipements issus du réemploi ou contenant des matériaux recyclés</v>
      </c>
      <c r="C141" s="129">
        <v>646</v>
      </c>
      <c r="D141" s="351" t="str">
        <f>D114</f>
        <v>% du parc reconditionné</v>
      </c>
      <c r="E141" s="352"/>
      <c r="F141" s="200"/>
      <c r="G141" s="200"/>
    </row>
    <row r="142" spans="1:7" ht="25.2" customHeight="1" x14ac:dyDescent="0.25">
      <c r="B142" s="166" t="str">
        <f>B115</f>
        <v>Opter pour la location fonctionnelle d'équipements</v>
      </c>
      <c r="C142" s="130">
        <v>660</v>
      </c>
      <c r="D142" s="353" t="str">
        <f>D115</f>
        <v>% de postes loués</v>
      </c>
      <c r="E142" s="354"/>
      <c r="F142" s="201"/>
      <c r="G142" s="201"/>
    </row>
    <row r="143" spans="1:7" ht="25.2" customHeight="1" x14ac:dyDescent="0.25">
      <c r="B143" s="166" t="str">
        <f t="shared" ref="B143:B156" si="6">B116</f>
        <v>Anticiper le sourcing des fournisseurs d'équipements contenant des matériaux recyclés ou issus du réemploi</v>
      </c>
      <c r="C143" s="130">
        <v>651</v>
      </c>
      <c r="D143" s="353" t="str">
        <f t="shared" ref="D143:D156" si="7">D116</f>
        <v>% des appels d’offres intégrant des clauses environnementales</v>
      </c>
      <c r="E143" s="354"/>
      <c r="F143" s="201"/>
      <c r="G143" s="201"/>
    </row>
    <row r="144" spans="1:7" ht="25.2" customHeight="1" x14ac:dyDescent="0.25">
      <c r="B144" s="166" t="str">
        <f t="shared" si="6"/>
        <v>Généraliser les clauses environnementales dans les appels d’offres de services</v>
      </c>
      <c r="C144" s="130">
        <v>653</v>
      </c>
      <c r="D144" s="353" t="str">
        <f t="shared" si="7"/>
        <v>% des contrats de prestation de service intégrant des clauses environnementales</v>
      </c>
      <c r="E144" s="354"/>
      <c r="F144" s="201"/>
      <c r="G144" s="201"/>
    </row>
    <row r="145" spans="2:7" ht="25.2" customHeight="1" x14ac:dyDescent="0.25">
      <c r="B145" s="166" t="str">
        <f t="shared" si="6"/>
        <v>Généraliser l'intégration de clauses sociétales dans les marchés</v>
      </c>
      <c r="C145" s="130">
        <v>652</v>
      </c>
      <c r="D145" s="353" t="str">
        <f t="shared" si="7"/>
        <v>% des marchés intégrant 3% au moins de personnes en insertion</v>
      </c>
      <c r="E145" s="354"/>
      <c r="F145" s="201"/>
      <c r="G145" s="201"/>
    </row>
    <row r="146" spans="2:7" ht="25.2" customHeight="1" x14ac:dyDescent="0.25">
      <c r="B146" s="166" t="str">
        <f t="shared" si="6"/>
        <v>Alimenter le système d’information avec de l’énergie renouvelable</v>
      </c>
      <c r="C146" s="130">
        <v>641</v>
      </c>
      <c r="D146" s="353" t="str">
        <f t="shared" si="7"/>
        <v>% d'électricité issue d'énergie primaire renouvelable</v>
      </c>
      <c r="E146" s="354"/>
      <c r="F146" s="201"/>
      <c r="G146" s="201"/>
    </row>
    <row r="147" spans="2:7" ht="25.2" customHeight="1" x14ac:dyDescent="0.25">
      <c r="B147" s="166" t="str">
        <f t="shared" si="6"/>
        <v>Réemployer en remettant en état</v>
      </c>
      <c r="C147" s="130">
        <v>608</v>
      </c>
      <c r="D147" s="353" t="str">
        <f t="shared" si="7"/>
        <v>% des DEEE évités par les remises en état / à niveau par rapport au poids total des DEEE générés</v>
      </c>
      <c r="E147" s="354"/>
      <c r="F147" s="201"/>
      <c r="G147" s="201"/>
    </row>
    <row r="148" spans="2:7" ht="25.2" customHeight="1" x14ac:dyDescent="0.25">
      <c r="B148" s="166" t="str">
        <f t="shared" si="6"/>
        <v>Faire appel à un éco-organisme pour la gestion des DEEE</v>
      </c>
      <c r="C148" s="130">
        <v>470</v>
      </c>
      <c r="D148" s="353" t="str">
        <f t="shared" si="7"/>
        <v>Oui, si un ou plusieurs partenariats sont engagés, ou non, si les démarches restent à effectuer</v>
      </c>
      <c r="E148" s="354"/>
      <c r="F148" s="201"/>
      <c r="G148" s="201"/>
    </row>
    <row r="149" spans="2:7" ht="25.2" customHeight="1" x14ac:dyDescent="0.25">
      <c r="B149" s="166" t="str">
        <f t="shared" si="6"/>
        <v>Former à la réparation des équipements</v>
      </c>
      <c r="C149" s="130">
        <v>647</v>
      </c>
      <c r="D149" s="353" t="str">
        <f t="shared" si="7"/>
        <v>% des agents du support formés aux réparations</v>
      </c>
      <c r="E149" s="354"/>
      <c r="F149" s="201"/>
      <c r="G149" s="201"/>
    </row>
    <row r="150" spans="2:7" ht="25.2" customHeight="1" x14ac:dyDescent="0.25">
      <c r="B150" s="166" t="str">
        <f t="shared" si="6"/>
        <v>Vérifier le professionnalisme des entreprises de collecte des DEEE</v>
      </c>
      <c r="C150" s="130">
        <v>644</v>
      </c>
      <c r="D150" s="353" t="str">
        <f t="shared" si="7"/>
        <v>% avancement de la mise en place de règles de contrôle des prestataire mandatés</v>
      </c>
      <c r="E150" s="354"/>
      <c r="F150" s="201"/>
      <c r="G150" s="201"/>
    </row>
    <row r="151" spans="2:7" ht="25.2" customHeight="1" x14ac:dyDescent="0.25">
      <c r="B151" s="166" t="str">
        <f t="shared" si="6"/>
        <v>Trier et collecter séparément les consommables</v>
      </c>
      <c r="C151" s="130">
        <v>438</v>
      </c>
      <c r="D151" s="353" t="str">
        <f t="shared" si="7"/>
        <v>% de consommables triés &amp; collectés séparements</v>
      </c>
      <c r="E151" s="354"/>
      <c r="F151" s="201"/>
      <c r="G151" s="201"/>
    </row>
    <row r="152" spans="2:7" ht="25.2" customHeight="1" x14ac:dyDescent="0.25">
      <c r="B152" s="166" t="str">
        <f t="shared" si="6"/>
        <v>Dédier une personne spécifique à la coordination de la démarche NR</v>
      </c>
      <c r="C152" s="130">
        <v>700</v>
      </c>
      <c r="D152" s="353" t="str">
        <f t="shared" si="7"/>
        <v>% de la charge dédiée au responsable NR (ETP)</v>
      </c>
      <c r="E152" s="354"/>
      <c r="F152" s="201"/>
      <c r="G152" s="201"/>
    </row>
    <row r="153" spans="2:7" ht="25.2" customHeight="1" x14ac:dyDescent="0.25">
      <c r="B153" s="166" t="str">
        <f t="shared" si="6"/>
        <v>Obtenir et consacrer un budget spécifique pour la démarche NR</v>
      </c>
      <c r="C153" s="130">
        <v>701</v>
      </c>
      <c r="D153" s="353" t="str">
        <f t="shared" si="7"/>
        <v>% du budget DSI</v>
      </c>
      <c r="E153" s="354"/>
      <c r="F153" s="201"/>
      <c r="G153" s="201"/>
    </row>
    <row r="154" spans="2:7" ht="25.2" customHeight="1" x14ac:dyDescent="0.25">
      <c r="B154" s="166" t="str">
        <f t="shared" si="6"/>
        <v>Définir et mettre en place un plan d’action NR</v>
      </c>
      <c r="C154" s="130">
        <v>702</v>
      </c>
      <c r="D154" s="353" t="str">
        <f t="shared" si="7"/>
        <v>% de progression dans l'écriture de votre plan d'action</v>
      </c>
      <c r="E154" s="354"/>
      <c r="F154" s="201"/>
      <c r="G154" s="201"/>
    </row>
    <row r="155" spans="2:7" ht="25.2" customHeight="1" x14ac:dyDescent="0.25">
      <c r="B155" s="166" t="str">
        <f t="shared" si="6"/>
        <v>Mettre en place et suivre des indicateurs de pilotage NR</v>
      </c>
      <c r="C155" s="130">
        <v>703</v>
      </c>
      <c r="D155" s="353" t="str">
        <f t="shared" si="7"/>
        <v>% de progression dans la définition de vos indicateurs NR</v>
      </c>
      <c r="E155" s="354"/>
      <c r="F155" s="201"/>
      <c r="G155" s="201"/>
    </row>
    <row r="156" spans="2:7" ht="25.2" customHeight="1" x14ac:dyDescent="0.25">
      <c r="B156" s="166" t="str">
        <f t="shared" si="6"/>
        <v>Aligner la stratégie Numérique Responsable sur la stratégie RSE de l’entreprise</v>
      </c>
      <c r="C156" s="130">
        <v>704</v>
      </c>
      <c r="D156" s="353" t="str">
        <f t="shared" si="7"/>
        <v>% de communs</v>
      </c>
      <c r="E156" s="354"/>
      <c r="F156" s="201"/>
      <c r="G156" s="201"/>
    </row>
    <row r="157" spans="2:7" ht="25.2" customHeight="1" thickBot="1" x14ac:dyDescent="0.3">
      <c r="B157" s="167" t="str">
        <f>B130</f>
        <v>Développer un réseau de référents pour faire vivre et inscrire la démarche dans la durée</v>
      </c>
      <c r="C157" s="131">
        <v>706</v>
      </c>
      <c r="D157" s="359" t="str">
        <f>D130</f>
        <v>% nombre de référent(e)s Numérique Responsable / nombre salariés DSI</v>
      </c>
      <c r="E157" s="360"/>
      <c r="F157" s="202"/>
      <c r="G157" s="202"/>
    </row>
    <row r="158" spans="2:7" ht="25.2" customHeight="1" thickBot="1" x14ac:dyDescent="0.3">
      <c r="D158" s="355" t="str">
        <f>D131</f>
        <v xml:space="preserve"> Indicateur</v>
      </c>
      <c r="E158" s="361"/>
      <c r="F158" s="46"/>
      <c r="G158" s="46"/>
    </row>
    <row r="159" spans="2:7" ht="25.2" customHeight="1" x14ac:dyDescent="0.25">
      <c r="B159" s="168" t="str">
        <f>B132</f>
        <v>Réaffecter les équipements en interne</v>
      </c>
      <c r="C159" s="105">
        <v>650</v>
      </c>
      <c r="D159" s="357" t="str">
        <f>D132</f>
        <v>Mesures proactives entre 0 et 10 – 0 = Aucune, 10 = Tous les équipements</v>
      </c>
      <c r="E159" s="358"/>
      <c r="F159" s="203"/>
      <c r="G159" s="200"/>
    </row>
    <row r="160" spans="2:7" ht="25.2" customHeight="1" thickBot="1" x14ac:dyDescent="0.3">
      <c r="B160" s="169" t="str">
        <f>B133</f>
        <v>Evaluer régulièrement l’empreinte environnementale du SI</v>
      </c>
      <c r="C160" s="109">
        <v>705</v>
      </c>
      <c r="D160" s="344" t="str">
        <f>D133</f>
        <v xml:space="preserve">Oui , Non </v>
      </c>
      <c r="E160" s="345"/>
      <c r="F160" s="90"/>
      <c r="G160" s="201"/>
    </row>
    <row r="161" spans="1:7" ht="25.2" customHeight="1" x14ac:dyDescent="0.25">
      <c r="D161" s="347"/>
      <c r="E161" s="347"/>
    </row>
    <row r="162" spans="1:7" ht="25.2" customHeight="1" x14ac:dyDescent="0.25">
      <c r="B162" s="60"/>
      <c r="D162" s="348"/>
      <c r="E162" s="348"/>
    </row>
    <row r="163" spans="1:7" ht="25.2" customHeight="1" x14ac:dyDescent="0.25">
      <c r="D163" s="349"/>
      <c r="E163" s="349"/>
    </row>
    <row r="164" spans="1:7" ht="25.2" customHeight="1" x14ac:dyDescent="0.25">
      <c r="B164" s="350" t="s">
        <v>1263</v>
      </c>
      <c r="C164" s="350"/>
      <c r="D164" s="348"/>
      <c r="E164" s="348"/>
      <c r="F164" s="46"/>
    </row>
    <row r="165" spans="1:7" ht="36" customHeight="1" x14ac:dyDescent="0.25">
      <c r="A165" s="191">
        <f>A138+1</f>
        <v>5</v>
      </c>
      <c r="B165" s="190">
        <f ca="1">OFFSET(Identité!C$34, 0, A138)</f>
        <v>0</v>
      </c>
      <c r="D165" s="348"/>
      <c r="E165" s="348"/>
    </row>
    <row r="166" spans="1:7" ht="25.2" customHeight="1" thickBot="1" x14ac:dyDescent="0.3">
      <c r="D166" s="346"/>
      <c r="E166" s="346"/>
    </row>
    <row r="167" spans="1:7" ht="67.2" customHeight="1" thickBot="1" x14ac:dyDescent="0.3">
      <c r="B167" s="165" t="str">
        <f>B140</f>
        <v>Bonnes pratiques</v>
      </c>
      <c r="C167" s="103" t="s">
        <v>1226</v>
      </c>
      <c r="D167" s="355" t="str">
        <f>D140</f>
        <v xml:space="preserve"> Indicateur</v>
      </c>
      <c r="E167" s="356"/>
      <c r="F167" s="189" t="str">
        <f>F140</f>
        <v>Quel est votre objectif pour cette bonne pratique ?</v>
      </c>
      <c r="G167" s="104" t="str">
        <f>G140</f>
        <v>Selon vos objectifs, où en est la mise en œuvre de cette bonne pratique ?</v>
      </c>
    </row>
    <row r="168" spans="1:7" ht="25.2" customHeight="1" x14ac:dyDescent="0.25">
      <c r="B168" s="199" t="str">
        <f>B141</f>
        <v>Privilégier des équipements issus du réemploi ou contenant des matériaux recyclés</v>
      </c>
      <c r="C168" s="129">
        <v>646</v>
      </c>
      <c r="D168" s="351" t="str">
        <f>D141</f>
        <v>% du parc reconditionné</v>
      </c>
      <c r="E168" s="352"/>
      <c r="F168" s="200"/>
      <c r="G168" s="200"/>
    </row>
    <row r="169" spans="1:7" ht="25.2" customHeight="1" x14ac:dyDescent="0.25">
      <c r="B169" s="166" t="str">
        <f>B142</f>
        <v>Opter pour la location fonctionnelle d'équipements</v>
      </c>
      <c r="C169" s="130">
        <v>660</v>
      </c>
      <c r="D169" s="353" t="str">
        <f>D142</f>
        <v>% de postes loués</v>
      </c>
      <c r="E169" s="354"/>
      <c r="F169" s="201"/>
      <c r="G169" s="201"/>
    </row>
    <row r="170" spans="1:7" ht="25.2" customHeight="1" x14ac:dyDescent="0.25">
      <c r="B170" s="166" t="str">
        <f t="shared" ref="B170:B183" si="8">B143</f>
        <v>Anticiper le sourcing des fournisseurs d'équipements contenant des matériaux recyclés ou issus du réemploi</v>
      </c>
      <c r="C170" s="130">
        <v>651</v>
      </c>
      <c r="D170" s="353" t="str">
        <f t="shared" ref="D170:D183" si="9">D143</f>
        <v>% des appels d’offres intégrant des clauses environnementales</v>
      </c>
      <c r="E170" s="354"/>
      <c r="F170" s="201"/>
      <c r="G170" s="201"/>
    </row>
    <row r="171" spans="1:7" ht="25.2" customHeight="1" x14ac:dyDescent="0.25">
      <c r="B171" s="166" t="str">
        <f t="shared" si="8"/>
        <v>Généraliser les clauses environnementales dans les appels d’offres de services</v>
      </c>
      <c r="C171" s="130">
        <v>653</v>
      </c>
      <c r="D171" s="353" t="str">
        <f t="shared" si="9"/>
        <v>% des contrats de prestation de service intégrant des clauses environnementales</v>
      </c>
      <c r="E171" s="354"/>
      <c r="F171" s="201"/>
      <c r="G171" s="201"/>
    </row>
    <row r="172" spans="1:7" ht="25.2" customHeight="1" x14ac:dyDescent="0.25">
      <c r="B172" s="166" t="str">
        <f t="shared" si="8"/>
        <v>Généraliser l'intégration de clauses sociétales dans les marchés</v>
      </c>
      <c r="C172" s="130">
        <v>652</v>
      </c>
      <c r="D172" s="353" t="str">
        <f t="shared" si="9"/>
        <v>% des marchés intégrant 3% au moins de personnes en insertion</v>
      </c>
      <c r="E172" s="354"/>
      <c r="F172" s="201"/>
      <c r="G172" s="201"/>
    </row>
    <row r="173" spans="1:7" ht="25.2" customHeight="1" x14ac:dyDescent="0.25">
      <c r="B173" s="166" t="str">
        <f t="shared" si="8"/>
        <v>Alimenter le système d’information avec de l’énergie renouvelable</v>
      </c>
      <c r="C173" s="130">
        <v>641</v>
      </c>
      <c r="D173" s="353" t="str">
        <f t="shared" si="9"/>
        <v>% d'électricité issue d'énergie primaire renouvelable</v>
      </c>
      <c r="E173" s="354"/>
      <c r="F173" s="201"/>
      <c r="G173" s="201"/>
    </row>
    <row r="174" spans="1:7" ht="25.2" customHeight="1" x14ac:dyDescent="0.25">
      <c r="B174" s="166" t="str">
        <f t="shared" si="8"/>
        <v>Réemployer en remettant en état</v>
      </c>
      <c r="C174" s="130">
        <v>608</v>
      </c>
      <c r="D174" s="353" t="str">
        <f t="shared" si="9"/>
        <v>% des DEEE évités par les remises en état / à niveau par rapport au poids total des DEEE générés</v>
      </c>
      <c r="E174" s="354"/>
      <c r="F174" s="201"/>
      <c r="G174" s="201"/>
    </row>
    <row r="175" spans="1:7" ht="25.2" customHeight="1" x14ac:dyDescent="0.25">
      <c r="B175" s="166" t="str">
        <f t="shared" si="8"/>
        <v>Faire appel à un éco-organisme pour la gestion des DEEE</v>
      </c>
      <c r="C175" s="130">
        <v>470</v>
      </c>
      <c r="D175" s="353" t="str">
        <f t="shared" si="9"/>
        <v>Oui, si un ou plusieurs partenariats sont engagés, ou non, si les démarches restent à effectuer</v>
      </c>
      <c r="E175" s="354"/>
      <c r="F175" s="201"/>
      <c r="G175" s="201"/>
    </row>
    <row r="176" spans="1:7" ht="25.2" customHeight="1" x14ac:dyDescent="0.25">
      <c r="B176" s="166" t="str">
        <f t="shared" si="8"/>
        <v>Former à la réparation des équipements</v>
      </c>
      <c r="C176" s="130">
        <v>647</v>
      </c>
      <c r="D176" s="353" t="str">
        <f t="shared" si="9"/>
        <v>% des agents du support formés aux réparations</v>
      </c>
      <c r="E176" s="354"/>
      <c r="F176" s="201"/>
      <c r="G176" s="201"/>
    </row>
    <row r="177" spans="1:7" ht="25.2" customHeight="1" x14ac:dyDescent="0.25">
      <c r="B177" s="166" t="str">
        <f t="shared" si="8"/>
        <v>Vérifier le professionnalisme des entreprises de collecte des DEEE</v>
      </c>
      <c r="C177" s="130">
        <v>644</v>
      </c>
      <c r="D177" s="353" t="str">
        <f t="shared" si="9"/>
        <v>% avancement de la mise en place de règles de contrôle des prestataire mandatés</v>
      </c>
      <c r="E177" s="354"/>
      <c r="F177" s="201"/>
      <c r="G177" s="201"/>
    </row>
    <row r="178" spans="1:7" ht="25.2" customHeight="1" x14ac:dyDescent="0.25">
      <c r="B178" s="166" t="str">
        <f t="shared" si="8"/>
        <v>Trier et collecter séparément les consommables</v>
      </c>
      <c r="C178" s="130">
        <v>438</v>
      </c>
      <c r="D178" s="353" t="str">
        <f t="shared" si="9"/>
        <v>% de consommables triés &amp; collectés séparements</v>
      </c>
      <c r="E178" s="354"/>
      <c r="F178" s="201"/>
      <c r="G178" s="201"/>
    </row>
    <row r="179" spans="1:7" ht="25.2" customHeight="1" x14ac:dyDescent="0.25">
      <c r="B179" s="166" t="str">
        <f t="shared" si="8"/>
        <v>Dédier une personne spécifique à la coordination de la démarche NR</v>
      </c>
      <c r="C179" s="130">
        <v>700</v>
      </c>
      <c r="D179" s="353" t="str">
        <f t="shared" si="9"/>
        <v>% de la charge dédiée au responsable NR (ETP)</v>
      </c>
      <c r="E179" s="354"/>
      <c r="F179" s="201"/>
      <c r="G179" s="201"/>
    </row>
    <row r="180" spans="1:7" ht="25.2" customHeight="1" x14ac:dyDescent="0.25">
      <c r="B180" s="166" t="str">
        <f t="shared" si="8"/>
        <v>Obtenir et consacrer un budget spécifique pour la démarche NR</v>
      </c>
      <c r="C180" s="130">
        <v>701</v>
      </c>
      <c r="D180" s="353" t="str">
        <f t="shared" si="9"/>
        <v>% du budget DSI</v>
      </c>
      <c r="E180" s="354"/>
      <c r="F180" s="201"/>
      <c r="G180" s="201"/>
    </row>
    <row r="181" spans="1:7" ht="25.2" customHeight="1" x14ac:dyDescent="0.25">
      <c r="B181" s="166" t="str">
        <f t="shared" si="8"/>
        <v>Définir et mettre en place un plan d’action NR</v>
      </c>
      <c r="C181" s="130">
        <v>702</v>
      </c>
      <c r="D181" s="353" t="str">
        <f t="shared" si="9"/>
        <v>% de progression dans l'écriture de votre plan d'action</v>
      </c>
      <c r="E181" s="354"/>
      <c r="F181" s="201"/>
      <c r="G181" s="201"/>
    </row>
    <row r="182" spans="1:7" ht="25.2" customHeight="1" x14ac:dyDescent="0.25">
      <c r="B182" s="166" t="str">
        <f t="shared" si="8"/>
        <v>Mettre en place et suivre des indicateurs de pilotage NR</v>
      </c>
      <c r="C182" s="130">
        <v>703</v>
      </c>
      <c r="D182" s="353" t="str">
        <f t="shared" si="9"/>
        <v>% de progression dans la définition de vos indicateurs NR</v>
      </c>
      <c r="E182" s="354"/>
      <c r="F182" s="201"/>
      <c r="G182" s="201"/>
    </row>
    <row r="183" spans="1:7" ht="25.2" customHeight="1" x14ac:dyDescent="0.25">
      <c r="B183" s="166" t="str">
        <f t="shared" si="8"/>
        <v>Aligner la stratégie Numérique Responsable sur la stratégie RSE de l’entreprise</v>
      </c>
      <c r="C183" s="130">
        <v>704</v>
      </c>
      <c r="D183" s="353" t="str">
        <f t="shared" si="9"/>
        <v>% de communs</v>
      </c>
      <c r="E183" s="354"/>
      <c r="F183" s="201"/>
      <c r="G183" s="201"/>
    </row>
    <row r="184" spans="1:7" ht="25.2" customHeight="1" thickBot="1" x14ac:dyDescent="0.3">
      <c r="B184" s="167" t="str">
        <f>B157</f>
        <v>Développer un réseau de référents pour faire vivre et inscrire la démarche dans la durée</v>
      </c>
      <c r="C184" s="131">
        <v>706</v>
      </c>
      <c r="D184" s="359" t="str">
        <f>D157</f>
        <v>% nombre de référent(e)s Numérique Responsable / nombre salariés DSI</v>
      </c>
      <c r="E184" s="360"/>
      <c r="F184" s="202"/>
      <c r="G184" s="202"/>
    </row>
    <row r="185" spans="1:7" ht="25.2" customHeight="1" thickBot="1" x14ac:dyDescent="0.3">
      <c r="D185" s="355" t="str">
        <f>D158</f>
        <v xml:space="preserve"> Indicateur</v>
      </c>
      <c r="E185" s="361"/>
      <c r="F185" s="46"/>
      <c r="G185" s="46"/>
    </row>
    <row r="186" spans="1:7" ht="25.2" customHeight="1" x14ac:dyDescent="0.25">
      <c r="B186" s="168" t="str">
        <f>B159</f>
        <v>Réaffecter les équipements en interne</v>
      </c>
      <c r="C186" s="105">
        <v>650</v>
      </c>
      <c r="D186" s="357" t="str">
        <f>D159</f>
        <v>Mesures proactives entre 0 et 10 – 0 = Aucune, 10 = Tous les équipements</v>
      </c>
      <c r="E186" s="358"/>
      <c r="F186" s="203"/>
      <c r="G186" s="200"/>
    </row>
    <row r="187" spans="1:7" ht="25.2" customHeight="1" thickBot="1" x14ac:dyDescent="0.3">
      <c r="B187" s="169" t="str">
        <f>B160</f>
        <v>Evaluer régulièrement l’empreinte environnementale du SI</v>
      </c>
      <c r="C187" s="109">
        <v>705</v>
      </c>
      <c r="D187" s="344" t="str">
        <f>D160</f>
        <v xml:space="preserve">Oui , Non </v>
      </c>
      <c r="E187" s="345"/>
      <c r="F187" s="90"/>
      <c r="G187" s="201"/>
    </row>
    <row r="188" spans="1:7" ht="25.2" customHeight="1" x14ac:dyDescent="0.25">
      <c r="D188" s="347"/>
      <c r="E188" s="347"/>
    </row>
    <row r="189" spans="1:7" ht="25.2" customHeight="1" x14ac:dyDescent="0.25">
      <c r="B189" s="60"/>
      <c r="D189" s="348"/>
      <c r="E189" s="348"/>
    </row>
    <row r="190" spans="1:7" ht="25.2" customHeight="1" x14ac:dyDescent="0.25">
      <c r="D190" s="349"/>
      <c r="E190" s="349"/>
    </row>
    <row r="191" spans="1:7" ht="25.2" customHeight="1" x14ac:dyDescent="0.25">
      <c r="B191" s="350" t="s">
        <v>1263</v>
      </c>
      <c r="C191" s="350"/>
      <c r="D191" s="348"/>
      <c r="E191" s="348"/>
      <c r="F191" s="46"/>
    </row>
    <row r="192" spans="1:7" ht="36" customHeight="1" x14ac:dyDescent="0.25">
      <c r="A192" s="191">
        <f>A165+1</f>
        <v>6</v>
      </c>
      <c r="B192" s="190">
        <f ca="1">OFFSET(Identité!C$34, 0, A165)</f>
        <v>0</v>
      </c>
      <c r="D192" s="348"/>
      <c r="E192" s="348"/>
    </row>
    <row r="193" spans="2:7" ht="25.2" customHeight="1" thickBot="1" x14ac:dyDescent="0.3">
      <c r="D193" s="346"/>
      <c r="E193" s="346"/>
    </row>
    <row r="194" spans="2:7" ht="67.2" customHeight="1" thickBot="1" x14ac:dyDescent="0.3">
      <c r="B194" s="165" t="str">
        <f>B167</f>
        <v>Bonnes pratiques</v>
      </c>
      <c r="C194" s="103" t="s">
        <v>1226</v>
      </c>
      <c r="D194" s="355" t="str">
        <f>D167</f>
        <v xml:space="preserve"> Indicateur</v>
      </c>
      <c r="E194" s="356"/>
      <c r="F194" s="189" t="str">
        <f>F167</f>
        <v>Quel est votre objectif pour cette bonne pratique ?</v>
      </c>
      <c r="G194" s="104" t="str">
        <f>G167</f>
        <v>Selon vos objectifs, où en est la mise en œuvre de cette bonne pratique ?</v>
      </c>
    </row>
    <row r="195" spans="2:7" ht="25.2" customHeight="1" x14ac:dyDescent="0.25">
      <c r="B195" s="199" t="str">
        <f>B168</f>
        <v>Privilégier des équipements issus du réemploi ou contenant des matériaux recyclés</v>
      </c>
      <c r="C195" s="129">
        <v>646</v>
      </c>
      <c r="D195" s="351" t="str">
        <f>D168</f>
        <v>% du parc reconditionné</v>
      </c>
      <c r="E195" s="352"/>
      <c r="F195" s="200"/>
      <c r="G195" s="200"/>
    </row>
    <row r="196" spans="2:7" ht="25.2" customHeight="1" x14ac:dyDescent="0.25">
      <c r="B196" s="166" t="str">
        <f>B169</f>
        <v>Opter pour la location fonctionnelle d'équipements</v>
      </c>
      <c r="C196" s="130">
        <v>660</v>
      </c>
      <c r="D196" s="353" t="str">
        <f>D169</f>
        <v>% de postes loués</v>
      </c>
      <c r="E196" s="354"/>
      <c r="F196" s="201"/>
      <c r="G196" s="201"/>
    </row>
    <row r="197" spans="2:7" ht="25.2" customHeight="1" x14ac:dyDescent="0.25">
      <c r="B197" s="166" t="str">
        <f t="shared" ref="B197:B210" si="10">B170</f>
        <v>Anticiper le sourcing des fournisseurs d'équipements contenant des matériaux recyclés ou issus du réemploi</v>
      </c>
      <c r="C197" s="130">
        <v>651</v>
      </c>
      <c r="D197" s="353" t="str">
        <f t="shared" ref="D197:D210" si="11">D170</f>
        <v>% des appels d’offres intégrant des clauses environnementales</v>
      </c>
      <c r="E197" s="354"/>
      <c r="F197" s="201"/>
      <c r="G197" s="201"/>
    </row>
    <row r="198" spans="2:7" ht="25.2" customHeight="1" x14ac:dyDescent="0.25">
      <c r="B198" s="166" t="str">
        <f t="shared" si="10"/>
        <v>Généraliser les clauses environnementales dans les appels d’offres de services</v>
      </c>
      <c r="C198" s="130">
        <v>653</v>
      </c>
      <c r="D198" s="353" t="str">
        <f t="shared" si="11"/>
        <v>% des contrats de prestation de service intégrant des clauses environnementales</v>
      </c>
      <c r="E198" s="354"/>
      <c r="F198" s="201"/>
      <c r="G198" s="201"/>
    </row>
    <row r="199" spans="2:7" ht="25.2" customHeight="1" x14ac:dyDescent="0.25">
      <c r="B199" s="166" t="str">
        <f t="shared" si="10"/>
        <v>Généraliser l'intégration de clauses sociétales dans les marchés</v>
      </c>
      <c r="C199" s="130">
        <v>652</v>
      </c>
      <c r="D199" s="353" t="str">
        <f t="shared" si="11"/>
        <v>% des marchés intégrant 3% au moins de personnes en insertion</v>
      </c>
      <c r="E199" s="354"/>
      <c r="F199" s="201"/>
      <c r="G199" s="201"/>
    </row>
    <row r="200" spans="2:7" ht="25.2" customHeight="1" x14ac:dyDescent="0.25">
      <c r="B200" s="166" t="str">
        <f t="shared" si="10"/>
        <v>Alimenter le système d’information avec de l’énergie renouvelable</v>
      </c>
      <c r="C200" s="130">
        <v>641</v>
      </c>
      <c r="D200" s="353" t="str">
        <f t="shared" si="11"/>
        <v>% d'électricité issue d'énergie primaire renouvelable</v>
      </c>
      <c r="E200" s="354"/>
      <c r="F200" s="201"/>
      <c r="G200" s="201"/>
    </row>
    <row r="201" spans="2:7" ht="25.2" customHeight="1" x14ac:dyDescent="0.25">
      <c r="B201" s="166" t="str">
        <f t="shared" si="10"/>
        <v>Réemployer en remettant en état</v>
      </c>
      <c r="C201" s="130">
        <v>608</v>
      </c>
      <c r="D201" s="353" t="str">
        <f t="shared" si="11"/>
        <v>% des DEEE évités par les remises en état / à niveau par rapport au poids total des DEEE générés</v>
      </c>
      <c r="E201" s="354"/>
      <c r="F201" s="201"/>
      <c r="G201" s="201"/>
    </row>
    <row r="202" spans="2:7" ht="25.2" customHeight="1" x14ac:dyDescent="0.25">
      <c r="B202" s="166" t="str">
        <f t="shared" si="10"/>
        <v>Faire appel à un éco-organisme pour la gestion des DEEE</v>
      </c>
      <c r="C202" s="130">
        <v>470</v>
      </c>
      <c r="D202" s="353" t="str">
        <f t="shared" si="11"/>
        <v>Oui, si un ou plusieurs partenariats sont engagés, ou non, si les démarches restent à effectuer</v>
      </c>
      <c r="E202" s="354"/>
      <c r="F202" s="201"/>
      <c r="G202" s="201"/>
    </row>
    <row r="203" spans="2:7" ht="25.2" customHeight="1" x14ac:dyDescent="0.25">
      <c r="B203" s="166" t="str">
        <f t="shared" si="10"/>
        <v>Former à la réparation des équipements</v>
      </c>
      <c r="C203" s="130">
        <v>647</v>
      </c>
      <c r="D203" s="353" t="str">
        <f t="shared" si="11"/>
        <v>% des agents du support formés aux réparations</v>
      </c>
      <c r="E203" s="354"/>
      <c r="F203" s="201"/>
      <c r="G203" s="201"/>
    </row>
    <row r="204" spans="2:7" ht="25.2" customHeight="1" x14ac:dyDescent="0.25">
      <c r="B204" s="166" t="str">
        <f t="shared" si="10"/>
        <v>Vérifier le professionnalisme des entreprises de collecte des DEEE</v>
      </c>
      <c r="C204" s="130">
        <v>644</v>
      </c>
      <c r="D204" s="353" t="str">
        <f t="shared" si="11"/>
        <v>% avancement de la mise en place de règles de contrôle des prestataire mandatés</v>
      </c>
      <c r="E204" s="354"/>
      <c r="F204" s="201"/>
      <c r="G204" s="201"/>
    </row>
    <row r="205" spans="2:7" ht="25.2" customHeight="1" x14ac:dyDescent="0.25">
      <c r="B205" s="166" t="str">
        <f t="shared" si="10"/>
        <v>Trier et collecter séparément les consommables</v>
      </c>
      <c r="C205" s="130">
        <v>438</v>
      </c>
      <c r="D205" s="353" t="str">
        <f t="shared" si="11"/>
        <v>% de consommables triés &amp; collectés séparements</v>
      </c>
      <c r="E205" s="354"/>
      <c r="F205" s="201"/>
      <c r="G205" s="201"/>
    </row>
    <row r="206" spans="2:7" ht="25.2" customHeight="1" x14ac:dyDescent="0.25">
      <c r="B206" s="166" t="str">
        <f t="shared" si="10"/>
        <v>Dédier une personne spécifique à la coordination de la démarche NR</v>
      </c>
      <c r="C206" s="130">
        <v>700</v>
      </c>
      <c r="D206" s="353" t="str">
        <f t="shared" si="11"/>
        <v>% de la charge dédiée au responsable NR (ETP)</v>
      </c>
      <c r="E206" s="354"/>
      <c r="F206" s="201"/>
      <c r="G206" s="201"/>
    </row>
    <row r="207" spans="2:7" ht="25.2" customHeight="1" x14ac:dyDescent="0.25">
      <c r="B207" s="166" t="str">
        <f t="shared" si="10"/>
        <v>Obtenir et consacrer un budget spécifique pour la démarche NR</v>
      </c>
      <c r="C207" s="130">
        <v>701</v>
      </c>
      <c r="D207" s="353" t="str">
        <f t="shared" si="11"/>
        <v>% du budget DSI</v>
      </c>
      <c r="E207" s="354"/>
      <c r="F207" s="201"/>
      <c r="G207" s="201"/>
    </row>
    <row r="208" spans="2:7" ht="25.2" customHeight="1" x14ac:dyDescent="0.25">
      <c r="B208" s="166" t="str">
        <f t="shared" si="10"/>
        <v>Définir et mettre en place un plan d’action NR</v>
      </c>
      <c r="C208" s="130">
        <v>702</v>
      </c>
      <c r="D208" s="353" t="str">
        <f t="shared" si="11"/>
        <v>% de progression dans l'écriture de votre plan d'action</v>
      </c>
      <c r="E208" s="354"/>
      <c r="F208" s="201"/>
      <c r="G208" s="201"/>
    </row>
    <row r="209" spans="1:7" ht="25.2" customHeight="1" x14ac:dyDescent="0.25">
      <c r="B209" s="166" t="str">
        <f t="shared" si="10"/>
        <v>Mettre en place et suivre des indicateurs de pilotage NR</v>
      </c>
      <c r="C209" s="130">
        <v>703</v>
      </c>
      <c r="D209" s="353" t="str">
        <f t="shared" si="11"/>
        <v>% de progression dans la définition de vos indicateurs NR</v>
      </c>
      <c r="E209" s="354"/>
      <c r="F209" s="201"/>
      <c r="G209" s="201"/>
    </row>
    <row r="210" spans="1:7" ht="25.2" customHeight="1" x14ac:dyDescent="0.25">
      <c r="B210" s="166" t="str">
        <f t="shared" si="10"/>
        <v>Aligner la stratégie Numérique Responsable sur la stratégie RSE de l’entreprise</v>
      </c>
      <c r="C210" s="130">
        <v>704</v>
      </c>
      <c r="D210" s="353" t="str">
        <f t="shared" si="11"/>
        <v>% de communs</v>
      </c>
      <c r="E210" s="354"/>
      <c r="F210" s="201"/>
      <c r="G210" s="201"/>
    </row>
    <row r="211" spans="1:7" ht="25.2" customHeight="1" thickBot="1" x14ac:dyDescent="0.3">
      <c r="B211" s="167" t="str">
        <f>B184</f>
        <v>Développer un réseau de référents pour faire vivre et inscrire la démarche dans la durée</v>
      </c>
      <c r="C211" s="131">
        <v>706</v>
      </c>
      <c r="D211" s="359" t="str">
        <f>D184</f>
        <v>% nombre de référent(e)s Numérique Responsable / nombre salariés DSI</v>
      </c>
      <c r="E211" s="360"/>
      <c r="F211" s="202"/>
      <c r="G211" s="202"/>
    </row>
    <row r="212" spans="1:7" ht="25.2" customHeight="1" thickBot="1" x14ac:dyDescent="0.3">
      <c r="D212" s="355" t="str">
        <f>D185</f>
        <v xml:space="preserve"> Indicateur</v>
      </c>
      <c r="E212" s="361"/>
      <c r="F212" s="46"/>
      <c r="G212" s="46"/>
    </row>
    <row r="213" spans="1:7" ht="25.2" customHeight="1" x14ac:dyDescent="0.25">
      <c r="B213" s="168" t="str">
        <f>B186</f>
        <v>Réaffecter les équipements en interne</v>
      </c>
      <c r="C213" s="105">
        <v>650</v>
      </c>
      <c r="D213" s="357" t="str">
        <f>D186</f>
        <v>Mesures proactives entre 0 et 10 – 0 = Aucune, 10 = Tous les équipements</v>
      </c>
      <c r="E213" s="358"/>
      <c r="F213" s="203"/>
      <c r="G213" s="200"/>
    </row>
    <row r="214" spans="1:7" ht="25.2" customHeight="1" thickBot="1" x14ac:dyDescent="0.3">
      <c r="B214" s="169" t="str">
        <f>B187</f>
        <v>Evaluer régulièrement l’empreinte environnementale du SI</v>
      </c>
      <c r="C214" s="109">
        <v>705</v>
      </c>
      <c r="D214" s="344" t="str">
        <f>D187</f>
        <v xml:space="preserve">Oui , Non </v>
      </c>
      <c r="E214" s="345"/>
      <c r="F214" s="90"/>
      <c r="G214" s="201"/>
    </row>
    <row r="215" spans="1:7" ht="25.2" customHeight="1" x14ac:dyDescent="0.25">
      <c r="D215" s="347"/>
      <c r="E215" s="347"/>
    </row>
    <row r="216" spans="1:7" ht="25.2" customHeight="1" x14ac:dyDescent="0.25">
      <c r="B216" s="60"/>
      <c r="D216" s="348"/>
      <c r="E216" s="348"/>
    </row>
    <row r="217" spans="1:7" ht="25.2" customHeight="1" x14ac:dyDescent="0.25">
      <c r="D217" s="349"/>
      <c r="E217" s="349"/>
    </row>
    <row r="218" spans="1:7" ht="25.2" customHeight="1" x14ac:dyDescent="0.25">
      <c r="B218" s="350" t="s">
        <v>1263</v>
      </c>
      <c r="C218" s="350"/>
      <c r="D218" s="348"/>
      <c r="E218" s="348"/>
      <c r="F218" s="46"/>
    </row>
    <row r="219" spans="1:7" ht="36" customHeight="1" x14ac:dyDescent="0.25">
      <c r="A219" s="191">
        <f>A192+1</f>
        <v>7</v>
      </c>
      <c r="B219" s="190">
        <f ca="1">OFFSET(Identité!C$34, 0, A192)</f>
        <v>0</v>
      </c>
      <c r="D219" s="348"/>
      <c r="E219" s="348"/>
    </row>
    <row r="220" spans="1:7" ht="25.2" customHeight="1" thickBot="1" x14ac:dyDescent="0.3">
      <c r="D220" s="346"/>
      <c r="E220" s="346"/>
    </row>
    <row r="221" spans="1:7" ht="67.2" customHeight="1" thickBot="1" x14ac:dyDescent="0.3">
      <c r="B221" s="165" t="str">
        <f>B194</f>
        <v>Bonnes pratiques</v>
      </c>
      <c r="C221" s="103" t="s">
        <v>1226</v>
      </c>
      <c r="D221" s="355" t="str">
        <f>D194</f>
        <v xml:space="preserve"> Indicateur</v>
      </c>
      <c r="E221" s="356"/>
      <c r="F221" s="189" t="str">
        <f>F194</f>
        <v>Quel est votre objectif pour cette bonne pratique ?</v>
      </c>
      <c r="G221" s="104" t="str">
        <f>G194</f>
        <v>Selon vos objectifs, où en est la mise en œuvre de cette bonne pratique ?</v>
      </c>
    </row>
    <row r="222" spans="1:7" ht="25.2" customHeight="1" x14ac:dyDescent="0.25">
      <c r="B222" s="199" t="str">
        <f>B195</f>
        <v>Privilégier des équipements issus du réemploi ou contenant des matériaux recyclés</v>
      </c>
      <c r="C222" s="129">
        <v>646</v>
      </c>
      <c r="D222" s="351" t="str">
        <f>D195</f>
        <v>% du parc reconditionné</v>
      </c>
      <c r="E222" s="352"/>
      <c r="F222" s="200"/>
      <c r="G222" s="200"/>
    </row>
    <row r="223" spans="1:7" ht="25.2" customHeight="1" x14ac:dyDescent="0.25">
      <c r="B223" s="166" t="str">
        <f>B196</f>
        <v>Opter pour la location fonctionnelle d'équipements</v>
      </c>
      <c r="C223" s="130">
        <v>660</v>
      </c>
      <c r="D223" s="353" t="str">
        <f>D196</f>
        <v>% de postes loués</v>
      </c>
      <c r="E223" s="354"/>
      <c r="F223" s="201"/>
      <c r="G223" s="201"/>
    </row>
    <row r="224" spans="1:7" ht="25.2" customHeight="1" x14ac:dyDescent="0.25">
      <c r="B224" s="166" t="str">
        <f t="shared" ref="B224:B237" si="12">B197</f>
        <v>Anticiper le sourcing des fournisseurs d'équipements contenant des matériaux recyclés ou issus du réemploi</v>
      </c>
      <c r="C224" s="130">
        <v>651</v>
      </c>
      <c r="D224" s="353" t="str">
        <f t="shared" ref="D224:D237" si="13">D197</f>
        <v>% des appels d’offres intégrant des clauses environnementales</v>
      </c>
      <c r="E224" s="354"/>
      <c r="F224" s="201"/>
      <c r="G224" s="201"/>
    </row>
    <row r="225" spans="2:7" ht="25.2" customHeight="1" x14ac:dyDescent="0.25">
      <c r="B225" s="166" t="str">
        <f t="shared" si="12"/>
        <v>Généraliser les clauses environnementales dans les appels d’offres de services</v>
      </c>
      <c r="C225" s="130">
        <v>653</v>
      </c>
      <c r="D225" s="353" t="str">
        <f t="shared" si="13"/>
        <v>% des contrats de prestation de service intégrant des clauses environnementales</v>
      </c>
      <c r="E225" s="354"/>
      <c r="F225" s="201"/>
      <c r="G225" s="201"/>
    </row>
    <row r="226" spans="2:7" ht="25.2" customHeight="1" x14ac:dyDescent="0.25">
      <c r="B226" s="166" t="str">
        <f t="shared" si="12"/>
        <v>Généraliser l'intégration de clauses sociétales dans les marchés</v>
      </c>
      <c r="C226" s="130">
        <v>652</v>
      </c>
      <c r="D226" s="353" t="str">
        <f t="shared" si="13"/>
        <v>% des marchés intégrant 3% au moins de personnes en insertion</v>
      </c>
      <c r="E226" s="354"/>
      <c r="F226" s="201"/>
      <c r="G226" s="201"/>
    </row>
    <row r="227" spans="2:7" ht="25.2" customHeight="1" x14ac:dyDescent="0.25">
      <c r="B227" s="166" t="str">
        <f t="shared" si="12"/>
        <v>Alimenter le système d’information avec de l’énergie renouvelable</v>
      </c>
      <c r="C227" s="130">
        <v>641</v>
      </c>
      <c r="D227" s="353" t="str">
        <f t="shared" si="13"/>
        <v>% d'électricité issue d'énergie primaire renouvelable</v>
      </c>
      <c r="E227" s="354"/>
      <c r="F227" s="201"/>
      <c r="G227" s="201"/>
    </row>
    <row r="228" spans="2:7" ht="25.2" customHeight="1" x14ac:dyDescent="0.25">
      <c r="B228" s="166" t="str">
        <f t="shared" si="12"/>
        <v>Réemployer en remettant en état</v>
      </c>
      <c r="C228" s="130">
        <v>608</v>
      </c>
      <c r="D228" s="353" t="str">
        <f t="shared" si="13"/>
        <v>% des DEEE évités par les remises en état / à niveau par rapport au poids total des DEEE générés</v>
      </c>
      <c r="E228" s="354"/>
      <c r="F228" s="201"/>
      <c r="G228" s="201"/>
    </row>
    <row r="229" spans="2:7" ht="25.2" customHeight="1" x14ac:dyDescent="0.25">
      <c r="B229" s="166" t="str">
        <f t="shared" si="12"/>
        <v>Faire appel à un éco-organisme pour la gestion des DEEE</v>
      </c>
      <c r="C229" s="130">
        <v>470</v>
      </c>
      <c r="D229" s="353" t="str">
        <f t="shared" si="13"/>
        <v>Oui, si un ou plusieurs partenariats sont engagés, ou non, si les démarches restent à effectuer</v>
      </c>
      <c r="E229" s="354"/>
      <c r="F229" s="201"/>
      <c r="G229" s="201"/>
    </row>
    <row r="230" spans="2:7" ht="25.2" customHeight="1" x14ac:dyDescent="0.25">
      <c r="B230" s="166" t="str">
        <f t="shared" si="12"/>
        <v>Former à la réparation des équipements</v>
      </c>
      <c r="C230" s="130">
        <v>647</v>
      </c>
      <c r="D230" s="353" t="str">
        <f t="shared" si="13"/>
        <v>% des agents du support formés aux réparations</v>
      </c>
      <c r="E230" s="354"/>
      <c r="F230" s="201"/>
      <c r="G230" s="201"/>
    </row>
    <row r="231" spans="2:7" ht="25.2" customHeight="1" x14ac:dyDescent="0.25">
      <c r="B231" s="166" t="str">
        <f t="shared" si="12"/>
        <v>Vérifier le professionnalisme des entreprises de collecte des DEEE</v>
      </c>
      <c r="C231" s="130">
        <v>644</v>
      </c>
      <c r="D231" s="353" t="str">
        <f t="shared" si="13"/>
        <v>% avancement de la mise en place de règles de contrôle des prestataire mandatés</v>
      </c>
      <c r="E231" s="354"/>
      <c r="F231" s="201"/>
      <c r="G231" s="201"/>
    </row>
    <row r="232" spans="2:7" ht="25.2" customHeight="1" x14ac:dyDescent="0.25">
      <c r="B232" s="166" t="str">
        <f t="shared" si="12"/>
        <v>Trier et collecter séparément les consommables</v>
      </c>
      <c r="C232" s="130">
        <v>438</v>
      </c>
      <c r="D232" s="353" t="str">
        <f t="shared" si="13"/>
        <v>% de consommables triés &amp; collectés séparements</v>
      </c>
      <c r="E232" s="354"/>
      <c r="F232" s="201"/>
      <c r="G232" s="201"/>
    </row>
    <row r="233" spans="2:7" ht="25.2" customHeight="1" x14ac:dyDescent="0.25">
      <c r="B233" s="166" t="str">
        <f t="shared" si="12"/>
        <v>Dédier une personne spécifique à la coordination de la démarche NR</v>
      </c>
      <c r="C233" s="130">
        <v>700</v>
      </c>
      <c r="D233" s="353" t="str">
        <f t="shared" si="13"/>
        <v>% de la charge dédiée au responsable NR (ETP)</v>
      </c>
      <c r="E233" s="354"/>
      <c r="F233" s="201"/>
      <c r="G233" s="201"/>
    </row>
    <row r="234" spans="2:7" ht="25.2" customHeight="1" x14ac:dyDescent="0.25">
      <c r="B234" s="166" t="str">
        <f t="shared" si="12"/>
        <v>Obtenir et consacrer un budget spécifique pour la démarche NR</v>
      </c>
      <c r="C234" s="130">
        <v>701</v>
      </c>
      <c r="D234" s="353" t="str">
        <f t="shared" si="13"/>
        <v>% du budget DSI</v>
      </c>
      <c r="E234" s="354"/>
      <c r="F234" s="201"/>
      <c r="G234" s="201"/>
    </row>
    <row r="235" spans="2:7" ht="25.2" customHeight="1" x14ac:dyDescent="0.25">
      <c r="B235" s="166" t="str">
        <f t="shared" si="12"/>
        <v>Définir et mettre en place un plan d’action NR</v>
      </c>
      <c r="C235" s="130">
        <v>702</v>
      </c>
      <c r="D235" s="353" t="str">
        <f t="shared" si="13"/>
        <v>% de progression dans l'écriture de votre plan d'action</v>
      </c>
      <c r="E235" s="354"/>
      <c r="F235" s="201"/>
      <c r="G235" s="201"/>
    </row>
    <row r="236" spans="2:7" ht="25.2" customHeight="1" x14ac:dyDescent="0.25">
      <c r="B236" s="166" t="str">
        <f t="shared" si="12"/>
        <v>Mettre en place et suivre des indicateurs de pilotage NR</v>
      </c>
      <c r="C236" s="130">
        <v>703</v>
      </c>
      <c r="D236" s="353" t="str">
        <f t="shared" si="13"/>
        <v>% de progression dans la définition de vos indicateurs NR</v>
      </c>
      <c r="E236" s="354"/>
      <c r="F236" s="201"/>
      <c r="G236" s="201"/>
    </row>
    <row r="237" spans="2:7" ht="25.2" customHeight="1" x14ac:dyDescent="0.25">
      <c r="B237" s="166" t="str">
        <f t="shared" si="12"/>
        <v>Aligner la stratégie Numérique Responsable sur la stratégie RSE de l’entreprise</v>
      </c>
      <c r="C237" s="130">
        <v>704</v>
      </c>
      <c r="D237" s="353" t="str">
        <f t="shared" si="13"/>
        <v>% de communs</v>
      </c>
      <c r="E237" s="354"/>
      <c r="F237" s="201"/>
      <c r="G237" s="201"/>
    </row>
    <row r="238" spans="2:7" ht="25.2" customHeight="1" thickBot="1" x14ac:dyDescent="0.3">
      <c r="B238" s="167" t="str">
        <f>B211</f>
        <v>Développer un réseau de référents pour faire vivre et inscrire la démarche dans la durée</v>
      </c>
      <c r="C238" s="131">
        <v>706</v>
      </c>
      <c r="D238" s="359" t="str">
        <f>D211</f>
        <v>% nombre de référent(e)s Numérique Responsable / nombre salariés DSI</v>
      </c>
      <c r="E238" s="360"/>
      <c r="F238" s="202"/>
      <c r="G238" s="202"/>
    </row>
    <row r="239" spans="2:7" ht="25.2" customHeight="1" thickBot="1" x14ac:dyDescent="0.3">
      <c r="D239" s="355" t="str">
        <f>D212</f>
        <v xml:space="preserve"> Indicateur</v>
      </c>
      <c r="E239" s="361"/>
      <c r="F239" s="46"/>
      <c r="G239" s="46"/>
    </row>
    <row r="240" spans="2:7" ht="25.2" customHeight="1" x14ac:dyDescent="0.25">
      <c r="B240" s="168" t="str">
        <f>B213</f>
        <v>Réaffecter les équipements en interne</v>
      </c>
      <c r="C240" s="105">
        <v>650</v>
      </c>
      <c r="D240" s="357" t="str">
        <f>D213</f>
        <v>Mesures proactives entre 0 et 10 – 0 = Aucune, 10 = Tous les équipements</v>
      </c>
      <c r="E240" s="358"/>
      <c r="F240" s="203"/>
      <c r="G240" s="200"/>
    </row>
    <row r="241" spans="1:7" ht="25.2" customHeight="1" thickBot="1" x14ac:dyDescent="0.3">
      <c r="B241" s="169" t="str">
        <f>B214</f>
        <v>Evaluer régulièrement l’empreinte environnementale du SI</v>
      </c>
      <c r="C241" s="109">
        <v>705</v>
      </c>
      <c r="D241" s="344" t="str">
        <f>D214</f>
        <v xml:space="preserve">Oui , Non </v>
      </c>
      <c r="E241" s="345"/>
      <c r="F241" s="90"/>
      <c r="G241" s="201"/>
    </row>
    <row r="242" spans="1:7" ht="25.2" customHeight="1" x14ac:dyDescent="0.25">
      <c r="D242" s="347"/>
      <c r="E242" s="347"/>
    </row>
    <row r="243" spans="1:7" ht="25.2" customHeight="1" x14ac:dyDescent="0.25">
      <c r="B243" s="60"/>
      <c r="D243" s="348"/>
      <c r="E243" s="348"/>
    </row>
    <row r="244" spans="1:7" ht="25.2" customHeight="1" x14ac:dyDescent="0.25">
      <c r="D244" s="349"/>
      <c r="E244" s="349"/>
    </row>
    <row r="245" spans="1:7" ht="25.2" customHeight="1" x14ac:dyDescent="0.25">
      <c r="B245" s="350" t="s">
        <v>1263</v>
      </c>
      <c r="C245" s="350"/>
      <c r="D245" s="348"/>
      <c r="E245" s="348"/>
      <c r="F245" s="46"/>
    </row>
    <row r="246" spans="1:7" ht="36" customHeight="1" x14ac:dyDescent="0.25">
      <c r="A246" s="191">
        <f>A219+1</f>
        <v>8</v>
      </c>
      <c r="B246" s="190">
        <f ca="1">OFFSET(Identité!C$34, 0, A219)</f>
        <v>0</v>
      </c>
      <c r="D246" s="348"/>
      <c r="E246" s="348"/>
    </row>
    <row r="247" spans="1:7" ht="25.2" customHeight="1" thickBot="1" x14ac:dyDescent="0.3">
      <c r="D247" s="346"/>
      <c r="E247" s="346"/>
    </row>
    <row r="248" spans="1:7" ht="67.2" customHeight="1" thickBot="1" x14ac:dyDescent="0.3">
      <c r="B248" s="165" t="str">
        <f>B221</f>
        <v>Bonnes pratiques</v>
      </c>
      <c r="C248" s="103" t="s">
        <v>1226</v>
      </c>
      <c r="D248" s="355" t="str">
        <f>D221</f>
        <v xml:space="preserve"> Indicateur</v>
      </c>
      <c r="E248" s="356"/>
      <c r="F248" s="189" t="str">
        <f>F221</f>
        <v>Quel est votre objectif pour cette bonne pratique ?</v>
      </c>
      <c r="G248" s="104" t="str">
        <f>G221</f>
        <v>Selon vos objectifs, où en est la mise en œuvre de cette bonne pratique ?</v>
      </c>
    </row>
    <row r="249" spans="1:7" ht="25.2" customHeight="1" x14ac:dyDescent="0.25">
      <c r="B249" s="199" t="str">
        <f>B222</f>
        <v>Privilégier des équipements issus du réemploi ou contenant des matériaux recyclés</v>
      </c>
      <c r="C249" s="129">
        <v>646</v>
      </c>
      <c r="D249" s="351" t="str">
        <f>D222</f>
        <v>% du parc reconditionné</v>
      </c>
      <c r="E249" s="352"/>
      <c r="F249" s="200"/>
      <c r="G249" s="200"/>
    </row>
    <row r="250" spans="1:7" ht="25.2" customHeight="1" x14ac:dyDescent="0.25">
      <c r="B250" s="166" t="str">
        <f>B223</f>
        <v>Opter pour la location fonctionnelle d'équipements</v>
      </c>
      <c r="C250" s="130">
        <v>660</v>
      </c>
      <c r="D250" s="353" t="str">
        <f>D223</f>
        <v>% de postes loués</v>
      </c>
      <c r="E250" s="354"/>
      <c r="F250" s="201"/>
      <c r="G250" s="201"/>
    </row>
    <row r="251" spans="1:7" ht="25.2" customHeight="1" x14ac:dyDescent="0.25">
      <c r="B251" s="166" t="str">
        <f t="shared" ref="B251:B264" si="14">B224</f>
        <v>Anticiper le sourcing des fournisseurs d'équipements contenant des matériaux recyclés ou issus du réemploi</v>
      </c>
      <c r="C251" s="130">
        <v>651</v>
      </c>
      <c r="D251" s="353" t="str">
        <f t="shared" ref="D251:D264" si="15">D224</f>
        <v>% des appels d’offres intégrant des clauses environnementales</v>
      </c>
      <c r="E251" s="354"/>
      <c r="F251" s="201"/>
      <c r="G251" s="201"/>
    </row>
    <row r="252" spans="1:7" ht="25.2" customHeight="1" x14ac:dyDescent="0.25">
      <c r="B252" s="166" t="str">
        <f t="shared" si="14"/>
        <v>Généraliser les clauses environnementales dans les appels d’offres de services</v>
      </c>
      <c r="C252" s="130">
        <v>653</v>
      </c>
      <c r="D252" s="353" t="str">
        <f t="shared" si="15"/>
        <v>% des contrats de prestation de service intégrant des clauses environnementales</v>
      </c>
      <c r="E252" s="354"/>
      <c r="F252" s="201"/>
      <c r="G252" s="201"/>
    </row>
    <row r="253" spans="1:7" ht="25.2" customHeight="1" x14ac:dyDescent="0.25">
      <c r="B253" s="166" t="str">
        <f t="shared" si="14"/>
        <v>Généraliser l'intégration de clauses sociétales dans les marchés</v>
      </c>
      <c r="C253" s="130">
        <v>652</v>
      </c>
      <c r="D253" s="353" t="str">
        <f t="shared" si="15"/>
        <v>% des marchés intégrant 3% au moins de personnes en insertion</v>
      </c>
      <c r="E253" s="354"/>
      <c r="F253" s="201"/>
      <c r="G253" s="201"/>
    </row>
    <row r="254" spans="1:7" ht="25.2" customHeight="1" x14ac:dyDescent="0.25">
      <c r="B254" s="166" t="str">
        <f t="shared" si="14"/>
        <v>Alimenter le système d’information avec de l’énergie renouvelable</v>
      </c>
      <c r="C254" s="130">
        <v>641</v>
      </c>
      <c r="D254" s="353" t="str">
        <f t="shared" si="15"/>
        <v>% d'électricité issue d'énergie primaire renouvelable</v>
      </c>
      <c r="E254" s="354"/>
      <c r="F254" s="201"/>
      <c r="G254" s="201"/>
    </row>
    <row r="255" spans="1:7" ht="25.2" customHeight="1" x14ac:dyDescent="0.25">
      <c r="B255" s="166" t="str">
        <f t="shared" si="14"/>
        <v>Réemployer en remettant en état</v>
      </c>
      <c r="C255" s="130">
        <v>608</v>
      </c>
      <c r="D255" s="353" t="str">
        <f t="shared" si="15"/>
        <v>% des DEEE évités par les remises en état / à niveau par rapport au poids total des DEEE générés</v>
      </c>
      <c r="E255" s="354"/>
      <c r="F255" s="201"/>
      <c r="G255" s="201"/>
    </row>
    <row r="256" spans="1:7" ht="25.2" customHeight="1" x14ac:dyDescent="0.25">
      <c r="B256" s="166" t="str">
        <f t="shared" si="14"/>
        <v>Faire appel à un éco-organisme pour la gestion des DEEE</v>
      </c>
      <c r="C256" s="130">
        <v>470</v>
      </c>
      <c r="D256" s="353" t="str">
        <f t="shared" si="15"/>
        <v>Oui, si un ou plusieurs partenariats sont engagés, ou non, si les démarches restent à effectuer</v>
      </c>
      <c r="E256" s="354"/>
      <c r="F256" s="201"/>
      <c r="G256" s="201"/>
    </row>
    <row r="257" spans="2:7" ht="25.2" customHeight="1" x14ac:dyDescent="0.25">
      <c r="B257" s="166" t="str">
        <f t="shared" si="14"/>
        <v>Former à la réparation des équipements</v>
      </c>
      <c r="C257" s="130">
        <v>647</v>
      </c>
      <c r="D257" s="353" t="str">
        <f t="shared" si="15"/>
        <v>% des agents du support formés aux réparations</v>
      </c>
      <c r="E257" s="354"/>
      <c r="F257" s="201"/>
      <c r="G257" s="201"/>
    </row>
    <row r="258" spans="2:7" ht="25.2" customHeight="1" x14ac:dyDescent="0.25">
      <c r="B258" s="166" t="str">
        <f t="shared" si="14"/>
        <v>Vérifier le professionnalisme des entreprises de collecte des DEEE</v>
      </c>
      <c r="C258" s="130">
        <v>644</v>
      </c>
      <c r="D258" s="353" t="str">
        <f t="shared" si="15"/>
        <v>% avancement de la mise en place de règles de contrôle des prestataire mandatés</v>
      </c>
      <c r="E258" s="354"/>
      <c r="F258" s="201"/>
      <c r="G258" s="201"/>
    </row>
    <row r="259" spans="2:7" ht="25.2" customHeight="1" x14ac:dyDescent="0.25">
      <c r="B259" s="166" t="str">
        <f t="shared" si="14"/>
        <v>Trier et collecter séparément les consommables</v>
      </c>
      <c r="C259" s="130">
        <v>438</v>
      </c>
      <c r="D259" s="353" t="str">
        <f t="shared" si="15"/>
        <v>% de consommables triés &amp; collectés séparements</v>
      </c>
      <c r="E259" s="354"/>
      <c r="F259" s="201"/>
      <c r="G259" s="201"/>
    </row>
    <row r="260" spans="2:7" ht="25.2" customHeight="1" x14ac:dyDescent="0.25">
      <c r="B260" s="166" t="str">
        <f t="shared" si="14"/>
        <v>Dédier une personne spécifique à la coordination de la démarche NR</v>
      </c>
      <c r="C260" s="130">
        <v>700</v>
      </c>
      <c r="D260" s="353" t="str">
        <f t="shared" si="15"/>
        <v>% de la charge dédiée au responsable NR (ETP)</v>
      </c>
      <c r="E260" s="354"/>
      <c r="F260" s="201"/>
      <c r="G260" s="201"/>
    </row>
    <row r="261" spans="2:7" ht="25.2" customHeight="1" x14ac:dyDescent="0.25">
      <c r="B261" s="166" t="str">
        <f t="shared" si="14"/>
        <v>Obtenir et consacrer un budget spécifique pour la démarche NR</v>
      </c>
      <c r="C261" s="130">
        <v>701</v>
      </c>
      <c r="D261" s="353" t="str">
        <f t="shared" si="15"/>
        <v>% du budget DSI</v>
      </c>
      <c r="E261" s="354"/>
      <c r="F261" s="201"/>
      <c r="G261" s="201"/>
    </row>
    <row r="262" spans="2:7" ht="25.2" customHeight="1" x14ac:dyDescent="0.25">
      <c r="B262" s="166" t="str">
        <f t="shared" si="14"/>
        <v>Définir et mettre en place un plan d’action NR</v>
      </c>
      <c r="C262" s="130">
        <v>702</v>
      </c>
      <c r="D262" s="353" t="str">
        <f t="shared" si="15"/>
        <v>% de progression dans l'écriture de votre plan d'action</v>
      </c>
      <c r="E262" s="354"/>
      <c r="F262" s="201"/>
      <c r="G262" s="201"/>
    </row>
    <row r="263" spans="2:7" ht="25.2" customHeight="1" x14ac:dyDescent="0.25">
      <c r="B263" s="166" t="str">
        <f t="shared" si="14"/>
        <v>Mettre en place et suivre des indicateurs de pilotage NR</v>
      </c>
      <c r="C263" s="130">
        <v>703</v>
      </c>
      <c r="D263" s="353" t="str">
        <f t="shared" si="15"/>
        <v>% de progression dans la définition de vos indicateurs NR</v>
      </c>
      <c r="E263" s="354"/>
      <c r="F263" s="201"/>
      <c r="G263" s="201"/>
    </row>
    <row r="264" spans="2:7" ht="25.2" customHeight="1" x14ac:dyDescent="0.25">
      <c r="B264" s="166" t="str">
        <f t="shared" si="14"/>
        <v>Aligner la stratégie Numérique Responsable sur la stratégie RSE de l’entreprise</v>
      </c>
      <c r="C264" s="130">
        <v>704</v>
      </c>
      <c r="D264" s="353" t="str">
        <f t="shared" si="15"/>
        <v>% de communs</v>
      </c>
      <c r="E264" s="354"/>
      <c r="F264" s="201"/>
      <c r="G264" s="201"/>
    </row>
    <row r="265" spans="2:7" ht="25.2" customHeight="1" thickBot="1" x14ac:dyDescent="0.3">
      <c r="B265" s="167" t="str">
        <f>B238</f>
        <v>Développer un réseau de référents pour faire vivre et inscrire la démarche dans la durée</v>
      </c>
      <c r="C265" s="131">
        <v>706</v>
      </c>
      <c r="D265" s="359" t="str">
        <f>D238</f>
        <v>% nombre de référent(e)s Numérique Responsable / nombre salariés DSI</v>
      </c>
      <c r="E265" s="360"/>
      <c r="F265" s="202"/>
      <c r="G265" s="202"/>
    </row>
    <row r="266" spans="2:7" ht="25.2" customHeight="1" thickBot="1" x14ac:dyDescent="0.3">
      <c r="D266" s="355" t="str">
        <f>D239</f>
        <v xml:space="preserve"> Indicateur</v>
      </c>
      <c r="E266" s="361"/>
      <c r="F266" s="46"/>
      <c r="G266" s="46"/>
    </row>
    <row r="267" spans="2:7" ht="25.2" customHeight="1" x14ac:dyDescent="0.25">
      <c r="B267" s="168" t="str">
        <f>B240</f>
        <v>Réaffecter les équipements en interne</v>
      </c>
      <c r="C267" s="105">
        <v>650</v>
      </c>
      <c r="D267" s="357" t="str">
        <f>D240</f>
        <v>Mesures proactives entre 0 et 10 – 0 = Aucune, 10 = Tous les équipements</v>
      </c>
      <c r="E267" s="358"/>
      <c r="F267" s="203"/>
      <c r="G267" s="200"/>
    </row>
    <row r="268" spans="2:7" ht="25.2" customHeight="1" thickBot="1" x14ac:dyDescent="0.3">
      <c r="B268" s="169" t="str">
        <f>B241</f>
        <v>Evaluer régulièrement l’empreinte environnementale du SI</v>
      </c>
      <c r="C268" s="109">
        <v>705</v>
      </c>
      <c r="D268" s="344" t="str">
        <f>D241</f>
        <v xml:space="preserve">Oui , Non </v>
      </c>
      <c r="E268" s="345"/>
      <c r="F268" s="90"/>
      <c r="G268" s="201"/>
    </row>
    <row r="269" spans="2:7" ht="25.2" customHeight="1" x14ac:dyDescent="0.25">
      <c r="D269" s="347"/>
      <c r="E269" s="347"/>
    </row>
    <row r="270" spans="2:7" ht="25.2" customHeight="1" x14ac:dyDescent="0.25">
      <c r="B270" s="60"/>
      <c r="D270" s="348"/>
      <c r="E270" s="348"/>
    </row>
    <row r="271" spans="2:7" ht="25.2" customHeight="1" x14ac:dyDescent="0.25">
      <c r="D271" s="349"/>
      <c r="E271" s="349"/>
    </row>
    <row r="272" spans="2:7" ht="25.2" customHeight="1" x14ac:dyDescent="0.25">
      <c r="B272" s="350" t="s">
        <v>1263</v>
      </c>
      <c r="C272" s="350"/>
      <c r="D272" s="348"/>
      <c r="E272" s="348"/>
      <c r="F272" s="46"/>
    </row>
    <row r="273" spans="1:7" ht="36" customHeight="1" x14ac:dyDescent="0.25">
      <c r="A273" s="191">
        <f>A246+1</f>
        <v>9</v>
      </c>
      <c r="B273" s="190">
        <f ca="1">OFFSET(Identité!C$34, 0, A246)</f>
        <v>0</v>
      </c>
      <c r="D273" s="348"/>
      <c r="E273" s="348"/>
    </row>
    <row r="274" spans="1:7" ht="25.2" customHeight="1" thickBot="1" x14ac:dyDescent="0.3">
      <c r="D274" s="346"/>
      <c r="E274" s="346"/>
    </row>
    <row r="275" spans="1:7" ht="67.2" customHeight="1" thickBot="1" x14ac:dyDescent="0.3">
      <c r="B275" s="165" t="str">
        <f>B248</f>
        <v>Bonnes pratiques</v>
      </c>
      <c r="C275" s="103" t="s">
        <v>1226</v>
      </c>
      <c r="D275" s="355" t="str">
        <f>D248</f>
        <v xml:space="preserve"> Indicateur</v>
      </c>
      <c r="E275" s="356"/>
      <c r="F275" s="189" t="str">
        <f>F248</f>
        <v>Quel est votre objectif pour cette bonne pratique ?</v>
      </c>
      <c r="G275" s="104" t="str">
        <f>G248</f>
        <v>Selon vos objectifs, où en est la mise en œuvre de cette bonne pratique ?</v>
      </c>
    </row>
    <row r="276" spans="1:7" ht="25.2" customHeight="1" x14ac:dyDescent="0.25">
      <c r="B276" s="199" t="str">
        <f>B249</f>
        <v>Privilégier des équipements issus du réemploi ou contenant des matériaux recyclés</v>
      </c>
      <c r="C276" s="129">
        <v>646</v>
      </c>
      <c r="D276" s="351" t="str">
        <f>D249</f>
        <v>% du parc reconditionné</v>
      </c>
      <c r="E276" s="352"/>
      <c r="F276" s="200"/>
      <c r="G276" s="200"/>
    </row>
    <row r="277" spans="1:7" ht="25.2" customHeight="1" x14ac:dyDescent="0.25">
      <c r="B277" s="166" t="str">
        <f>B250</f>
        <v>Opter pour la location fonctionnelle d'équipements</v>
      </c>
      <c r="C277" s="130">
        <v>660</v>
      </c>
      <c r="D277" s="353" t="str">
        <f>D250</f>
        <v>% de postes loués</v>
      </c>
      <c r="E277" s="354"/>
      <c r="F277" s="201"/>
      <c r="G277" s="201"/>
    </row>
    <row r="278" spans="1:7" ht="25.2" customHeight="1" x14ac:dyDescent="0.25">
      <c r="B278" s="166" t="str">
        <f t="shared" ref="B278:B291" si="16">B251</f>
        <v>Anticiper le sourcing des fournisseurs d'équipements contenant des matériaux recyclés ou issus du réemploi</v>
      </c>
      <c r="C278" s="130">
        <v>651</v>
      </c>
      <c r="D278" s="353" t="str">
        <f t="shared" ref="D278:D291" si="17">D251</f>
        <v>% des appels d’offres intégrant des clauses environnementales</v>
      </c>
      <c r="E278" s="354"/>
      <c r="F278" s="201"/>
      <c r="G278" s="201"/>
    </row>
    <row r="279" spans="1:7" ht="25.2" customHeight="1" x14ac:dyDescent="0.25">
      <c r="B279" s="166" t="str">
        <f t="shared" si="16"/>
        <v>Généraliser les clauses environnementales dans les appels d’offres de services</v>
      </c>
      <c r="C279" s="130">
        <v>653</v>
      </c>
      <c r="D279" s="353" t="str">
        <f t="shared" si="17"/>
        <v>% des contrats de prestation de service intégrant des clauses environnementales</v>
      </c>
      <c r="E279" s="354"/>
      <c r="F279" s="201"/>
      <c r="G279" s="201"/>
    </row>
    <row r="280" spans="1:7" ht="25.2" customHeight="1" x14ac:dyDescent="0.25">
      <c r="B280" s="166" t="str">
        <f t="shared" si="16"/>
        <v>Généraliser l'intégration de clauses sociétales dans les marchés</v>
      </c>
      <c r="C280" s="130">
        <v>652</v>
      </c>
      <c r="D280" s="353" t="str">
        <f t="shared" si="17"/>
        <v>% des marchés intégrant 3% au moins de personnes en insertion</v>
      </c>
      <c r="E280" s="354"/>
      <c r="F280" s="201"/>
      <c r="G280" s="201"/>
    </row>
    <row r="281" spans="1:7" ht="25.2" customHeight="1" x14ac:dyDescent="0.25">
      <c r="B281" s="166" t="str">
        <f t="shared" si="16"/>
        <v>Alimenter le système d’information avec de l’énergie renouvelable</v>
      </c>
      <c r="C281" s="130">
        <v>641</v>
      </c>
      <c r="D281" s="353" t="str">
        <f t="shared" si="17"/>
        <v>% d'électricité issue d'énergie primaire renouvelable</v>
      </c>
      <c r="E281" s="354"/>
      <c r="F281" s="201"/>
      <c r="G281" s="201"/>
    </row>
    <row r="282" spans="1:7" ht="25.2" customHeight="1" x14ac:dyDescent="0.25">
      <c r="B282" s="166" t="str">
        <f t="shared" si="16"/>
        <v>Réemployer en remettant en état</v>
      </c>
      <c r="C282" s="130">
        <v>608</v>
      </c>
      <c r="D282" s="353" t="str">
        <f t="shared" si="17"/>
        <v>% des DEEE évités par les remises en état / à niveau par rapport au poids total des DEEE générés</v>
      </c>
      <c r="E282" s="354"/>
      <c r="F282" s="201"/>
      <c r="G282" s="201"/>
    </row>
    <row r="283" spans="1:7" ht="25.2" customHeight="1" x14ac:dyDescent="0.25">
      <c r="B283" s="166" t="str">
        <f t="shared" si="16"/>
        <v>Faire appel à un éco-organisme pour la gestion des DEEE</v>
      </c>
      <c r="C283" s="130">
        <v>470</v>
      </c>
      <c r="D283" s="353" t="str">
        <f t="shared" si="17"/>
        <v>Oui, si un ou plusieurs partenariats sont engagés, ou non, si les démarches restent à effectuer</v>
      </c>
      <c r="E283" s="354"/>
      <c r="F283" s="201"/>
      <c r="G283" s="201"/>
    </row>
    <row r="284" spans="1:7" ht="25.2" customHeight="1" x14ac:dyDescent="0.25">
      <c r="B284" s="166" t="str">
        <f t="shared" si="16"/>
        <v>Former à la réparation des équipements</v>
      </c>
      <c r="C284" s="130">
        <v>647</v>
      </c>
      <c r="D284" s="353" t="str">
        <f t="shared" si="17"/>
        <v>% des agents du support formés aux réparations</v>
      </c>
      <c r="E284" s="354"/>
      <c r="F284" s="201"/>
      <c r="G284" s="201"/>
    </row>
    <row r="285" spans="1:7" ht="25.2" customHeight="1" x14ac:dyDescent="0.25">
      <c r="B285" s="166" t="str">
        <f t="shared" si="16"/>
        <v>Vérifier le professionnalisme des entreprises de collecte des DEEE</v>
      </c>
      <c r="C285" s="130">
        <v>644</v>
      </c>
      <c r="D285" s="353" t="str">
        <f t="shared" si="17"/>
        <v>% avancement de la mise en place de règles de contrôle des prestataire mandatés</v>
      </c>
      <c r="E285" s="354"/>
      <c r="F285" s="201"/>
      <c r="G285" s="201"/>
    </row>
    <row r="286" spans="1:7" ht="25.2" customHeight="1" x14ac:dyDescent="0.25">
      <c r="B286" s="166" t="str">
        <f t="shared" si="16"/>
        <v>Trier et collecter séparément les consommables</v>
      </c>
      <c r="C286" s="130">
        <v>438</v>
      </c>
      <c r="D286" s="353" t="str">
        <f t="shared" si="17"/>
        <v>% de consommables triés &amp; collectés séparements</v>
      </c>
      <c r="E286" s="354"/>
      <c r="F286" s="201"/>
      <c r="G286" s="201"/>
    </row>
    <row r="287" spans="1:7" ht="25.2" customHeight="1" x14ac:dyDescent="0.25">
      <c r="B287" s="166" t="str">
        <f t="shared" si="16"/>
        <v>Dédier une personne spécifique à la coordination de la démarche NR</v>
      </c>
      <c r="C287" s="130">
        <v>700</v>
      </c>
      <c r="D287" s="353" t="str">
        <f t="shared" si="17"/>
        <v>% de la charge dédiée au responsable NR (ETP)</v>
      </c>
      <c r="E287" s="354"/>
      <c r="F287" s="201"/>
      <c r="G287" s="201"/>
    </row>
    <row r="288" spans="1:7" ht="25.2" customHeight="1" x14ac:dyDescent="0.25">
      <c r="B288" s="166" t="str">
        <f t="shared" si="16"/>
        <v>Obtenir et consacrer un budget spécifique pour la démarche NR</v>
      </c>
      <c r="C288" s="130">
        <v>701</v>
      </c>
      <c r="D288" s="353" t="str">
        <f t="shared" si="17"/>
        <v>% du budget DSI</v>
      </c>
      <c r="E288" s="354"/>
      <c r="F288" s="201"/>
      <c r="G288" s="201"/>
    </row>
    <row r="289" spans="1:7" ht="25.2" customHeight="1" x14ac:dyDescent="0.25">
      <c r="B289" s="166" t="str">
        <f t="shared" si="16"/>
        <v>Définir et mettre en place un plan d’action NR</v>
      </c>
      <c r="C289" s="130">
        <v>702</v>
      </c>
      <c r="D289" s="353" t="str">
        <f t="shared" si="17"/>
        <v>% de progression dans l'écriture de votre plan d'action</v>
      </c>
      <c r="E289" s="354"/>
      <c r="F289" s="201"/>
      <c r="G289" s="201"/>
    </row>
    <row r="290" spans="1:7" ht="25.2" customHeight="1" x14ac:dyDescent="0.25">
      <c r="B290" s="166" t="str">
        <f t="shared" si="16"/>
        <v>Mettre en place et suivre des indicateurs de pilotage NR</v>
      </c>
      <c r="C290" s="130">
        <v>703</v>
      </c>
      <c r="D290" s="353" t="str">
        <f t="shared" si="17"/>
        <v>% de progression dans la définition de vos indicateurs NR</v>
      </c>
      <c r="E290" s="354"/>
      <c r="F290" s="201"/>
      <c r="G290" s="201"/>
    </row>
    <row r="291" spans="1:7" ht="25.2" customHeight="1" x14ac:dyDescent="0.25">
      <c r="B291" s="166" t="str">
        <f t="shared" si="16"/>
        <v>Aligner la stratégie Numérique Responsable sur la stratégie RSE de l’entreprise</v>
      </c>
      <c r="C291" s="130">
        <v>704</v>
      </c>
      <c r="D291" s="353" t="str">
        <f t="shared" si="17"/>
        <v>% de communs</v>
      </c>
      <c r="E291" s="354"/>
      <c r="F291" s="201"/>
      <c r="G291" s="201"/>
    </row>
    <row r="292" spans="1:7" ht="25.2" customHeight="1" thickBot="1" x14ac:dyDescent="0.3">
      <c r="B292" s="167" t="str">
        <f>B265</f>
        <v>Développer un réseau de référents pour faire vivre et inscrire la démarche dans la durée</v>
      </c>
      <c r="C292" s="131">
        <v>706</v>
      </c>
      <c r="D292" s="359" t="str">
        <f>D265</f>
        <v>% nombre de référent(e)s Numérique Responsable / nombre salariés DSI</v>
      </c>
      <c r="E292" s="360"/>
      <c r="F292" s="202"/>
      <c r="G292" s="202"/>
    </row>
    <row r="293" spans="1:7" ht="25.2" customHeight="1" thickBot="1" x14ac:dyDescent="0.3">
      <c r="D293" s="355" t="str">
        <f>D266</f>
        <v xml:space="preserve"> Indicateur</v>
      </c>
      <c r="E293" s="361"/>
      <c r="F293" s="46"/>
      <c r="G293" s="46"/>
    </row>
    <row r="294" spans="1:7" ht="25.2" customHeight="1" x14ac:dyDescent="0.25">
      <c r="B294" s="168" t="str">
        <f>B267</f>
        <v>Réaffecter les équipements en interne</v>
      </c>
      <c r="C294" s="105">
        <v>650</v>
      </c>
      <c r="D294" s="357" t="str">
        <f>D267</f>
        <v>Mesures proactives entre 0 et 10 – 0 = Aucune, 10 = Tous les équipements</v>
      </c>
      <c r="E294" s="358"/>
      <c r="F294" s="203"/>
      <c r="G294" s="200"/>
    </row>
    <row r="295" spans="1:7" ht="25.2" customHeight="1" thickBot="1" x14ac:dyDescent="0.3">
      <c r="B295" s="169" t="str">
        <f>B268</f>
        <v>Evaluer régulièrement l’empreinte environnementale du SI</v>
      </c>
      <c r="C295" s="109">
        <v>705</v>
      </c>
      <c r="D295" s="344" t="str">
        <f>D268</f>
        <v xml:space="preserve">Oui , Non </v>
      </c>
      <c r="E295" s="345"/>
      <c r="F295" s="90"/>
      <c r="G295" s="201"/>
    </row>
    <row r="296" spans="1:7" ht="25.2" customHeight="1" x14ac:dyDescent="0.25">
      <c r="D296" s="347"/>
      <c r="E296" s="347"/>
    </row>
    <row r="297" spans="1:7" ht="25.2" customHeight="1" x14ac:dyDescent="0.25">
      <c r="B297" s="60"/>
      <c r="D297" s="348"/>
      <c r="E297" s="348"/>
    </row>
    <row r="298" spans="1:7" ht="25.2" customHeight="1" x14ac:dyDescent="0.25">
      <c r="D298" s="349"/>
      <c r="E298" s="349"/>
    </row>
    <row r="299" spans="1:7" ht="25.2" customHeight="1" x14ac:dyDescent="0.25">
      <c r="B299" s="350" t="s">
        <v>1263</v>
      </c>
      <c r="C299" s="350"/>
      <c r="D299" s="348"/>
      <c r="E299" s="348"/>
      <c r="F299" s="46"/>
    </row>
    <row r="300" spans="1:7" ht="36" customHeight="1" x14ac:dyDescent="0.25">
      <c r="A300" s="191">
        <f>A273+1</f>
        <v>10</v>
      </c>
      <c r="B300" s="190">
        <f ca="1">OFFSET(Identité!C$34, 0, A273)</f>
        <v>0</v>
      </c>
      <c r="D300" s="348"/>
      <c r="E300" s="348"/>
    </row>
    <row r="301" spans="1:7" ht="25.2" customHeight="1" thickBot="1" x14ac:dyDescent="0.3">
      <c r="D301" s="346"/>
      <c r="E301" s="346"/>
    </row>
    <row r="302" spans="1:7" ht="67.2" customHeight="1" thickBot="1" x14ac:dyDescent="0.3">
      <c r="B302" s="165" t="str">
        <f>B275</f>
        <v>Bonnes pratiques</v>
      </c>
      <c r="C302" s="103" t="s">
        <v>1226</v>
      </c>
      <c r="D302" s="355" t="str">
        <f>D275</f>
        <v xml:space="preserve"> Indicateur</v>
      </c>
      <c r="E302" s="356"/>
      <c r="F302" s="189" t="str">
        <f>F275</f>
        <v>Quel est votre objectif pour cette bonne pratique ?</v>
      </c>
      <c r="G302" s="104" t="str">
        <f>G275</f>
        <v>Selon vos objectifs, où en est la mise en œuvre de cette bonne pratique ?</v>
      </c>
    </row>
    <row r="303" spans="1:7" ht="25.2" customHeight="1" x14ac:dyDescent="0.25">
      <c r="B303" s="199" t="str">
        <f>B276</f>
        <v>Privilégier des équipements issus du réemploi ou contenant des matériaux recyclés</v>
      </c>
      <c r="C303" s="129">
        <v>646</v>
      </c>
      <c r="D303" s="351" t="str">
        <f>D276</f>
        <v>% du parc reconditionné</v>
      </c>
      <c r="E303" s="352"/>
      <c r="F303" s="200"/>
      <c r="G303" s="200"/>
    </row>
    <row r="304" spans="1:7" ht="25.2" customHeight="1" x14ac:dyDescent="0.25">
      <c r="B304" s="166" t="str">
        <f>B277</f>
        <v>Opter pour la location fonctionnelle d'équipements</v>
      </c>
      <c r="C304" s="130">
        <v>660</v>
      </c>
      <c r="D304" s="353" t="str">
        <f>D277</f>
        <v>% de postes loués</v>
      </c>
      <c r="E304" s="354"/>
      <c r="F304" s="201"/>
      <c r="G304" s="201"/>
    </row>
    <row r="305" spans="2:7" ht="25.2" customHeight="1" x14ac:dyDescent="0.25">
      <c r="B305" s="166" t="str">
        <f t="shared" ref="B305:B318" si="18">B278</f>
        <v>Anticiper le sourcing des fournisseurs d'équipements contenant des matériaux recyclés ou issus du réemploi</v>
      </c>
      <c r="C305" s="130">
        <v>651</v>
      </c>
      <c r="D305" s="353" t="str">
        <f t="shared" ref="D305:D318" si="19">D278</f>
        <v>% des appels d’offres intégrant des clauses environnementales</v>
      </c>
      <c r="E305" s="354"/>
      <c r="F305" s="201"/>
      <c r="G305" s="201"/>
    </row>
    <row r="306" spans="2:7" ht="25.2" customHeight="1" x14ac:dyDescent="0.25">
      <c r="B306" s="166" t="str">
        <f t="shared" si="18"/>
        <v>Généraliser les clauses environnementales dans les appels d’offres de services</v>
      </c>
      <c r="C306" s="130">
        <v>653</v>
      </c>
      <c r="D306" s="353" t="str">
        <f t="shared" si="19"/>
        <v>% des contrats de prestation de service intégrant des clauses environnementales</v>
      </c>
      <c r="E306" s="354"/>
      <c r="F306" s="201"/>
      <c r="G306" s="201"/>
    </row>
    <row r="307" spans="2:7" ht="25.2" customHeight="1" x14ac:dyDescent="0.25">
      <c r="B307" s="166" t="str">
        <f t="shared" si="18"/>
        <v>Généraliser l'intégration de clauses sociétales dans les marchés</v>
      </c>
      <c r="C307" s="130">
        <v>652</v>
      </c>
      <c r="D307" s="353" t="str">
        <f t="shared" si="19"/>
        <v>% des marchés intégrant 3% au moins de personnes en insertion</v>
      </c>
      <c r="E307" s="354"/>
      <c r="F307" s="201"/>
      <c r="G307" s="201"/>
    </row>
    <row r="308" spans="2:7" ht="25.2" customHeight="1" x14ac:dyDescent="0.25">
      <c r="B308" s="166" t="str">
        <f t="shared" si="18"/>
        <v>Alimenter le système d’information avec de l’énergie renouvelable</v>
      </c>
      <c r="C308" s="130">
        <v>641</v>
      </c>
      <c r="D308" s="353" t="str">
        <f t="shared" si="19"/>
        <v>% d'électricité issue d'énergie primaire renouvelable</v>
      </c>
      <c r="E308" s="354"/>
      <c r="F308" s="201"/>
      <c r="G308" s="201"/>
    </row>
    <row r="309" spans="2:7" ht="25.2" customHeight="1" x14ac:dyDescent="0.25">
      <c r="B309" s="166" t="str">
        <f t="shared" si="18"/>
        <v>Réemployer en remettant en état</v>
      </c>
      <c r="C309" s="130">
        <v>608</v>
      </c>
      <c r="D309" s="353" t="str">
        <f t="shared" si="19"/>
        <v>% des DEEE évités par les remises en état / à niveau par rapport au poids total des DEEE générés</v>
      </c>
      <c r="E309" s="354"/>
      <c r="F309" s="201"/>
      <c r="G309" s="201"/>
    </row>
    <row r="310" spans="2:7" ht="25.2" customHeight="1" x14ac:dyDescent="0.25">
      <c r="B310" s="166" t="str">
        <f t="shared" si="18"/>
        <v>Faire appel à un éco-organisme pour la gestion des DEEE</v>
      </c>
      <c r="C310" s="130">
        <v>470</v>
      </c>
      <c r="D310" s="353" t="str">
        <f t="shared" si="19"/>
        <v>Oui, si un ou plusieurs partenariats sont engagés, ou non, si les démarches restent à effectuer</v>
      </c>
      <c r="E310" s="354"/>
      <c r="F310" s="201"/>
      <c r="G310" s="201"/>
    </row>
    <row r="311" spans="2:7" ht="25.2" customHeight="1" x14ac:dyDescent="0.25">
      <c r="B311" s="166" t="str">
        <f t="shared" si="18"/>
        <v>Former à la réparation des équipements</v>
      </c>
      <c r="C311" s="130">
        <v>647</v>
      </c>
      <c r="D311" s="353" t="str">
        <f t="shared" si="19"/>
        <v>% des agents du support formés aux réparations</v>
      </c>
      <c r="E311" s="354"/>
      <c r="F311" s="201"/>
      <c r="G311" s="201"/>
    </row>
    <row r="312" spans="2:7" ht="25.2" customHeight="1" x14ac:dyDescent="0.25">
      <c r="B312" s="166" t="str">
        <f t="shared" si="18"/>
        <v>Vérifier le professionnalisme des entreprises de collecte des DEEE</v>
      </c>
      <c r="C312" s="130">
        <v>644</v>
      </c>
      <c r="D312" s="353" t="str">
        <f t="shared" si="19"/>
        <v>% avancement de la mise en place de règles de contrôle des prestataire mandatés</v>
      </c>
      <c r="E312" s="354"/>
      <c r="F312" s="201"/>
      <c r="G312" s="201"/>
    </row>
    <row r="313" spans="2:7" ht="25.2" customHeight="1" x14ac:dyDescent="0.25">
      <c r="B313" s="166" t="str">
        <f t="shared" si="18"/>
        <v>Trier et collecter séparément les consommables</v>
      </c>
      <c r="C313" s="130">
        <v>438</v>
      </c>
      <c r="D313" s="353" t="str">
        <f t="shared" si="19"/>
        <v>% de consommables triés &amp; collectés séparements</v>
      </c>
      <c r="E313" s="354"/>
      <c r="F313" s="201"/>
      <c r="G313" s="201"/>
    </row>
    <row r="314" spans="2:7" ht="25.2" customHeight="1" x14ac:dyDescent="0.25">
      <c r="B314" s="166" t="str">
        <f t="shared" si="18"/>
        <v>Dédier une personne spécifique à la coordination de la démarche NR</v>
      </c>
      <c r="C314" s="130">
        <v>700</v>
      </c>
      <c r="D314" s="353" t="str">
        <f t="shared" si="19"/>
        <v>% de la charge dédiée au responsable NR (ETP)</v>
      </c>
      <c r="E314" s="354"/>
      <c r="F314" s="201"/>
      <c r="G314" s="201"/>
    </row>
    <row r="315" spans="2:7" ht="25.2" customHeight="1" x14ac:dyDescent="0.25">
      <c r="B315" s="166" t="str">
        <f t="shared" si="18"/>
        <v>Obtenir et consacrer un budget spécifique pour la démarche NR</v>
      </c>
      <c r="C315" s="130">
        <v>701</v>
      </c>
      <c r="D315" s="353" t="str">
        <f t="shared" si="19"/>
        <v>% du budget DSI</v>
      </c>
      <c r="E315" s="354"/>
      <c r="F315" s="201"/>
      <c r="G315" s="201"/>
    </row>
    <row r="316" spans="2:7" ht="25.2" customHeight="1" x14ac:dyDescent="0.25">
      <c r="B316" s="166" t="str">
        <f t="shared" si="18"/>
        <v>Définir et mettre en place un plan d’action NR</v>
      </c>
      <c r="C316" s="130">
        <v>702</v>
      </c>
      <c r="D316" s="353" t="str">
        <f t="shared" si="19"/>
        <v>% de progression dans l'écriture de votre plan d'action</v>
      </c>
      <c r="E316" s="354"/>
      <c r="F316" s="201"/>
      <c r="G316" s="201"/>
    </row>
    <row r="317" spans="2:7" ht="25.2" customHeight="1" x14ac:dyDescent="0.25">
      <c r="B317" s="166" t="str">
        <f t="shared" si="18"/>
        <v>Mettre en place et suivre des indicateurs de pilotage NR</v>
      </c>
      <c r="C317" s="130">
        <v>703</v>
      </c>
      <c r="D317" s="353" t="str">
        <f t="shared" si="19"/>
        <v>% de progression dans la définition de vos indicateurs NR</v>
      </c>
      <c r="E317" s="354"/>
      <c r="F317" s="201"/>
      <c r="G317" s="201"/>
    </row>
    <row r="318" spans="2:7" ht="25.2" customHeight="1" x14ac:dyDescent="0.25">
      <c r="B318" s="166" t="str">
        <f t="shared" si="18"/>
        <v>Aligner la stratégie Numérique Responsable sur la stratégie RSE de l’entreprise</v>
      </c>
      <c r="C318" s="130">
        <v>704</v>
      </c>
      <c r="D318" s="353" t="str">
        <f t="shared" si="19"/>
        <v>% de communs</v>
      </c>
      <c r="E318" s="354"/>
      <c r="F318" s="201"/>
      <c r="G318" s="201"/>
    </row>
    <row r="319" spans="2:7" ht="25.2" customHeight="1" thickBot="1" x14ac:dyDescent="0.3">
      <c r="B319" s="167" t="str">
        <f>B292</f>
        <v>Développer un réseau de référents pour faire vivre et inscrire la démarche dans la durée</v>
      </c>
      <c r="C319" s="131">
        <v>706</v>
      </c>
      <c r="D319" s="359" t="str">
        <f>D292</f>
        <v>% nombre de référent(e)s Numérique Responsable / nombre salariés DSI</v>
      </c>
      <c r="E319" s="360"/>
      <c r="F319" s="202"/>
      <c r="G319" s="202"/>
    </row>
    <row r="320" spans="2:7" ht="25.2" customHeight="1" thickBot="1" x14ac:dyDescent="0.3">
      <c r="D320" s="355" t="str">
        <f>D293</f>
        <v xml:space="preserve"> Indicateur</v>
      </c>
      <c r="E320" s="361"/>
      <c r="F320" s="46"/>
      <c r="G320" s="46"/>
    </row>
    <row r="321" spans="1:7" ht="25.2" customHeight="1" x14ac:dyDescent="0.25">
      <c r="B321" s="168" t="str">
        <f>B294</f>
        <v>Réaffecter les équipements en interne</v>
      </c>
      <c r="C321" s="105">
        <v>650</v>
      </c>
      <c r="D321" s="357" t="str">
        <f>D294</f>
        <v>Mesures proactives entre 0 et 10 – 0 = Aucune, 10 = Tous les équipements</v>
      </c>
      <c r="E321" s="358"/>
      <c r="F321" s="203"/>
      <c r="G321" s="200"/>
    </row>
    <row r="322" spans="1:7" ht="25.2" customHeight="1" thickBot="1" x14ac:dyDescent="0.3">
      <c r="B322" s="169" t="str">
        <f>B295</f>
        <v>Evaluer régulièrement l’empreinte environnementale du SI</v>
      </c>
      <c r="C322" s="109">
        <v>705</v>
      </c>
      <c r="D322" s="344" t="str">
        <f>D295</f>
        <v xml:space="preserve">Oui , Non </v>
      </c>
      <c r="E322" s="345"/>
      <c r="F322" s="90"/>
      <c r="G322" s="201"/>
    </row>
    <row r="323" spans="1:7" ht="25.2" customHeight="1" x14ac:dyDescent="0.25">
      <c r="D323" s="347"/>
      <c r="E323" s="347"/>
    </row>
    <row r="324" spans="1:7" ht="25.2" customHeight="1" x14ac:dyDescent="0.25">
      <c r="B324" s="60"/>
      <c r="D324" s="348"/>
      <c r="E324" s="348"/>
    </row>
    <row r="325" spans="1:7" ht="25.2" customHeight="1" x14ac:dyDescent="0.25">
      <c r="D325" s="349"/>
      <c r="E325" s="349"/>
    </row>
    <row r="326" spans="1:7" ht="25.2" customHeight="1" x14ac:dyDescent="0.25">
      <c r="B326" s="350" t="s">
        <v>1263</v>
      </c>
      <c r="C326" s="350"/>
      <c r="D326" s="348"/>
      <c r="E326" s="348"/>
      <c r="F326" s="46"/>
    </row>
    <row r="327" spans="1:7" ht="36" customHeight="1" x14ac:dyDescent="0.25">
      <c r="A327" s="191">
        <f>A300+1</f>
        <v>11</v>
      </c>
      <c r="B327" s="190">
        <f ca="1">OFFSET(Identité!C$34, 0, A300)</f>
        <v>0</v>
      </c>
      <c r="D327" s="348"/>
      <c r="E327" s="348"/>
    </row>
    <row r="328" spans="1:7" ht="25.2" customHeight="1" thickBot="1" x14ac:dyDescent="0.3">
      <c r="D328" s="346"/>
      <c r="E328" s="346"/>
    </row>
    <row r="329" spans="1:7" ht="67.2" customHeight="1" thickBot="1" x14ac:dyDescent="0.3">
      <c r="B329" s="165" t="str">
        <f>B302</f>
        <v>Bonnes pratiques</v>
      </c>
      <c r="C329" s="103" t="s">
        <v>1226</v>
      </c>
      <c r="D329" s="355" t="str">
        <f>D302</f>
        <v xml:space="preserve"> Indicateur</v>
      </c>
      <c r="E329" s="356"/>
      <c r="F329" s="189" t="str">
        <f>F302</f>
        <v>Quel est votre objectif pour cette bonne pratique ?</v>
      </c>
      <c r="G329" s="104" t="str">
        <f>G302</f>
        <v>Selon vos objectifs, où en est la mise en œuvre de cette bonne pratique ?</v>
      </c>
    </row>
    <row r="330" spans="1:7" ht="25.2" customHeight="1" x14ac:dyDescent="0.25">
      <c r="B330" s="199" t="str">
        <f>B303</f>
        <v>Privilégier des équipements issus du réemploi ou contenant des matériaux recyclés</v>
      </c>
      <c r="C330" s="129">
        <v>646</v>
      </c>
      <c r="D330" s="351" t="str">
        <f>D303</f>
        <v>% du parc reconditionné</v>
      </c>
      <c r="E330" s="352"/>
      <c r="F330" s="200"/>
      <c r="G330" s="200"/>
    </row>
    <row r="331" spans="1:7" ht="25.2" customHeight="1" x14ac:dyDescent="0.25">
      <c r="B331" s="166" t="str">
        <f>B304</f>
        <v>Opter pour la location fonctionnelle d'équipements</v>
      </c>
      <c r="C331" s="130">
        <v>660</v>
      </c>
      <c r="D331" s="353" t="str">
        <f>D304</f>
        <v>% de postes loués</v>
      </c>
      <c r="E331" s="354"/>
      <c r="F331" s="201"/>
      <c r="G331" s="201"/>
    </row>
    <row r="332" spans="1:7" ht="25.2" customHeight="1" x14ac:dyDescent="0.25">
      <c r="B332" s="166" t="str">
        <f t="shared" ref="B332:B345" si="20">B305</f>
        <v>Anticiper le sourcing des fournisseurs d'équipements contenant des matériaux recyclés ou issus du réemploi</v>
      </c>
      <c r="C332" s="130">
        <v>651</v>
      </c>
      <c r="D332" s="353" t="str">
        <f t="shared" ref="D332:D345" si="21">D305</f>
        <v>% des appels d’offres intégrant des clauses environnementales</v>
      </c>
      <c r="E332" s="354"/>
      <c r="F332" s="201"/>
      <c r="G332" s="201"/>
    </row>
    <row r="333" spans="1:7" ht="25.2" customHeight="1" x14ac:dyDescent="0.25">
      <c r="B333" s="166" t="str">
        <f t="shared" si="20"/>
        <v>Généraliser les clauses environnementales dans les appels d’offres de services</v>
      </c>
      <c r="C333" s="130">
        <v>653</v>
      </c>
      <c r="D333" s="353" t="str">
        <f t="shared" si="21"/>
        <v>% des contrats de prestation de service intégrant des clauses environnementales</v>
      </c>
      <c r="E333" s="354"/>
      <c r="F333" s="201"/>
      <c r="G333" s="201"/>
    </row>
    <row r="334" spans="1:7" ht="25.2" customHeight="1" x14ac:dyDescent="0.25">
      <c r="B334" s="166" t="str">
        <f t="shared" si="20"/>
        <v>Généraliser l'intégration de clauses sociétales dans les marchés</v>
      </c>
      <c r="C334" s="130">
        <v>652</v>
      </c>
      <c r="D334" s="353" t="str">
        <f t="shared" si="21"/>
        <v>% des marchés intégrant 3% au moins de personnes en insertion</v>
      </c>
      <c r="E334" s="354"/>
      <c r="F334" s="201"/>
      <c r="G334" s="201"/>
    </row>
    <row r="335" spans="1:7" ht="25.2" customHeight="1" x14ac:dyDescent="0.25">
      <c r="B335" s="166" t="str">
        <f t="shared" si="20"/>
        <v>Alimenter le système d’information avec de l’énergie renouvelable</v>
      </c>
      <c r="C335" s="130">
        <v>641</v>
      </c>
      <c r="D335" s="353" t="str">
        <f t="shared" si="21"/>
        <v>% d'électricité issue d'énergie primaire renouvelable</v>
      </c>
      <c r="E335" s="354"/>
      <c r="F335" s="201"/>
      <c r="G335" s="201"/>
    </row>
    <row r="336" spans="1:7" ht="25.2" customHeight="1" x14ac:dyDescent="0.25">
      <c r="B336" s="166" t="str">
        <f t="shared" si="20"/>
        <v>Réemployer en remettant en état</v>
      </c>
      <c r="C336" s="130">
        <v>608</v>
      </c>
      <c r="D336" s="353" t="str">
        <f t="shared" si="21"/>
        <v>% des DEEE évités par les remises en état / à niveau par rapport au poids total des DEEE générés</v>
      </c>
      <c r="E336" s="354"/>
      <c r="F336" s="201"/>
      <c r="G336" s="201"/>
    </row>
    <row r="337" spans="2:7" ht="25.2" customHeight="1" x14ac:dyDescent="0.25">
      <c r="B337" s="166" t="str">
        <f t="shared" si="20"/>
        <v>Faire appel à un éco-organisme pour la gestion des DEEE</v>
      </c>
      <c r="C337" s="130">
        <v>470</v>
      </c>
      <c r="D337" s="353" t="str">
        <f t="shared" si="21"/>
        <v>Oui, si un ou plusieurs partenariats sont engagés, ou non, si les démarches restent à effectuer</v>
      </c>
      <c r="E337" s="354"/>
      <c r="F337" s="201"/>
      <c r="G337" s="201"/>
    </row>
    <row r="338" spans="2:7" ht="25.2" customHeight="1" x14ac:dyDescent="0.25">
      <c r="B338" s="166" t="str">
        <f t="shared" si="20"/>
        <v>Former à la réparation des équipements</v>
      </c>
      <c r="C338" s="130">
        <v>647</v>
      </c>
      <c r="D338" s="353" t="str">
        <f t="shared" si="21"/>
        <v>% des agents du support formés aux réparations</v>
      </c>
      <c r="E338" s="354"/>
      <c r="F338" s="201"/>
      <c r="G338" s="201"/>
    </row>
    <row r="339" spans="2:7" ht="25.2" customHeight="1" x14ac:dyDescent="0.25">
      <c r="B339" s="166" t="str">
        <f t="shared" si="20"/>
        <v>Vérifier le professionnalisme des entreprises de collecte des DEEE</v>
      </c>
      <c r="C339" s="130">
        <v>644</v>
      </c>
      <c r="D339" s="353" t="str">
        <f t="shared" si="21"/>
        <v>% avancement de la mise en place de règles de contrôle des prestataire mandatés</v>
      </c>
      <c r="E339" s="354"/>
      <c r="F339" s="201"/>
      <c r="G339" s="201"/>
    </row>
    <row r="340" spans="2:7" ht="25.2" customHeight="1" x14ac:dyDescent="0.25">
      <c r="B340" s="166" t="str">
        <f t="shared" si="20"/>
        <v>Trier et collecter séparément les consommables</v>
      </c>
      <c r="C340" s="130">
        <v>438</v>
      </c>
      <c r="D340" s="353" t="str">
        <f t="shared" si="21"/>
        <v>% de consommables triés &amp; collectés séparements</v>
      </c>
      <c r="E340" s="354"/>
      <c r="F340" s="201"/>
      <c r="G340" s="201"/>
    </row>
    <row r="341" spans="2:7" ht="25.2" customHeight="1" x14ac:dyDescent="0.25">
      <c r="B341" s="166" t="str">
        <f t="shared" si="20"/>
        <v>Dédier une personne spécifique à la coordination de la démarche NR</v>
      </c>
      <c r="C341" s="130">
        <v>700</v>
      </c>
      <c r="D341" s="353" t="str">
        <f t="shared" si="21"/>
        <v>% de la charge dédiée au responsable NR (ETP)</v>
      </c>
      <c r="E341" s="354"/>
      <c r="F341" s="201"/>
      <c r="G341" s="201"/>
    </row>
    <row r="342" spans="2:7" ht="25.2" customHeight="1" x14ac:dyDescent="0.25">
      <c r="B342" s="166" t="str">
        <f t="shared" si="20"/>
        <v>Obtenir et consacrer un budget spécifique pour la démarche NR</v>
      </c>
      <c r="C342" s="130">
        <v>701</v>
      </c>
      <c r="D342" s="353" t="str">
        <f t="shared" si="21"/>
        <v>% du budget DSI</v>
      </c>
      <c r="E342" s="354"/>
      <c r="F342" s="201"/>
      <c r="G342" s="201"/>
    </row>
    <row r="343" spans="2:7" ht="25.2" customHeight="1" x14ac:dyDescent="0.25">
      <c r="B343" s="166" t="str">
        <f t="shared" si="20"/>
        <v>Définir et mettre en place un plan d’action NR</v>
      </c>
      <c r="C343" s="130">
        <v>702</v>
      </c>
      <c r="D343" s="353" t="str">
        <f t="shared" si="21"/>
        <v>% de progression dans l'écriture de votre plan d'action</v>
      </c>
      <c r="E343" s="354"/>
      <c r="F343" s="201"/>
      <c r="G343" s="201"/>
    </row>
    <row r="344" spans="2:7" ht="25.2" customHeight="1" x14ac:dyDescent="0.25">
      <c r="B344" s="166" t="str">
        <f t="shared" si="20"/>
        <v>Mettre en place et suivre des indicateurs de pilotage NR</v>
      </c>
      <c r="C344" s="130">
        <v>703</v>
      </c>
      <c r="D344" s="353" t="str">
        <f t="shared" si="21"/>
        <v>% de progression dans la définition de vos indicateurs NR</v>
      </c>
      <c r="E344" s="354"/>
      <c r="F344" s="201"/>
      <c r="G344" s="201"/>
    </row>
    <row r="345" spans="2:7" ht="25.2" customHeight="1" x14ac:dyDescent="0.25">
      <c r="B345" s="166" t="str">
        <f t="shared" si="20"/>
        <v>Aligner la stratégie Numérique Responsable sur la stratégie RSE de l’entreprise</v>
      </c>
      <c r="C345" s="130">
        <v>704</v>
      </c>
      <c r="D345" s="353" t="str">
        <f t="shared" si="21"/>
        <v>% de communs</v>
      </c>
      <c r="E345" s="354"/>
      <c r="F345" s="201"/>
      <c r="G345" s="201"/>
    </row>
    <row r="346" spans="2:7" ht="25.2" customHeight="1" thickBot="1" x14ac:dyDescent="0.3">
      <c r="B346" s="167" t="str">
        <f>B319</f>
        <v>Développer un réseau de référents pour faire vivre et inscrire la démarche dans la durée</v>
      </c>
      <c r="C346" s="131">
        <v>706</v>
      </c>
      <c r="D346" s="359" t="str">
        <f>D319</f>
        <v>% nombre de référent(e)s Numérique Responsable / nombre salariés DSI</v>
      </c>
      <c r="E346" s="360"/>
      <c r="F346" s="202"/>
      <c r="G346" s="202"/>
    </row>
    <row r="347" spans="2:7" ht="25.2" customHeight="1" thickBot="1" x14ac:dyDescent="0.3">
      <c r="D347" s="355" t="str">
        <f>D320</f>
        <v xml:space="preserve"> Indicateur</v>
      </c>
      <c r="E347" s="361"/>
      <c r="F347" s="46"/>
      <c r="G347" s="46"/>
    </row>
    <row r="348" spans="2:7" ht="25.2" customHeight="1" x14ac:dyDescent="0.25">
      <c r="B348" s="168" t="str">
        <f>B321</f>
        <v>Réaffecter les équipements en interne</v>
      </c>
      <c r="C348" s="105">
        <v>650</v>
      </c>
      <c r="D348" s="357" t="str">
        <f>D321</f>
        <v>Mesures proactives entre 0 et 10 – 0 = Aucune, 10 = Tous les équipements</v>
      </c>
      <c r="E348" s="358"/>
      <c r="F348" s="203"/>
      <c r="G348" s="200"/>
    </row>
    <row r="349" spans="2:7" ht="25.2" customHeight="1" thickBot="1" x14ac:dyDescent="0.3">
      <c r="B349" s="169" t="str">
        <f>B322</f>
        <v>Evaluer régulièrement l’empreinte environnementale du SI</v>
      </c>
      <c r="C349" s="109">
        <v>705</v>
      </c>
      <c r="D349" s="344" t="str">
        <f>D322</f>
        <v xml:space="preserve">Oui , Non </v>
      </c>
      <c r="E349" s="345"/>
      <c r="F349" s="90"/>
      <c r="G349" s="201"/>
    </row>
    <row r="350" spans="2:7" ht="25.2" customHeight="1" x14ac:dyDescent="0.25">
      <c r="D350" s="347"/>
      <c r="E350" s="347"/>
    </row>
    <row r="351" spans="2:7" ht="25.2" customHeight="1" x14ac:dyDescent="0.25">
      <c r="B351" s="60"/>
      <c r="D351" s="348"/>
      <c r="E351" s="348"/>
    </row>
    <row r="352" spans="2:7" ht="25.2" customHeight="1" x14ac:dyDescent="0.25">
      <c r="D352" s="349"/>
      <c r="E352" s="349"/>
    </row>
    <row r="353" spans="1:7" ht="25.2" customHeight="1" x14ac:dyDescent="0.25">
      <c r="B353" s="350" t="s">
        <v>1263</v>
      </c>
      <c r="C353" s="350"/>
      <c r="D353" s="348"/>
      <c r="E353" s="348"/>
      <c r="F353" s="46"/>
    </row>
    <row r="354" spans="1:7" ht="36" customHeight="1" x14ac:dyDescent="0.25">
      <c r="A354" s="191">
        <f>A327+1</f>
        <v>12</v>
      </c>
      <c r="B354" s="190">
        <f ca="1">OFFSET(Identité!C$34, 0, A327)</f>
        <v>0</v>
      </c>
      <c r="D354" s="348"/>
      <c r="E354" s="348"/>
    </row>
    <row r="355" spans="1:7" ht="25.2" customHeight="1" thickBot="1" x14ac:dyDescent="0.3">
      <c r="D355" s="346"/>
      <c r="E355" s="346"/>
    </row>
    <row r="356" spans="1:7" ht="67.2" customHeight="1" thickBot="1" x14ac:dyDescent="0.3">
      <c r="B356" s="165" t="str">
        <f>B329</f>
        <v>Bonnes pratiques</v>
      </c>
      <c r="C356" s="103" t="s">
        <v>1226</v>
      </c>
      <c r="D356" s="355" t="str">
        <f>D329</f>
        <v xml:space="preserve"> Indicateur</v>
      </c>
      <c r="E356" s="356"/>
      <c r="F356" s="189" t="str">
        <f>F329</f>
        <v>Quel est votre objectif pour cette bonne pratique ?</v>
      </c>
      <c r="G356" s="104" t="str">
        <f>G329</f>
        <v>Selon vos objectifs, où en est la mise en œuvre de cette bonne pratique ?</v>
      </c>
    </row>
    <row r="357" spans="1:7" ht="25.2" customHeight="1" x14ac:dyDescent="0.25">
      <c r="B357" s="199" t="str">
        <f>B330</f>
        <v>Privilégier des équipements issus du réemploi ou contenant des matériaux recyclés</v>
      </c>
      <c r="C357" s="129">
        <v>646</v>
      </c>
      <c r="D357" s="351" t="str">
        <f>D330</f>
        <v>% du parc reconditionné</v>
      </c>
      <c r="E357" s="352"/>
      <c r="F357" s="200"/>
      <c r="G357" s="200"/>
    </row>
    <row r="358" spans="1:7" ht="25.2" customHeight="1" x14ac:dyDescent="0.25">
      <c r="B358" s="166" t="str">
        <f>B331</f>
        <v>Opter pour la location fonctionnelle d'équipements</v>
      </c>
      <c r="C358" s="130">
        <v>660</v>
      </c>
      <c r="D358" s="353" t="str">
        <f>D331</f>
        <v>% de postes loués</v>
      </c>
      <c r="E358" s="354"/>
      <c r="F358" s="201"/>
      <c r="G358" s="201"/>
    </row>
    <row r="359" spans="1:7" ht="25.2" customHeight="1" x14ac:dyDescent="0.25">
      <c r="B359" s="166" t="str">
        <f t="shared" ref="B359:B372" si="22">B332</f>
        <v>Anticiper le sourcing des fournisseurs d'équipements contenant des matériaux recyclés ou issus du réemploi</v>
      </c>
      <c r="C359" s="130">
        <v>651</v>
      </c>
      <c r="D359" s="353" t="str">
        <f t="shared" ref="D359:D372" si="23">D332</f>
        <v>% des appels d’offres intégrant des clauses environnementales</v>
      </c>
      <c r="E359" s="354"/>
      <c r="F359" s="201"/>
      <c r="G359" s="201"/>
    </row>
    <row r="360" spans="1:7" ht="25.2" customHeight="1" x14ac:dyDescent="0.25">
      <c r="B360" s="166" t="str">
        <f t="shared" si="22"/>
        <v>Généraliser les clauses environnementales dans les appels d’offres de services</v>
      </c>
      <c r="C360" s="130">
        <v>653</v>
      </c>
      <c r="D360" s="353" t="str">
        <f t="shared" si="23"/>
        <v>% des contrats de prestation de service intégrant des clauses environnementales</v>
      </c>
      <c r="E360" s="354"/>
      <c r="F360" s="201"/>
      <c r="G360" s="201"/>
    </row>
    <row r="361" spans="1:7" ht="25.2" customHeight="1" x14ac:dyDescent="0.25">
      <c r="B361" s="166" t="str">
        <f t="shared" si="22"/>
        <v>Généraliser l'intégration de clauses sociétales dans les marchés</v>
      </c>
      <c r="C361" s="130">
        <v>652</v>
      </c>
      <c r="D361" s="353" t="str">
        <f t="shared" si="23"/>
        <v>% des marchés intégrant 3% au moins de personnes en insertion</v>
      </c>
      <c r="E361" s="354"/>
      <c r="F361" s="201"/>
      <c r="G361" s="201"/>
    </row>
    <row r="362" spans="1:7" ht="25.2" customHeight="1" x14ac:dyDescent="0.25">
      <c r="B362" s="166" t="str">
        <f t="shared" si="22"/>
        <v>Alimenter le système d’information avec de l’énergie renouvelable</v>
      </c>
      <c r="C362" s="130">
        <v>641</v>
      </c>
      <c r="D362" s="353" t="str">
        <f t="shared" si="23"/>
        <v>% d'électricité issue d'énergie primaire renouvelable</v>
      </c>
      <c r="E362" s="354"/>
      <c r="F362" s="201"/>
      <c r="G362" s="201"/>
    </row>
    <row r="363" spans="1:7" ht="25.2" customHeight="1" x14ac:dyDescent="0.25">
      <c r="B363" s="166" t="str">
        <f t="shared" si="22"/>
        <v>Réemployer en remettant en état</v>
      </c>
      <c r="C363" s="130">
        <v>608</v>
      </c>
      <c r="D363" s="353" t="str">
        <f t="shared" si="23"/>
        <v>% des DEEE évités par les remises en état / à niveau par rapport au poids total des DEEE générés</v>
      </c>
      <c r="E363" s="354"/>
      <c r="F363" s="201"/>
      <c r="G363" s="201"/>
    </row>
    <row r="364" spans="1:7" ht="25.2" customHeight="1" x14ac:dyDescent="0.25">
      <c r="B364" s="166" t="str">
        <f t="shared" si="22"/>
        <v>Faire appel à un éco-organisme pour la gestion des DEEE</v>
      </c>
      <c r="C364" s="130">
        <v>470</v>
      </c>
      <c r="D364" s="353" t="str">
        <f t="shared" si="23"/>
        <v>Oui, si un ou plusieurs partenariats sont engagés, ou non, si les démarches restent à effectuer</v>
      </c>
      <c r="E364" s="354"/>
      <c r="F364" s="201"/>
      <c r="G364" s="201"/>
    </row>
    <row r="365" spans="1:7" ht="25.2" customHeight="1" x14ac:dyDescent="0.25">
      <c r="B365" s="166" t="str">
        <f t="shared" si="22"/>
        <v>Former à la réparation des équipements</v>
      </c>
      <c r="C365" s="130">
        <v>647</v>
      </c>
      <c r="D365" s="353" t="str">
        <f t="shared" si="23"/>
        <v>% des agents du support formés aux réparations</v>
      </c>
      <c r="E365" s="354"/>
      <c r="F365" s="201"/>
      <c r="G365" s="201"/>
    </row>
    <row r="366" spans="1:7" ht="25.2" customHeight="1" x14ac:dyDescent="0.25">
      <c r="B366" s="166" t="str">
        <f t="shared" si="22"/>
        <v>Vérifier le professionnalisme des entreprises de collecte des DEEE</v>
      </c>
      <c r="C366" s="130">
        <v>644</v>
      </c>
      <c r="D366" s="353" t="str">
        <f t="shared" si="23"/>
        <v>% avancement de la mise en place de règles de contrôle des prestataire mandatés</v>
      </c>
      <c r="E366" s="354"/>
      <c r="F366" s="201"/>
      <c r="G366" s="201"/>
    </row>
    <row r="367" spans="1:7" ht="25.2" customHeight="1" x14ac:dyDescent="0.25">
      <c r="B367" s="166" t="str">
        <f t="shared" si="22"/>
        <v>Trier et collecter séparément les consommables</v>
      </c>
      <c r="C367" s="130">
        <v>438</v>
      </c>
      <c r="D367" s="353" t="str">
        <f t="shared" si="23"/>
        <v>% de consommables triés &amp; collectés séparements</v>
      </c>
      <c r="E367" s="354"/>
      <c r="F367" s="201"/>
      <c r="G367" s="201"/>
    </row>
    <row r="368" spans="1:7" ht="25.2" customHeight="1" x14ac:dyDescent="0.25">
      <c r="B368" s="166" t="str">
        <f t="shared" si="22"/>
        <v>Dédier une personne spécifique à la coordination de la démarche NR</v>
      </c>
      <c r="C368" s="130">
        <v>700</v>
      </c>
      <c r="D368" s="353" t="str">
        <f t="shared" si="23"/>
        <v>% de la charge dédiée au responsable NR (ETP)</v>
      </c>
      <c r="E368" s="354"/>
      <c r="F368" s="201"/>
      <c r="G368" s="201"/>
    </row>
    <row r="369" spans="1:7" ht="25.2" customHeight="1" x14ac:dyDescent="0.25">
      <c r="B369" s="166" t="str">
        <f t="shared" si="22"/>
        <v>Obtenir et consacrer un budget spécifique pour la démarche NR</v>
      </c>
      <c r="C369" s="130">
        <v>701</v>
      </c>
      <c r="D369" s="353" t="str">
        <f t="shared" si="23"/>
        <v>% du budget DSI</v>
      </c>
      <c r="E369" s="354"/>
      <c r="F369" s="201"/>
      <c r="G369" s="201"/>
    </row>
    <row r="370" spans="1:7" ht="25.2" customHeight="1" x14ac:dyDescent="0.25">
      <c r="B370" s="166" t="str">
        <f t="shared" si="22"/>
        <v>Définir et mettre en place un plan d’action NR</v>
      </c>
      <c r="C370" s="130">
        <v>702</v>
      </c>
      <c r="D370" s="353" t="str">
        <f t="shared" si="23"/>
        <v>% de progression dans l'écriture de votre plan d'action</v>
      </c>
      <c r="E370" s="354"/>
      <c r="F370" s="201"/>
      <c r="G370" s="201"/>
    </row>
    <row r="371" spans="1:7" ht="25.2" customHeight="1" x14ac:dyDescent="0.25">
      <c r="B371" s="166" t="str">
        <f t="shared" si="22"/>
        <v>Mettre en place et suivre des indicateurs de pilotage NR</v>
      </c>
      <c r="C371" s="130">
        <v>703</v>
      </c>
      <c r="D371" s="353" t="str">
        <f t="shared" si="23"/>
        <v>% de progression dans la définition de vos indicateurs NR</v>
      </c>
      <c r="E371" s="354"/>
      <c r="F371" s="201"/>
      <c r="G371" s="201"/>
    </row>
    <row r="372" spans="1:7" ht="25.2" customHeight="1" x14ac:dyDescent="0.25">
      <c r="B372" s="166" t="str">
        <f t="shared" si="22"/>
        <v>Aligner la stratégie Numérique Responsable sur la stratégie RSE de l’entreprise</v>
      </c>
      <c r="C372" s="130">
        <v>704</v>
      </c>
      <c r="D372" s="353" t="str">
        <f t="shared" si="23"/>
        <v>% de communs</v>
      </c>
      <c r="E372" s="354"/>
      <c r="F372" s="201"/>
      <c r="G372" s="201"/>
    </row>
    <row r="373" spans="1:7" ht="25.2" customHeight="1" thickBot="1" x14ac:dyDescent="0.3">
      <c r="B373" s="167" t="str">
        <f>B346</f>
        <v>Développer un réseau de référents pour faire vivre et inscrire la démarche dans la durée</v>
      </c>
      <c r="C373" s="131">
        <v>706</v>
      </c>
      <c r="D373" s="359" t="str">
        <f>D346</f>
        <v>% nombre de référent(e)s Numérique Responsable / nombre salariés DSI</v>
      </c>
      <c r="E373" s="360"/>
      <c r="F373" s="202"/>
      <c r="G373" s="202"/>
    </row>
    <row r="374" spans="1:7" ht="25.2" customHeight="1" thickBot="1" x14ac:dyDescent="0.3">
      <c r="D374" s="355" t="str">
        <f>D347</f>
        <v xml:space="preserve"> Indicateur</v>
      </c>
      <c r="E374" s="361"/>
      <c r="F374" s="46"/>
      <c r="G374" s="46"/>
    </row>
    <row r="375" spans="1:7" ht="25.2" customHeight="1" x14ac:dyDescent="0.25">
      <c r="B375" s="168" t="str">
        <f>B348</f>
        <v>Réaffecter les équipements en interne</v>
      </c>
      <c r="C375" s="105">
        <v>650</v>
      </c>
      <c r="D375" s="357" t="str">
        <f>D348</f>
        <v>Mesures proactives entre 0 et 10 – 0 = Aucune, 10 = Tous les équipements</v>
      </c>
      <c r="E375" s="358"/>
      <c r="F375" s="203"/>
      <c r="G375" s="200"/>
    </row>
    <row r="376" spans="1:7" ht="25.2" customHeight="1" thickBot="1" x14ac:dyDescent="0.3">
      <c r="B376" s="169" t="str">
        <f>B349</f>
        <v>Evaluer régulièrement l’empreinte environnementale du SI</v>
      </c>
      <c r="C376" s="109">
        <v>705</v>
      </c>
      <c r="D376" s="344" t="str">
        <f>D349</f>
        <v xml:space="preserve">Oui , Non </v>
      </c>
      <c r="E376" s="345"/>
      <c r="F376" s="90"/>
      <c r="G376" s="201"/>
    </row>
    <row r="377" spans="1:7" ht="25.2" customHeight="1" x14ac:dyDescent="0.25">
      <c r="D377" s="347"/>
      <c r="E377" s="347"/>
    </row>
    <row r="378" spans="1:7" ht="25.2" customHeight="1" x14ac:dyDescent="0.25">
      <c r="B378" s="60"/>
      <c r="D378" s="348"/>
      <c r="E378" s="348"/>
    </row>
    <row r="379" spans="1:7" ht="25.2" customHeight="1" x14ac:dyDescent="0.25">
      <c r="D379" s="349"/>
      <c r="E379" s="349"/>
    </row>
    <row r="380" spans="1:7" ht="25.2" customHeight="1" x14ac:dyDescent="0.25">
      <c r="B380" s="350" t="s">
        <v>1263</v>
      </c>
      <c r="C380" s="350"/>
      <c r="D380" s="348"/>
      <c r="E380" s="348"/>
      <c r="F380" s="46"/>
    </row>
    <row r="381" spans="1:7" ht="36" customHeight="1" x14ac:dyDescent="0.25">
      <c r="A381" s="191">
        <f>A354+1</f>
        <v>13</v>
      </c>
      <c r="B381" s="190">
        <f ca="1">OFFSET(Identité!C$34, 0, A354)</f>
        <v>0</v>
      </c>
      <c r="D381" s="348"/>
      <c r="E381" s="348"/>
    </row>
    <row r="382" spans="1:7" ht="25.2" customHeight="1" thickBot="1" x14ac:dyDescent="0.3">
      <c r="D382" s="346"/>
      <c r="E382" s="346"/>
    </row>
    <row r="383" spans="1:7" ht="67.2" customHeight="1" thickBot="1" x14ac:dyDescent="0.3">
      <c r="B383" s="165" t="str">
        <f>B356</f>
        <v>Bonnes pratiques</v>
      </c>
      <c r="C383" s="103" t="s">
        <v>1226</v>
      </c>
      <c r="D383" s="355" t="str">
        <f>D356</f>
        <v xml:space="preserve"> Indicateur</v>
      </c>
      <c r="E383" s="356"/>
      <c r="F383" s="189" t="str">
        <f>F356</f>
        <v>Quel est votre objectif pour cette bonne pratique ?</v>
      </c>
      <c r="G383" s="104" t="str">
        <f>G356</f>
        <v>Selon vos objectifs, où en est la mise en œuvre de cette bonne pratique ?</v>
      </c>
    </row>
    <row r="384" spans="1:7" ht="25.2" customHeight="1" x14ac:dyDescent="0.25">
      <c r="B384" s="199" t="str">
        <f>B357</f>
        <v>Privilégier des équipements issus du réemploi ou contenant des matériaux recyclés</v>
      </c>
      <c r="C384" s="129">
        <v>646</v>
      </c>
      <c r="D384" s="351" t="str">
        <f>D357</f>
        <v>% du parc reconditionné</v>
      </c>
      <c r="E384" s="352"/>
      <c r="F384" s="200"/>
      <c r="G384" s="200"/>
    </row>
    <row r="385" spans="2:7" ht="25.2" customHeight="1" x14ac:dyDescent="0.25">
      <c r="B385" s="166" t="str">
        <f>B358</f>
        <v>Opter pour la location fonctionnelle d'équipements</v>
      </c>
      <c r="C385" s="130">
        <v>660</v>
      </c>
      <c r="D385" s="353" t="str">
        <f>D358</f>
        <v>% de postes loués</v>
      </c>
      <c r="E385" s="354"/>
      <c r="F385" s="201"/>
      <c r="G385" s="201"/>
    </row>
    <row r="386" spans="2:7" ht="25.2" customHeight="1" x14ac:dyDescent="0.25">
      <c r="B386" s="166" t="str">
        <f t="shared" ref="B386:B399" si="24">B359</f>
        <v>Anticiper le sourcing des fournisseurs d'équipements contenant des matériaux recyclés ou issus du réemploi</v>
      </c>
      <c r="C386" s="130">
        <v>651</v>
      </c>
      <c r="D386" s="353" t="str">
        <f t="shared" ref="D386:D399" si="25">D359</f>
        <v>% des appels d’offres intégrant des clauses environnementales</v>
      </c>
      <c r="E386" s="354"/>
      <c r="F386" s="201"/>
      <c r="G386" s="201"/>
    </row>
    <row r="387" spans="2:7" ht="25.2" customHeight="1" x14ac:dyDescent="0.25">
      <c r="B387" s="166" t="str">
        <f t="shared" si="24"/>
        <v>Généraliser les clauses environnementales dans les appels d’offres de services</v>
      </c>
      <c r="C387" s="130">
        <v>653</v>
      </c>
      <c r="D387" s="353" t="str">
        <f t="shared" si="25"/>
        <v>% des contrats de prestation de service intégrant des clauses environnementales</v>
      </c>
      <c r="E387" s="354"/>
      <c r="F387" s="201"/>
      <c r="G387" s="201"/>
    </row>
    <row r="388" spans="2:7" ht="25.2" customHeight="1" x14ac:dyDescent="0.25">
      <c r="B388" s="166" t="str">
        <f t="shared" si="24"/>
        <v>Généraliser l'intégration de clauses sociétales dans les marchés</v>
      </c>
      <c r="C388" s="130">
        <v>652</v>
      </c>
      <c r="D388" s="353" t="str">
        <f t="shared" si="25"/>
        <v>% des marchés intégrant 3% au moins de personnes en insertion</v>
      </c>
      <c r="E388" s="354"/>
      <c r="F388" s="201"/>
      <c r="G388" s="201"/>
    </row>
    <row r="389" spans="2:7" ht="25.2" customHeight="1" x14ac:dyDescent="0.25">
      <c r="B389" s="166" t="str">
        <f t="shared" si="24"/>
        <v>Alimenter le système d’information avec de l’énergie renouvelable</v>
      </c>
      <c r="C389" s="130">
        <v>641</v>
      </c>
      <c r="D389" s="353" t="str">
        <f t="shared" si="25"/>
        <v>% d'électricité issue d'énergie primaire renouvelable</v>
      </c>
      <c r="E389" s="354"/>
      <c r="F389" s="201"/>
      <c r="G389" s="201"/>
    </row>
    <row r="390" spans="2:7" ht="25.2" customHeight="1" x14ac:dyDescent="0.25">
      <c r="B390" s="166" t="str">
        <f t="shared" si="24"/>
        <v>Réemployer en remettant en état</v>
      </c>
      <c r="C390" s="130">
        <v>608</v>
      </c>
      <c r="D390" s="353" t="str">
        <f t="shared" si="25"/>
        <v>% des DEEE évités par les remises en état / à niveau par rapport au poids total des DEEE générés</v>
      </c>
      <c r="E390" s="354"/>
      <c r="F390" s="201"/>
      <c r="G390" s="201"/>
    </row>
    <row r="391" spans="2:7" ht="25.2" customHeight="1" x14ac:dyDescent="0.25">
      <c r="B391" s="166" t="str">
        <f t="shared" si="24"/>
        <v>Faire appel à un éco-organisme pour la gestion des DEEE</v>
      </c>
      <c r="C391" s="130">
        <v>470</v>
      </c>
      <c r="D391" s="353" t="str">
        <f t="shared" si="25"/>
        <v>Oui, si un ou plusieurs partenariats sont engagés, ou non, si les démarches restent à effectuer</v>
      </c>
      <c r="E391" s="354"/>
      <c r="F391" s="201"/>
      <c r="G391" s="201"/>
    </row>
    <row r="392" spans="2:7" ht="25.2" customHeight="1" x14ac:dyDescent="0.25">
      <c r="B392" s="166" t="str">
        <f t="shared" si="24"/>
        <v>Former à la réparation des équipements</v>
      </c>
      <c r="C392" s="130">
        <v>647</v>
      </c>
      <c r="D392" s="353" t="str">
        <f t="shared" si="25"/>
        <v>% des agents du support formés aux réparations</v>
      </c>
      <c r="E392" s="354"/>
      <c r="F392" s="201"/>
      <c r="G392" s="201"/>
    </row>
    <row r="393" spans="2:7" ht="25.2" customHeight="1" x14ac:dyDescent="0.25">
      <c r="B393" s="166" t="str">
        <f t="shared" si="24"/>
        <v>Vérifier le professionnalisme des entreprises de collecte des DEEE</v>
      </c>
      <c r="C393" s="130">
        <v>644</v>
      </c>
      <c r="D393" s="353" t="str">
        <f t="shared" si="25"/>
        <v>% avancement de la mise en place de règles de contrôle des prestataire mandatés</v>
      </c>
      <c r="E393" s="354"/>
      <c r="F393" s="201"/>
      <c r="G393" s="201"/>
    </row>
    <row r="394" spans="2:7" ht="25.2" customHeight="1" x14ac:dyDescent="0.25">
      <c r="B394" s="166" t="str">
        <f t="shared" si="24"/>
        <v>Trier et collecter séparément les consommables</v>
      </c>
      <c r="C394" s="130">
        <v>438</v>
      </c>
      <c r="D394" s="353" t="str">
        <f t="shared" si="25"/>
        <v>% de consommables triés &amp; collectés séparements</v>
      </c>
      <c r="E394" s="354"/>
      <c r="F394" s="201"/>
      <c r="G394" s="201"/>
    </row>
    <row r="395" spans="2:7" ht="25.2" customHeight="1" x14ac:dyDescent="0.25">
      <c r="B395" s="166" t="str">
        <f t="shared" si="24"/>
        <v>Dédier une personne spécifique à la coordination de la démarche NR</v>
      </c>
      <c r="C395" s="130">
        <v>700</v>
      </c>
      <c r="D395" s="353" t="str">
        <f t="shared" si="25"/>
        <v>% de la charge dédiée au responsable NR (ETP)</v>
      </c>
      <c r="E395" s="354"/>
      <c r="F395" s="201"/>
      <c r="G395" s="201"/>
    </row>
    <row r="396" spans="2:7" ht="25.2" customHeight="1" x14ac:dyDescent="0.25">
      <c r="B396" s="166" t="str">
        <f t="shared" si="24"/>
        <v>Obtenir et consacrer un budget spécifique pour la démarche NR</v>
      </c>
      <c r="C396" s="130">
        <v>701</v>
      </c>
      <c r="D396" s="353" t="str">
        <f t="shared" si="25"/>
        <v>% du budget DSI</v>
      </c>
      <c r="E396" s="354"/>
      <c r="F396" s="201"/>
      <c r="G396" s="201"/>
    </row>
    <row r="397" spans="2:7" ht="25.2" customHeight="1" x14ac:dyDescent="0.25">
      <c r="B397" s="166" t="str">
        <f t="shared" si="24"/>
        <v>Définir et mettre en place un plan d’action NR</v>
      </c>
      <c r="C397" s="130">
        <v>702</v>
      </c>
      <c r="D397" s="353" t="str">
        <f t="shared" si="25"/>
        <v>% de progression dans l'écriture de votre plan d'action</v>
      </c>
      <c r="E397" s="354"/>
      <c r="F397" s="201"/>
      <c r="G397" s="201"/>
    </row>
    <row r="398" spans="2:7" ht="25.2" customHeight="1" x14ac:dyDescent="0.25">
      <c r="B398" s="166" t="str">
        <f t="shared" si="24"/>
        <v>Mettre en place et suivre des indicateurs de pilotage NR</v>
      </c>
      <c r="C398" s="130">
        <v>703</v>
      </c>
      <c r="D398" s="353" t="str">
        <f t="shared" si="25"/>
        <v>% de progression dans la définition de vos indicateurs NR</v>
      </c>
      <c r="E398" s="354"/>
      <c r="F398" s="201"/>
      <c r="G398" s="201"/>
    </row>
    <row r="399" spans="2:7" ht="25.2" customHeight="1" x14ac:dyDescent="0.25">
      <c r="B399" s="166" t="str">
        <f t="shared" si="24"/>
        <v>Aligner la stratégie Numérique Responsable sur la stratégie RSE de l’entreprise</v>
      </c>
      <c r="C399" s="130">
        <v>704</v>
      </c>
      <c r="D399" s="353" t="str">
        <f t="shared" si="25"/>
        <v>% de communs</v>
      </c>
      <c r="E399" s="354"/>
      <c r="F399" s="201"/>
      <c r="G399" s="201"/>
    </row>
    <row r="400" spans="2:7" ht="25.2" customHeight="1" thickBot="1" x14ac:dyDescent="0.3">
      <c r="B400" s="167" t="str">
        <f>B373</f>
        <v>Développer un réseau de référents pour faire vivre et inscrire la démarche dans la durée</v>
      </c>
      <c r="C400" s="131">
        <v>706</v>
      </c>
      <c r="D400" s="359" t="str">
        <f>D373</f>
        <v>% nombre de référent(e)s Numérique Responsable / nombre salariés DSI</v>
      </c>
      <c r="E400" s="360"/>
      <c r="F400" s="202"/>
      <c r="G400" s="202"/>
    </row>
    <row r="401" spans="1:7" ht="25.2" customHeight="1" thickBot="1" x14ac:dyDescent="0.3">
      <c r="D401" s="355" t="str">
        <f>D374</f>
        <v xml:space="preserve"> Indicateur</v>
      </c>
      <c r="E401" s="361"/>
      <c r="F401" s="46"/>
      <c r="G401" s="46"/>
    </row>
    <row r="402" spans="1:7" ht="25.2" customHeight="1" x14ac:dyDescent="0.25">
      <c r="B402" s="168" t="str">
        <f>B375</f>
        <v>Réaffecter les équipements en interne</v>
      </c>
      <c r="C402" s="105">
        <v>650</v>
      </c>
      <c r="D402" s="357" t="str">
        <f>D375</f>
        <v>Mesures proactives entre 0 et 10 – 0 = Aucune, 10 = Tous les équipements</v>
      </c>
      <c r="E402" s="358"/>
      <c r="F402" s="203"/>
      <c r="G402" s="200"/>
    </row>
    <row r="403" spans="1:7" ht="25.2" customHeight="1" thickBot="1" x14ac:dyDescent="0.3">
      <c r="B403" s="169" t="str">
        <f>B376</f>
        <v>Evaluer régulièrement l’empreinte environnementale du SI</v>
      </c>
      <c r="C403" s="109">
        <v>705</v>
      </c>
      <c r="D403" s="344" t="str">
        <f>D376</f>
        <v xml:space="preserve">Oui , Non </v>
      </c>
      <c r="E403" s="345"/>
      <c r="F403" s="90"/>
      <c r="G403" s="201"/>
    </row>
    <row r="404" spans="1:7" ht="25.2" customHeight="1" x14ac:dyDescent="0.25">
      <c r="D404" s="347"/>
      <c r="E404" s="347"/>
    </row>
    <row r="405" spans="1:7" ht="25.2" customHeight="1" x14ac:dyDescent="0.25">
      <c r="B405" s="60"/>
      <c r="D405" s="348"/>
      <c r="E405" s="348"/>
    </row>
    <row r="406" spans="1:7" ht="25.2" customHeight="1" x14ac:dyDescent="0.25">
      <c r="D406" s="349"/>
      <c r="E406" s="349"/>
    </row>
    <row r="407" spans="1:7" ht="25.2" customHeight="1" x14ac:dyDescent="0.25">
      <c r="B407" s="350" t="s">
        <v>1263</v>
      </c>
      <c r="C407" s="350"/>
      <c r="D407" s="348"/>
      <c r="E407" s="348"/>
      <c r="F407" s="46"/>
    </row>
    <row r="408" spans="1:7" ht="36" customHeight="1" x14ac:dyDescent="0.25">
      <c r="A408" s="191">
        <f>A381+1</f>
        <v>14</v>
      </c>
      <c r="B408" s="190">
        <f ca="1">OFFSET(Identité!C$34, 0, A381)</f>
        <v>0</v>
      </c>
      <c r="D408" s="348"/>
      <c r="E408" s="348"/>
    </row>
    <row r="409" spans="1:7" ht="25.2" customHeight="1" thickBot="1" x14ac:dyDescent="0.3">
      <c r="D409" s="346"/>
      <c r="E409" s="346"/>
    </row>
    <row r="410" spans="1:7" ht="67.2" customHeight="1" thickBot="1" x14ac:dyDescent="0.3">
      <c r="B410" s="165" t="str">
        <f>B383</f>
        <v>Bonnes pratiques</v>
      </c>
      <c r="C410" s="103" t="s">
        <v>1226</v>
      </c>
      <c r="D410" s="355" t="str">
        <f>D383</f>
        <v xml:space="preserve"> Indicateur</v>
      </c>
      <c r="E410" s="356"/>
      <c r="F410" s="189" t="str">
        <f>F383</f>
        <v>Quel est votre objectif pour cette bonne pratique ?</v>
      </c>
      <c r="G410" s="104" t="str">
        <f>G383</f>
        <v>Selon vos objectifs, où en est la mise en œuvre de cette bonne pratique ?</v>
      </c>
    </row>
    <row r="411" spans="1:7" ht="25.2" customHeight="1" x14ac:dyDescent="0.25">
      <c r="B411" s="199" t="str">
        <f>B384</f>
        <v>Privilégier des équipements issus du réemploi ou contenant des matériaux recyclés</v>
      </c>
      <c r="C411" s="129">
        <v>646</v>
      </c>
      <c r="D411" s="351" t="str">
        <f>D384</f>
        <v>% du parc reconditionné</v>
      </c>
      <c r="E411" s="352"/>
      <c r="F411" s="200"/>
      <c r="G411" s="200"/>
    </row>
    <row r="412" spans="1:7" ht="25.2" customHeight="1" x14ac:dyDescent="0.25">
      <c r="B412" s="166" t="str">
        <f>B385</f>
        <v>Opter pour la location fonctionnelle d'équipements</v>
      </c>
      <c r="C412" s="130">
        <v>660</v>
      </c>
      <c r="D412" s="353" t="str">
        <f>D385</f>
        <v>% de postes loués</v>
      </c>
      <c r="E412" s="354"/>
      <c r="F412" s="201"/>
      <c r="G412" s="201"/>
    </row>
    <row r="413" spans="1:7" ht="25.2" customHeight="1" x14ac:dyDescent="0.25">
      <c r="B413" s="166" t="str">
        <f t="shared" ref="B413:B426" si="26">B386</f>
        <v>Anticiper le sourcing des fournisseurs d'équipements contenant des matériaux recyclés ou issus du réemploi</v>
      </c>
      <c r="C413" s="130">
        <v>651</v>
      </c>
      <c r="D413" s="353" t="str">
        <f t="shared" ref="D413:D426" si="27">D386</f>
        <v>% des appels d’offres intégrant des clauses environnementales</v>
      </c>
      <c r="E413" s="354"/>
      <c r="F413" s="201"/>
      <c r="G413" s="201"/>
    </row>
    <row r="414" spans="1:7" ht="25.2" customHeight="1" x14ac:dyDescent="0.25">
      <c r="B414" s="166" t="str">
        <f t="shared" si="26"/>
        <v>Généraliser les clauses environnementales dans les appels d’offres de services</v>
      </c>
      <c r="C414" s="130">
        <v>653</v>
      </c>
      <c r="D414" s="353" t="str">
        <f t="shared" si="27"/>
        <v>% des contrats de prestation de service intégrant des clauses environnementales</v>
      </c>
      <c r="E414" s="354"/>
      <c r="F414" s="201"/>
      <c r="G414" s="201"/>
    </row>
    <row r="415" spans="1:7" ht="25.2" customHeight="1" x14ac:dyDescent="0.25">
      <c r="B415" s="166" t="str">
        <f t="shared" si="26"/>
        <v>Généraliser l'intégration de clauses sociétales dans les marchés</v>
      </c>
      <c r="C415" s="130">
        <v>652</v>
      </c>
      <c r="D415" s="353" t="str">
        <f t="shared" si="27"/>
        <v>% des marchés intégrant 3% au moins de personnes en insertion</v>
      </c>
      <c r="E415" s="354"/>
      <c r="F415" s="201"/>
      <c r="G415" s="201"/>
    </row>
    <row r="416" spans="1:7" ht="25.2" customHeight="1" x14ac:dyDescent="0.25">
      <c r="B416" s="166" t="str">
        <f t="shared" si="26"/>
        <v>Alimenter le système d’information avec de l’énergie renouvelable</v>
      </c>
      <c r="C416" s="130">
        <v>641</v>
      </c>
      <c r="D416" s="353" t="str">
        <f t="shared" si="27"/>
        <v>% d'électricité issue d'énergie primaire renouvelable</v>
      </c>
      <c r="E416" s="354"/>
      <c r="F416" s="201"/>
      <c r="G416" s="201"/>
    </row>
    <row r="417" spans="2:7" ht="25.2" customHeight="1" x14ac:dyDescent="0.25">
      <c r="B417" s="166" t="str">
        <f t="shared" si="26"/>
        <v>Réemployer en remettant en état</v>
      </c>
      <c r="C417" s="130">
        <v>608</v>
      </c>
      <c r="D417" s="353" t="str">
        <f t="shared" si="27"/>
        <v>% des DEEE évités par les remises en état / à niveau par rapport au poids total des DEEE générés</v>
      </c>
      <c r="E417" s="354"/>
      <c r="F417" s="201"/>
      <c r="G417" s="201"/>
    </row>
    <row r="418" spans="2:7" ht="25.2" customHeight="1" x14ac:dyDescent="0.25">
      <c r="B418" s="166" t="str">
        <f t="shared" si="26"/>
        <v>Faire appel à un éco-organisme pour la gestion des DEEE</v>
      </c>
      <c r="C418" s="130">
        <v>470</v>
      </c>
      <c r="D418" s="353" t="str">
        <f t="shared" si="27"/>
        <v>Oui, si un ou plusieurs partenariats sont engagés, ou non, si les démarches restent à effectuer</v>
      </c>
      <c r="E418" s="354"/>
      <c r="F418" s="201"/>
      <c r="G418" s="201"/>
    </row>
    <row r="419" spans="2:7" ht="25.2" customHeight="1" x14ac:dyDescent="0.25">
      <c r="B419" s="166" t="str">
        <f t="shared" si="26"/>
        <v>Former à la réparation des équipements</v>
      </c>
      <c r="C419" s="130">
        <v>647</v>
      </c>
      <c r="D419" s="353" t="str">
        <f t="shared" si="27"/>
        <v>% des agents du support formés aux réparations</v>
      </c>
      <c r="E419" s="354"/>
      <c r="F419" s="201"/>
      <c r="G419" s="201"/>
    </row>
    <row r="420" spans="2:7" ht="25.2" customHeight="1" x14ac:dyDescent="0.25">
      <c r="B420" s="166" t="str">
        <f t="shared" si="26"/>
        <v>Vérifier le professionnalisme des entreprises de collecte des DEEE</v>
      </c>
      <c r="C420" s="130">
        <v>644</v>
      </c>
      <c r="D420" s="353" t="str">
        <f t="shared" si="27"/>
        <v>% avancement de la mise en place de règles de contrôle des prestataire mandatés</v>
      </c>
      <c r="E420" s="354"/>
      <c r="F420" s="201"/>
      <c r="G420" s="201"/>
    </row>
    <row r="421" spans="2:7" ht="25.2" customHeight="1" x14ac:dyDescent="0.25">
      <c r="B421" s="166" t="str">
        <f t="shared" si="26"/>
        <v>Trier et collecter séparément les consommables</v>
      </c>
      <c r="C421" s="130">
        <v>438</v>
      </c>
      <c r="D421" s="353" t="str">
        <f t="shared" si="27"/>
        <v>% de consommables triés &amp; collectés séparements</v>
      </c>
      <c r="E421" s="354"/>
      <c r="F421" s="201"/>
      <c r="G421" s="201"/>
    </row>
    <row r="422" spans="2:7" ht="25.2" customHeight="1" x14ac:dyDescent="0.25">
      <c r="B422" s="166" t="str">
        <f t="shared" si="26"/>
        <v>Dédier une personne spécifique à la coordination de la démarche NR</v>
      </c>
      <c r="C422" s="130">
        <v>700</v>
      </c>
      <c r="D422" s="353" t="str">
        <f t="shared" si="27"/>
        <v>% de la charge dédiée au responsable NR (ETP)</v>
      </c>
      <c r="E422" s="354"/>
      <c r="F422" s="201"/>
      <c r="G422" s="201"/>
    </row>
    <row r="423" spans="2:7" ht="25.2" customHeight="1" x14ac:dyDescent="0.25">
      <c r="B423" s="166" t="str">
        <f t="shared" si="26"/>
        <v>Obtenir et consacrer un budget spécifique pour la démarche NR</v>
      </c>
      <c r="C423" s="130">
        <v>701</v>
      </c>
      <c r="D423" s="353" t="str">
        <f t="shared" si="27"/>
        <v>% du budget DSI</v>
      </c>
      <c r="E423" s="354"/>
      <c r="F423" s="201"/>
      <c r="G423" s="201"/>
    </row>
    <row r="424" spans="2:7" ht="25.2" customHeight="1" x14ac:dyDescent="0.25">
      <c r="B424" s="166" t="str">
        <f t="shared" si="26"/>
        <v>Définir et mettre en place un plan d’action NR</v>
      </c>
      <c r="C424" s="130">
        <v>702</v>
      </c>
      <c r="D424" s="353" t="str">
        <f t="shared" si="27"/>
        <v>% de progression dans l'écriture de votre plan d'action</v>
      </c>
      <c r="E424" s="354"/>
      <c r="F424" s="201"/>
      <c r="G424" s="201"/>
    </row>
    <row r="425" spans="2:7" ht="25.2" customHeight="1" x14ac:dyDescent="0.25">
      <c r="B425" s="166" t="str">
        <f t="shared" si="26"/>
        <v>Mettre en place et suivre des indicateurs de pilotage NR</v>
      </c>
      <c r="C425" s="130">
        <v>703</v>
      </c>
      <c r="D425" s="353" t="str">
        <f t="shared" si="27"/>
        <v>% de progression dans la définition de vos indicateurs NR</v>
      </c>
      <c r="E425" s="354"/>
      <c r="F425" s="201"/>
      <c r="G425" s="201"/>
    </row>
    <row r="426" spans="2:7" ht="25.2" customHeight="1" x14ac:dyDescent="0.25">
      <c r="B426" s="166" t="str">
        <f t="shared" si="26"/>
        <v>Aligner la stratégie Numérique Responsable sur la stratégie RSE de l’entreprise</v>
      </c>
      <c r="C426" s="130">
        <v>704</v>
      </c>
      <c r="D426" s="353" t="str">
        <f t="shared" si="27"/>
        <v>% de communs</v>
      </c>
      <c r="E426" s="354"/>
      <c r="F426" s="201"/>
      <c r="G426" s="201"/>
    </row>
    <row r="427" spans="2:7" ht="25.2" customHeight="1" thickBot="1" x14ac:dyDescent="0.3">
      <c r="B427" s="167" t="str">
        <f>B400</f>
        <v>Développer un réseau de référents pour faire vivre et inscrire la démarche dans la durée</v>
      </c>
      <c r="C427" s="131">
        <v>706</v>
      </c>
      <c r="D427" s="359" t="str">
        <f>D400</f>
        <v>% nombre de référent(e)s Numérique Responsable / nombre salariés DSI</v>
      </c>
      <c r="E427" s="360"/>
      <c r="F427" s="202"/>
      <c r="G427" s="202"/>
    </row>
    <row r="428" spans="2:7" ht="25.2" customHeight="1" thickBot="1" x14ac:dyDescent="0.3">
      <c r="D428" s="355" t="str">
        <f>D401</f>
        <v xml:space="preserve"> Indicateur</v>
      </c>
      <c r="E428" s="361"/>
      <c r="F428" s="46"/>
      <c r="G428" s="46"/>
    </row>
    <row r="429" spans="2:7" ht="25.2" customHeight="1" x14ac:dyDescent="0.25">
      <c r="B429" s="168" t="str">
        <f>B402</f>
        <v>Réaffecter les équipements en interne</v>
      </c>
      <c r="C429" s="105">
        <v>650</v>
      </c>
      <c r="D429" s="357" t="str">
        <f>D402</f>
        <v>Mesures proactives entre 0 et 10 – 0 = Aucune, 10 = Tous les équipements</v>
      </c>
      <c r="E429" s="358"/>
      <c r="F429" s="203"/>
      <c r="G429" s="200"/>
    </row>
    <row r="430" spans="2:7" ht="25.2" customHeight="1" thickBot="1" x14ac:dyDescent="0.3">
      <c r="B430" s="169" t="str">
        <f>B403</f>
        <v>Evaluer régulièrement l’empreinte environnementale du SI</v>
      </c>
      <c r="C430" s="109">
        <v>705</v>
      </c>
      <c r="D430" s="344" t="str">
        <f>D403</f>
        <v xml:space="preserve">Oui , Non </v>
      </c>
      <c r="E430" s="345"/>
      <c r="F430" s="90"/>
      <c r="G430" s="201"/>
    </row>
    <row r="431" spans="2:7" ht="25.2" customHeight="1" x14ac:dyDescent="0.25">
      <c r="D431" s="347"/>
      <c r="E431" s="347"/>
    </row>
    <row r="432" spans="2:7" ht="25.2" customHeight="1" x14ac:dyDescent="0.25">
      <c r="B432" s="60"/>
      <c r="D432" s="348"/>
      <c r="E432" s="348"/>
    </row>
    <row r="433" spans="1:7" ht="25.2" customHeight="1" x14ac:dyDescent="0.25">
      <c r="D433" s="349"/>
      <c r="E433" s="349"/>
    </row>
    <row r="434" spans="1:7" ht="25.2" customHeight="1" x14ac:dyDescent="0.25">
      <c r="B434" s="350" t="s">
        <v>1263</v>
      </c>
      <c r="C434" s="350"/>
      <c r="D434" s="348"/>
      <c r="E434" s="348"/>
      <c r="F434" s="46"/>
    </row>
    <row r="435" spans="1:7" ht="36" customHeight="1" x14ac:dyDescent="0.25">
      <c r="A435" s="191">
        <f>A408+1</f>
        <v>15</v>
      </c>
      <c r="B435" s="190">
        <f ca="1">OFFSET(Identité!C$34, 0, A408)</f>
        <v>0</v>
      </c>
      <c r="D435" s="348"/>
      <c r="E435" s="348"/>
    </row>
    <row r="436" spans="1:7" ht="25.2" customHeight="1" thickBot="1" x14ac:dyDescent="0.3">
      <c r="D436" s="346"/>
      <c r="E436" s="346"/>
    </row>
    <row r="437" spans="1:7" ht="67.2" customHeight="1" thickBot="1" x14ac:dyDescent="0.3">
      <c r="B437" s="165" t="str">
        <f>B410</f>
        <v>Bonnes pratiques</v>
      </c>
      <c r="C437" s="103" t="s">
        <v>1226</v>
      </c>
      <c r="D437" s="355" t="str">
        <f>D410</f>
        <v xml:space="preserve"> Indicateur</v>
      </c>
      <c r="E437" s="356"/>
      <c r="F437" s="189" t="str">
        <f>F410</f>
        <v>Quel est votre objectif pour cette bonne pratique ?</v>
      </c>
      <c r="G437" s="104" t="str">
        <f>G410</f>
        <v>Selon vos objectifs, où en est la mise en œuvre de cette bonne pratique ?</v>
      </c>
    </row>
    <row r="438" spans="1:7" ht="25.2" customHeight="1" x14ac:dyDescent="0.25">
      <c r="B438" s="199" t="str">
        <f>B411</f>
        <v>Privilégier des équipements issus du réemploi ou contenant des matériaux recyclés</v>
      </c>
      <c r="C438" s="129">
        <v>646</v>
      </c>
      <c r="D438" s="351" t="str">
        <f>D411</f>
        <v>% du parc reconditionné</v>
      </c>
      <c r="E438" s="352"/>
      <c r="F438" s="200"/>
      <c r="G438" s="200"/>
    </row>
    <row r="439" spans="1:7" ht="25.2" customHeight="1" x14ac:dyDescent="0.25">
      <c r="B439" s="166" t="str">
        <f>B412</f>
        <v>Opter pour la location fonctionnelle d'équipements</v>
      </c>
      <c r="C439" s="130">
        <v>660</v>
      </c>
      <c r="D439" s="353" t="str">
        <f>D412</f>
        <v>% de postes loués</v>
      </c>
      <c r="E439" s="354"/>
      <c r="F439" s="201"/>
      <c r="G439" s="201"/>
    </row>
    <row r="440" spans="1:7" ht="25.2" customHeight="1" x14ac:dyDescent="0.25">
      <c r="B440" s="166" t="str">
        <f t="shared" ref="B440:B453" si="28">B413</f>
        <v>Anticiper le sourcing des fournisseurs d'équipements contenant des matériaux recyclés ou issus du réemploi</v>
      </c>
      <c r="C440" s="130">
        <v>651</v>
      </c>
      <c r="D440" s="353" t="str">
        <f t="shared" ref="D440:D453" si="29">D413</f>
        <v>% des appels d’offres intégrant des clauses environnementales</v>
      </c>
      <c r="E440" s="354"/>
      <c r="F440" s="201"/>
      <c r="G440" s="201"/>
    </row>
    <row r="441" spans="1:7" ht="25.2" customHeight="1" x14ac:dyDescent="0.25">
      <c r="B441" s="166" t="str">
        <f t="shared" si="28"/>
        <v>Généraliser les clauses environnementales dans les appels d’offres de services</v>
      </c>
      <c r="C441" s="130">
        <v>653</v>
      </c>
      <c r="D441" s="353" t="str">
        <f t="shared" si="29"/>
        <v>% des contrats de prestation de service intégrant des clauses environnementales</v>
      </c>
      <c r="E441" s="354"/>
      <c r="F441" s="201"/>
      <c r="G441" s="201"/>
    </row>
    <row r="442" spans="1:7" ht="25.2" customHeight="1" x14ac:dyDescent="0.25">
      <c r="B442" s="166" t="str">
        <f t="shared" si="28"/>
        <v>Généraliser l'intégration de clauses sociétales dans les marchés</v>
      </c>
      <c r="C442" s="130">
        <v>652</v>
      </c>
      <c r="D442" s="353" t="str">
        <f t="shared" si="29"/>
        <v>% des marchés intégrant 3% au moins de personnes en insertion</v>
      </c>
      <c r="E442" s="354"/>
      <c r="F442" s="201"/>
      <c r="G442" s="201"/>
    </row>
    <row r="443" spans="1:7" ht="25.2" customHeight="1" x14ac:dyDescent="0.25">
      <c r="B443" s="166" t="str">
        <f t="shared" si="28"/>
        <v>Alimenter le système d’information avec de l’énergie renouvelable</v>
      </c>
      <c r="C443" s="130">
        <v>641</v>
      </c>
      <c r="D443" s="353" t="str">
        <f t="shared" si="29"/>
        <v>% d'électricité issue d'énergie primaire renouvelable</v>
      </c>
      <c r="E443" s="354"/>
      <c r="F443" s="201"/>
      <c r="G443" s="201"/>
    </row>
    <row r="444" spans="1:7" ht="25.2" customHeight="1" x14ac:dyDescent="0.25">
      <c r="B444" s="166" t="str">
        <f t="shared" si="28"/>
        <v>Réemployer en remettant en état</v>
      </c>
      <c r="C444" s="130">
        <v>608</v>
      </c>
      <c r="D444" s="353" t="str">
        <f t="shared" si="29"/>
        <v>% des DEEE évités par les remises en état / à niveau par rapport au poids total des DEEE générés</v>
      </c>
      <c r="E444" s="354"/>
      <c r="F444" s="201"/>
      <c r="G444" s="201"/>
    </row>
    <row r="445" spans="1:7" ht="25.2" customHeight="1" x14ac:dyDescent="0.25">
      <c r="B445" s="166" t="str">
        <f t="shared" si="28"/>
        <v>Faire appel à un éco-organisme pour la gestion des DEEE</v>
      </c>
      <c r="C445" s="130">
        <v>470</v>
      </c>
      <c r="D445" s="353" t="str">
        <f t="shared" si="29"/>
        <v>Oui, si un ou plusieurs partenariats sont engagés, ou non, si les démarches restent à effectuer</v>
      </c>
      <c r="E445" s="354"/>
      <c r="F445" s="201"/>
      <c r="G445" s="201"/>
    </row>
    <row r="446" spans="1:7" ht="25.2" customHeight="1" x14ac:dyDescent="0.25">
      <c r="B446" s="166" t="str">
        <f t="shared" si="28"/>
        <v>Former à la réparation des équipements</v>
      </c>
      <c r="C446" s="130">
        <v>647</v>
      </c>
      <c r="D446" s="353" t="str">
        <f t="shared" si="29"/>
        <v>% des agents du support formés aux réparations</v>
      </c>
      <c r="E446" s="354"/>
      <c r="F446" s="201"/>
      <c r="G446" s="201"/>
    </row>
    <row r="447" spans="1:7" ht="25.2" customHeight="1" x14ac:dyDescent="0.25">
      <c r="B447" s="166" t="str">
        <f t="shared" si="28"/>
        <v>Vérifier le professionnalisme des entreprises de collecte des DEEE</v>
      </c>
      <c r="C447" s="130">
        <v>644</v>
      </c>
      <c r="D447" s="353" t="str">
        <f t="shared" si="29"/>
        <v>% avancement de la mise en place de règles de contrôle des prestataire mandatés</v>
      </c>
      <c r="E447" s="354"/>
      <c r="F447" s="201"/>
      <c r="G447" s="201"/>
    </row>
    <row r="448" spans="1:7" ht="25.2" customHeight="1" x14ac:dyDescent="0.25">
      <c r="B448" s="166" t="str">
        <f t="shared" si="28"/>
        <v>Trier et collecter séparément les consommables</v>
      </c>
      <c r="C448" s="130">
        <v>438</v>
      </c>
      <c r="D448" s="353" t="str">
        <f t="shared" si="29"/>
        <v>% de consommables triés &amp; collectés séparements</v>
      </c>
      <c r="E448" s="354"/>
      <c r="F448" s="201"/>
      <c r="G448" s="201"/>
    </row>
    <row r="449" spans="1:7" ht="25.2" customHeight="1" x14ac:dyDescent="0.25">
      <c r="B449" s="166" t="str">
        <f t="shared" si="28"/>
        <v>Dédier une personne spécifique à la coordination de la démarche NR</v>
      </c>
      <c r="C449" s="130">
        <v>700</v>
      </c>
      <c r="D449" s="353" t="str">
        <f t="shared" si="29"/>
        <v>% de la charge dédiée au responsable NR (ETP)</v>
      </c>
      <c r="E449" s="354"/>
      <c r="F449" s="201"/>
      <c r="G449" s="201"/>
    </row>
    <row r="450" spans="1:7" ht="25.2" customHeight="1" x14ac:dyDescent="0.25">
      <c r="B450" s="166" t="str">
        <f t="shared" si="28"/>
        <v>Obtenir et consacrer un budget spécifique pour la démarche NR</v>
      </c>
      <c r="C450" s="130">
        <v>701</v>
      </c>
      <c r="D450" s="353" t="str">
        <f t="shared" si="29"/>
        <v>% du budget DSI</v>
      </c>
      <c r="E450" s="354"/>
      <c r="F450" s="201"/>
      <c r="G450" s="201"/>
    </row>
    <row r="451" spans="1:7" ht="25.2" customHeight="1" x14ac:dyDescent="0.25">
      <c r="B451" s="166" t="str">
        <f t="shared" si="28"/>
        <v>Définir et mettre en place un plan d’action NR</v>
      </c>
      <c r="C451" s="130">
        <v>702</v>
      </c>
      <c r="D451" s="353" t="str">
        <f t="shared" si="29"/>
        <v>% de progression dans l'écriture de votre plan d'action</v>
      </c>
      <c r="E451" s="354"/>
      <c r="F451" s="201"/>
      <c r="G451" s="201"/>
    </row>
    <row r="452" spans="1:7" ht="25.2" customHeight="1" x14ac:dyDescent="0.25">
      <c r="B452" s="166" t="str">
        <f t="shared" si="28"/>
        <v>Mettre en place et suivre des indicateurs de pilotage NR</v>
      </c>
      <c r="C452" s="130">
        <v>703</v>
      </c>
      <c r="D452" s="353" t="str">
        <f t="shared" si="29"/>
        <v>% de progression dans la définition de vos indicateurs NR</v>
      </c>
      <c r="E452" s="354"/>
      <c r="F452" s="201"/>
      <c r="G452" s="201"/>
    </row>
    <row r="453" spans="1:7" ht="25.2" customHeight="1" x14ac:dyDescent="0.25">
      <c r="B453" s="166" t="str">
        <f t="shared" si="28"/>
        <v>Aligner la stratégie Numérique Responsable sur la stratégie RSE de l’entreprise</v>
      </c>
      <c r="C453" s="130">
        <v>704</v>
      </c>
      <c r="D453" s="353" t="str">
        <f t="shared" si="29"/>
        <v>% de communs</v>
      </c>
      <c r="E453" s="354"/>
      <c r="F453" s="201"/>
      <c r="G453" s="201"/>
    </row>
    <row r="454" spans="1:7" ht="25.2" customHeight="1" thickBot="1" x14ac:dyDescent="0.3">
      <c r="B454" s="167" t="str">
        <f>B427</f>
        <v>Développer un réseau de référents pour faire vivre et inscrire la démarche dans la durée</v>
      </c>
      <c r="C454" s="131">
        <v>706</v>
      </c>
      <c r="D454" s="359" t="str">
        <f>D427</f>
        <v>% nombre de référent(e)s Numérique Responsable / nombre salariés DSI</v>
      </c>
      <c r="E454" s="360"/>
      <c r="F454" s="202"/>
      <c r="G454" s="202"/>
    </row>
    <row r="455" spans="1:7" ht="25.2" customHeight="1" thickBot="1" x14ac:dyDescent="0.3">
      <c r="D455" s="355" t="str">
        <f>D428</f>
        <v xml:space="preserve"> Indicateur</v>
      </c>
      <c r="E455" s="361"/>
      <c r="F455" s="46"/>
      <c r="G455" s="46"/>
    </row>
    <row r="456" spans="1:7" ht="25.2" customHeight="1" x14ac:dyDescent="0.25">
      <c r="B456" s="168" t="str">
        <f>B429</f>
        <v>Réaffecter les équipements en interne</v>
      </c>
      <c r="C456" s="105">
        <v>650</v>
      </c>
      <c r="D456" s="357" t="str">
        <f>D429</f>
        <v>Mesures proactives entre 0 et 10 – 0 = Aucune, 10 = Tous les équipements</v>
      </c>
      <c r="E456" s="358"/>
      <c r="F456" s="203"/>
      <c r="G456" s="200"/>
    </row>
    <row r="457" spans="1:7" ht="25.2" customHeight="1" thickBot="1" x14ac:dyDescent="0.3">
      <c r="B457" s="169" t="str">
        <f>B430</f>
        <v>Evaluer régulièrement l’empreinte environnementale du SI</v>
      </c>
      <c r="C457" s="109">
        <v>705</v>
      </c>
      <c r="D457" s="344" t="str">
        <f>D430</f>
        <v xml:space="preserve">Oui , Non </v>
      </c>
      <c r="E457" s="345"/>
      <c r="F457" s="90"/>
      <c r="G457" s="201"/>
    </row>
    <row r="458" spans="1:7" ht="25.2" customHeight="1" x14ac:dyDescent="0.25">
      <c r="D458" s="347"/>
      <c r="E458" s="347"/>
    </row>
    <row r="459" spans="1:7" ht="25.2" customHeight="1" x14ac:dyDescent="0.25">
      <c r="B459" s="60"/>
      <c r="D459" s="348"/>
      <c r="E459" s="348"/>
    </row>
    <row r="460" spans="1:7" ht="25.2" customHeight="1" x14ac:dyDescent="0.25">
      <c r="D460" s="349"/>
      <c r="E460" s="349"/>
    </row>
    <row r="461" spans="1:7" ht="25.2" customHeight="1" x14ac:dyDescent="0.25">
      <c r="B461" s="350" t="s">
        <v>1263</v>
      </c>
      <c r="C461" s="350"/>
      <c r="D461" s="348"/>
      <c r="E461" s="348"/>
      <c r="F461" s="46"/>
    </row>
    <row r="462" spans="1:7" ht="36" customHeight="1" x14ac:dyDescent="0.25">
      <c r="A462" s="191">
        <f>A435+1</f>
        <v>16</v>
      </c>
      <c r="B462" s="190">
        <f ca="1">OFFSET(Identité!C$34, 0, A435)</f>
        <v>0</v>
      </c>
      <c r="D462" s="348"/>
      <c r="E462" s="348"/>
    </row>
    <row r="463" spans="1:7" ht="25.2" customHeight="1" thickBot="1" x14ac:dyDescent="0.3">
      <c r="D463" s="346"/>
      <c r="E463" s="346"/>
    </row>
    <row r="464" spans="1:7" ht="67.2" customHeight="1" thickBot="1" x14ac:dyDescent="0.3">
      <c r="B464" s="165" t="str">
        <f>B437</f>
        <v>Bonnes pratiques</v>
      </c>
      <c r="C464" s="103" t="s">
        <v>1226</v>
      </c>
      <c r="D464" s="355" t="str">
        <f>D437</f>
        <v xml:space="preserve"> Indicateur</v>
      </c>
      <c r="E464" s="356"/>
      <c r="F464" s="189" t="str">
        <f>F437</f>
        <v>Quel est votre objectif pour cette bonne pratique ?</v>
      </c>
      <c r="G464" s="104" t="str">
        <f>G437</f>
        <v>Selon vos objectifs, où en est la mise en œuvre de cette bonne pratique ?</v>
      </c>
    </row>
    <row r="465" spans="2:7" ht="25.2" customHeight="1" x14ac:dyDescent="0.25">
      <c r="B465" s="199" t="str">
        <f>B438</f>
        <v>Privilégier des équipements issus du réemploi ou contenant des matériaux recyclés</v>
      </c>
      <c r="C465" s="129">
        <v>646</v>
      </c>
      <c r="D465" s="351" t="str">
        <f>D438</f>
        <v>% du parc reconditionné</v>
      </c>
      <c r="E465" s="352"/>
      <c r="F465" s="200"/>
      <c r="G465" s="200"/>
    </row>
    <row r="466" spans="2:7" ht="25.2" customHeight="1" x14ac:dyDescent="0.25">
      <c r="B466" s="166" t="str">
        <f>B439</f>
        <v>Opter pour la location fonctionnelle d'équipements</v>
      </c>
      <c r="C466" s="130">
        <v>660</v>
      </c>
      <c r="D466" s="353" t="str">
        <f>D439</f>
        <v>% de postes loués</v>
      </c>
      <c r="E466" s="354"/>
      <c r="F466" s="201"/>
      <c r="G466" s="201"/>
    </row>
    <row r="467" spans="2:7" ht="25.2" customHeight="1" x14ac:dyDescent="0.25">
      <c r="B467" s="166" t="str">
        <f t="shared" ref="B467:B480" si="30">B440</f>
        <v>Anticiper le sourcing des fournisseurs d'équipements contenant des matériaux recyclés ou issus du réemploi</v>
      </c>
      <c r="C467" s="130">
        <v>651</v>
      </c>
      <c r="D467" s="353" t="str">
        <f t="shared" ref="D467:D480" si="31">D440</f>
        <v>% des appels d’offres intégrant des clauses environnementales</v>
      </c>
      <c r="E467" s="354"/>
      <c r="F467" s="201"/>
      <c r="G467" s="201"/>
    </row>
    <row r="468" spans="2:7" ht="25.2" customHeight="1" x14ac:dyDescent="0.25">
      <c r="B468" s="166" t="str">
        <f t="shared" si="30"/>
        <v>Généraliser les clauses environnementales dans les appels d’offres de services</v>
      </c>
      <c r="C468" s="130">
        <v>653</v>
      </c>
      <c r="D468" s="353" t="str">
        <f t="shared" si="31"/>
        <v>% des contrats de prestation de service intégrant des clauses environnementales</v>
      </c>
      <c r="E468" s="354"/>
      <c r="F468" s="201"/>
      <c r="G468" s="201"/>
    </row>
    <row r="469" spans="2:7" ht="25.2" customHeight="1" x14ac:dyDescent="0.25">
      <c r="B469" s="166" t="str">
        <f t="shared" si="30"/>
        <v>Généraliser l'intégration de clauses sociétales dans les marchés</v>
      </c>
      <c r="C469" s="130">
        <v>652</v>
      </c>
      <c r="D469" s="353" t="str">
        <f t="shared" si="31"/>
        <v>% des marchés intégrant 3% au moins de personnes en insertion</v>
      </c>
      <c r="E469" s="354"/>
      <c r="F469" s="201"/>
      <c r="G469" s="201"/>
    </row>
    <row r="470" spans="2:7" ht="25.2" customHeight="1" x14ac:dyDescent="0.25">
      <c r="B470" s="166" t="str">
        <f t="shared" si="30"/>
        <v>Alimenter le système d’information avec de l’énergie renouvelable</v>
      </c>
      <c r="C470" s="130">
        <v>641</v>
      </c>
      <c r="D470" s="353" t="str">
        <f t="shared" si="31"/>
        <v>% d'électricité issue d'énergie primaire renouvelable</v>
      </c>
      <c r="E470" s="354"/>
      <c r="F470" s="201"/>
      <c r="G470" s="201"/>
    </row>
    <row r="471" spans="2:7" ht="25.2" customHeight="1" x14ac:dyDescent="0.25">
      <c r="B471" s="166" t="str">
        <f t="shared" si="30"/>
        <v>Réemployer en remettant en état</v>
      </c>
      <c r="C471" s="130">
        <v>608</v>
      </c>
      <c r="D471" s="353" t="str">
        <f t="shared" si="31"/>
        <v>% des DEEE évités par les remises en état / à niveau par rapport au poids total des DEEE générés</v>
      </c>
      <c r="E471" s="354"/>
      <c r="F471" s="201"/>
      <c r="G471" s="201"/>
    </row>
    <row r="472" spans="2:7" ht="25.2" customHeight="1" x14ac:dyDescent="0.25">
      <c r="B472" s="166" t="str">
        <f t="shared" si="30"/>
        <v>Faire appel à un éco-organisme pour la gestion des DEEE</v>
      </c>
      <c r="C472" s="130">
        <v>470</v>
      </c>
      <c r="D472" s="353" t="str">
        <f t="shared" si="31"/>
        <v>Oui, si un ou plusieurs partenariats sont engagés, ou non, si les démarches restent à effectuer</v>
      </c>
      <c r="E472" s="354"/>
      <c r="F472" s="201"/>
      <c r="G472" s="201"/>
    </row>
    <row r="473" spans="2:7" ht="25.2" customHeight="1" x14ac:dyDescent="0.25">
      <c r="B473" s="166" t="str">
        <f t="shared" si="30"/>
        <v>Former à la réparation des équipements</v>
      </c>
      <c r="C473" s="130">
        <v>647</v>
      </c>
      <c r="D473" s="353" t="str">
        <f t="shared" si="31"/>
        <v>% des agents du support formés aux réparations</v>
      </c>
      <c r="E473" s="354"/>
      <c r="F473" s="201"/>
      <c r="G473" s="201"/>
    </row>
    <row r="474" spans="2:7" ht="25.2" customHeight="1" x14ac:dyDescent="0.25">
      <c r="B474" s="166" t="str">
        <f t="shared" si="30"/>
        <v>Vérifier le professionnalisme des entreprises de collecte des DEEE</v>
      </c>
      <c r="C474" s="130">
        <v>644</v>
      </c>
      <c r="D474" s="353" t="str">
        <f t="shared" si="31"/>
        <v>% avancement de la mise en place de règles de contrôle des prestataire mandatés</v>
      </c>
      <c r="E474" s="354"/>
      <c r="F474" s="201"/>
      <c r="G474" s="201"/>
    </row>
    <row r="475" spans="2:7" ht="25.2" customHeight="1" x14ac:dyDescent="0.25">
      <c r="B475" s="166" t="str">
        <f t="shared" si="30"/>
        <v>Trier et collecter séparément les consommables</v>
      </c>
      <c r="C475" s="130">
        <v>438</v>
      </c>
      <c r="D475" s="353" t="str">
        <f t="shared" si="31"/>
        <v>% de consommables triés &amp; collectés séparements</v>
      </c>
      <c r="E475" s="354"/>
      <c r="F475" s="201"/>
      <c r="G475" s="201"/>
    </row>
    <row r="476" spans="2:7" ht="25.2" customHeight="1" x14ac:dyDescent="0.25">
      <c r="B476" s="166" t="str">
        <f t="shared" si="30"/>
        <v>Dédier une personne spécifique à la coordination de la démarche NR</v>
      </c>
      <c r="C476" s="130">
        <v>700</v>
      </c>
      <c r="D476" s="353" t="str">
        <f t="shared" si="31"/>
        <v>% de la charge dédiée au responsable NR (ETP)</v>
      </c>
      <c r="E476" s="354"/>
      <c r="F476" s="201"/>
      <c r="G476" s="201"/>
    </row>
    <row r="477" spans="2:7" ht="25.2" customHeight="1" x14ac:dyDescent="0.25">
      <c r="B477" s="166" t="str">
        <f t="shared" si="30"/>
        <v>Obtenir et consacrer un budget spécifique pour la démarche NR</v>
      </c>
      <c r="C477" s="130">
        <v>701</v>
      </c>
      <c r="D477" s="353" t="str">
        <f t="shared" si="31"/>
        <v>% du budget DSI</v>
      </c>
      <c r="E477" s="354"/>
      <c r="F477" s="201"/>
      <c r="G477" s="201"/>
    </row>
    <row r="478" spans="2:7" ht="25.2" customHeight="1" x14ac:dyDescent="0.25">
      <c r="B478" s="166" t="str">
        <f t="shared" si="30"/>
        <v>Définir et mettre en place un plan d’action NR</v>
      </c>
      <c r="C478" s="130">
        <v>702</v>
      </c>
      <c r="D478" s="353" t="str">
        <f t="shared" si="31"/>
        <v>% de progression dans l'écriture de votre plan d'action</v>
      </c>
      <c r="E478" s="354"/>
      <c r="F478" s="201"/>
      <c r="G478" s="201"/>
    </row>
    <row r="479" spans="2:7" ht="25.2" customHeight="1" x14ac:dyDescent="0.25">
      <c r="B479" s="166" t="str">
        <f t="shared" si="30"/>
        <v>Mettre en place et suivre des indicateurs de pilotage NR</v>
      </c>
      <c r="C479" s="130">
        <v>703</v>
      </c>
      <c r="D479" s="353" t="str">
        <f t="shared" si="31"/>
        <v>% de progression dans la définition de vos indicateurs NR</v>
      </c>
      <c r="E479" s="354"/>
      <c r="F479" s="201"/>
      <c r="G479" s="201"/>
    </row>
    <row r="480" spans="2:7" ht="25.2" customHeight="1" x14ac:dyDescent="0.25">
      <c r="B480" s="166" t="str">
        <f t="shared" si="30"/>
        <v>Aligner la stratégie Numérique Responsable sur la stratégie RSE de l’entreprise</v>
      </c>
      <c r="C480" s="130">
        <v>704</v>
      </c>
      <c r="D480" s="353" t="str">
        <f t="shared" si="31"/>
        <v>% de communs</v>
      </c>
      <c r="E480" s="354"/>
      <c r="F480" s="201"/>
      <c r="G480" s="201"/>
    </row>
    <row r="481" spans="1:7" ht="25.2" customHeight="1" thickBot="1" x14ac:dyDescent="0.3">
      <c r="B481" s="167" t="str">
        <f>B454</f>
        <v>Développer un réseau de référents pour faire vivre et inscrire la démarche dans la durée</v>
      </c>
      <c r="C481" s="131">
        <v>706</v>
      </c>
      <c r="D481" s="359" t="str">
        <f>D454</f>
        <v>% nombre de référent(e)s Numérique Responsable / nombre salariés DSI</v>
      </c>
      <c r="E481" s="360"/>
      <c r="F481" s="202"/>
      <c r="G481" s="202"/>
    </row>
    <row r="482" spans="1:7" ht="25.2" customHeight="1" thickBot="1" x14ac:dyDescent="0.3">
      <c r="D482" s="355" t="str">
        <f>D455</f>
        <v xml:space="preserve"> Indicateur</v>
      </c>
      <c r="E482" s="361"/>
      <c r="F482" s="46"/>
      <c r="G482" s="46"/>
    </row>
    <row r="483" spans="1:7" ht="25.2" customHeight="1" x14ac:dyDescent="0.25">
      <c r="B483" s="168" t="str">
        <f>B456</f>
        <v>Réaffecter les équipements en interne</v>
      </c>
      <c r="C483" s="105">
        <v>650</v>
      </c>
      <c r="D483" s="357" t="str">
        <f>D456</f>
        <v>Mesures proactives entre 0 et 10 – 0 = Aucune, 10 = Tous les équipements</v>
      </c>
      <c r="E483" s="358"/>
      <c r="F483" s="203"/>
      <c r="G483" s="200"/>
    </row>
    <row r="484" spans="1:7" ht="25.2" customHeight="1" thickBot="1" x14ac:dyDescent="0.3">
      <c r="B484" s="169" t="str">
        <f>B457</f>
        <v>Evaluer régulièrement l’empreinte environnementale du SI</v>
      </c>
      <c r="C484" s="109">
        <v>705</v>
      </c>
      <c r="D484" s="344" t="str">
        <f>D457</f>
        <v xml:space="preserve">Oui , Non </v>
      </c>
      <c r="E484" s="345"/>
      <c r="F484" s="90"/>
      <c r="G484" s="201"/>
    </row>
    <row r="485" spans="1:7" ht="25.2" customHeight="1" x14ac:dyDescent="0.25">
      <c r="D485" s="347"/>
      <c r="E485" s="347"/>
    </row>
    <row r="486" spans="1:7" ht="25.2" customHeight="1" x14ac:dyDescent="0.25">
      <c r="B486" s="60"/>
      <c r="D486" s="348"/>
      <c r="E486" s="348"/>
    </row>
    <row r="487" spans="1:7" ht="25.2" customHeight="1" x14ac:dyDescent="0.25">
      <c r="D487" s="349"/>
      <c r="E487" s="349"/>
    </row>
    <row r="488" spans="1:7" ht="25.2" customHeight="1" x14ac:dyDescent="0.25">
      <c r="B488" s="350" t="s">
        <v>1263</v>
      </c>
      <c r="C488" s="350"/>
      <c r="D488" s="348"/>
      <c r="E488" s="348"/>
      <c r="F488" s="46"/>
    </row>
    <row r="489" spans="1:7" ht="36" customHeight="1" x14ac:dyDescent="0.25">
      <c r="A489" s="191">
        <f>A462+1</f>
        <v>17</v>
      </c>
      <c r="B489" s="190">
        <f ca="1">OFFSET(Identité!C$34, 0, A462)</f>
        <v>0</v>
      </c>
      <c r="D489" s="348"/>
      <c r="E489" s="348"/>
    </row>
    <row r="490" spans="1:7" ht="25.2" customHeight="1" thickBot="1" x14ac:dyDescent="0.3">
      <c r="D490" s="346"/>
      <c r="E490" s="346"/>
    </row>
    <row r="491" spans="1:7" ht="67.2" customHeight="1" thickBot="1" x14ac:dyDescent="0.3">
      <c r="B491" s="165" t="str">
        <f>B464</f>
        <v>Bonnes pratiques</v>
      </c>
      <c r="C491" s="103" t="s">
        <v>1226</v>
      </c>
      <c r="D491" s="355" t="str">
        <f>D464</f>
        <v xml:space="preserve"> Indicateur</v>
      </c>
      <c r="E491" s="356"/>
      <c r="F491" s="189" t="str">
        <f>F464</f>
        <v>Quel est votre objectif pour cette bonne pratique ?</v>
      </c>
      <c r="G491" s="104" t="str">
        <f>G464</f>
        <v>Selon vos objectifs, où en est la mise en œuvre de cette bonne pratique ?</v>
      </c>
    </row>
    <row r="492" spans="1:7" ht="25.2" customHeight="1" x14ac:dyDescent="0.25">
      <c r="B492" s="199" t="str">
        <f>B465</f>
        <v>Privilégier des équipements issus du réemploi ou contenant des matériaux recyclés</v>
      </c>
      <c r="C492" s="129">
        <v>646</v>
      </c>
      <c r="D492" s="351" t="str">
        <f>D465</f>
        <v>% du parc reconditionné</v>
      </c>
      <c r="E492" s="352"/>
      <c r="F492" s="200"/>
      <c r="G492" s="200"/>
    </row>
    <row r="493" spans="1:7" ht="25.2" customHeight="1" x14ac:dyDescent="0.25">
      <c r="B493" s="166" t="str">
        <f>B466</f>
        <v>Opter pour la location fonctionnelle d'équipements</v>
      </c>
      <c r="C493" s="130">
        <v>660</v>
      </c>
      <c r="D493" s="353" t="str">
        <f>D466</f>
        <v>% de postes loués</v>
      </c>
      <c r="E493" s="354"/>
      <c r="F493" s="201"/>
      <c r="G493" s="201"/>
    </row>
    <row r="494" spans="1:7" ht="25.2" customHeight="1" x14ac:dyDescent="0.25">
      <c r="B494" s="166" t="str">
        <f t="shared" ref="B494:B507" si="32">B467</f>
        <v>Anticiper le sourcing des fournisseurs d'équipements contenant des matériaux recyclés ou issus du réemploi</v>
      </c>
      <c r="C494" s="130">
        <v>651</v>
      </c>
      <c r="D494" s="353" t="str">
        <f t="shared" ref="D494:D507" si="33">D467</f>
        <v>% des appels d’offres intégrant des clauses environnementales</v>
      </c>
      <c r="E494" s="354"/>
      <c r="F494" s="201"/>
      <c r="G494" s="201"/>
    </row>
    <row r="495" spans="1:7" ht="25.2" customHeight="1" x14ac:dyDescent="0.25">
      <c r="B495" s="166" t="str">
        <f t="shared" si="32"/>
        <v>Généraliser les clauses environnementales dans les appels d’offres de services</v>
      </c>
      <c r="C495" s="130">
        <v>653</v>
      </c>
      <c r="D495" s="353" t="str">
        <f t="shared" si="33"/>
        <v>% des contrats de prestation de service intégrant des clauses environnementales</v>
      </c>
      <c r="E495" s="354"/>
      <c r="F495" s="201"/>
      <c r="G495" s="201"/>
    </row>
    <row r="496" spans="1:7" ht="25.2" customHeight="1" x14ac:dyDescent="0.25">
      <c r="B496" s="166" t="str">
        <f t="shared" si="32"/>
        <v>Généraliser l'intégration de clauses sociétales dans les marchés</v>
      </c>
      <c r="C496" s="130">
        <v>652</v>
      </c>
      <c r="D496" s="353" t="str">
        <f t="shared" si="33"/>
        <v>% des marchés intégrant 3% au moins de personnes en insertion</v>
      </c>
      <c r="E496" s="354"/>
      <c r="F496" s="201"/>
      <c r="G496" s="201"/>
    </row>
    <row r="497" spans="2:7" ht="25.2" customHeight="1" x14ac:dyDescent="0.25">
      <c r="B497" s="166" t="str">
        <f t="shared" si="32"/>
        <v>Alimenter le système d’information avec de l’énergie renouvelable</v>
      </c>
      <c r="C497" s="130">
        <v>641</v>
      </c>
      <c r="D497" s="353" t="str">
        <f t="shared" si="33"/>
        <v>% d'électricité issue d'énergie primaire renouvelable</v>
      </c>
      <c r="E497" s="354"/>
      <c r="F497" s="201"/>
      <c r="G497" s="201"/>
    </row>
    <row r="498" spans="2:7" ht="25.2" customHeight="1" x14ac:dyDescent="0.25">
      <c r="B498" s="166" t="str">
        <f t="shared" si="32"/>
        <v>Réemployer en remettant en état</v>
      </c>
      <c r="C498" s="130">
        <v>608</v>
      </c>
      <c r="D498" s="353" t="str">
        <f t="shared" si="33"/>
        <v>% des DEEE évités par les remises en état / à niveau par rapport au poids total des DEEE générés</v>
      </c>
      <c r="E498" s="354"/>
      <c r="F498" s="201"/>
      <c r="G498" s="201"/>
    </row>
    <row r="499" spans="2:7" ht="25.2" customHeight="1" x14ac:dyDescent="0.25">
      <c r="B499" s="166" t="str">
        <f t="shared" si="32"/>
        <v>Faire appel à un éco-organisme pour la gestion des DEEE</v>
      </c>
      <c r="C499" s="130">
        <v>470</v>
      </c>
      <c r="D499" s="353" t="str">
        <f t="shared" si="33"/>
        <v>Oui, si un ou plusieurs partenariats sont engagés, ou non, si les démarches restent à effectuer</v>
      </c>
      <c r="E499" s="354"/>
      <c r="F499" s="201"/>
      <c r="G499" s="201"/>
    </row>
    <row r="500" spans="2:7" ht="25.2" customHeight="1" x14ac:dyDescent="0.25">
      <c r="B500" s="166" t="str">
        <f t="shared" si="32"/>
        <v>Former à la réparation des équipements</v>
      </c>
      <c r="C500" s="130">
        <v>647</v>
      </c>
      <c r="D500" s="353" t="str">
        <f t="shared" si="33"/>
        <v>% des agents du support formés aux réparations</v>
      </c>
      <c r="E500" s="354"/>
      <c r="F500" s="201"/>
      <c r="G500" s="201"/>
    </row>
    <row r="501" spans="2:7" ht="25.2" customHeight="1" x14ac:dyDescent="0.25">
      <c r="B501" s="166" t="str">
        <f t="shared" si="32"/>
        <v>Vérifier le professionnalisme des entreprises de collecte des DEEE</v>
      </c>
      <c r="C501" s="130">
        <v>644</v>
      </c>
      <c r="D501" s="353" t="str">
        <f t="shared" si="33"/>
        <v>% avancement de la mise en place de règles de contrôle des prestataire mandatés</v>
      </c>
      <c r="E501" s="354"/>
      <c r="F501" s="201"/>
      <c r="G501" s="201"/>
    </row>
    <row r="502" spans="2:7" ht="25.2" customHeight="1" x14ac:dyDescent="0.25">
      <c r="B502" s="166" t="str">
        <f t="shared" si="32"/>
        <v>Trier et collecter séparément les consommables</v>
      </c>
      <c r="C502" s="130">
        <v>438</v>
      </c>
      <c r="D502" s="353" t="str">
        <f t="shared" si="33"/>
        <v>% de consommables triés &amp; collectés séparements</v>
      </c>
      <c r="E502" s="354"/>
      <c r="F502" s="201"/>
      <c r="G502" s="201"/>
    </row>
    <row r="503" spans="2:7" ht="25.2" customHeight="1" x14ac:dyDescent="0.25">
      <c r="B503" s="166" t="str">
        <f t="shared" si="32"/>
        <v>Dédier une personne spécifique à la coordination de la démarche NR</v>
      </c>
      <c r="C503" s="130">
        <v>700</v>
      </c>
      <c r="D503" s="353" t="str">
        <f t="shared" si="33"/>
        <v>% de la charge dédiée au responsable NR (ETP)</v>
      </c>
      <c r="E503" s="354"/>
      <c r="F503" s="201"/>
      <c r="G503" s="201"/>
    </row>
    <row r="504" spans="2:7" ht="25.2" customHeight="1" x14ac:dyDescent="0.25">
      <c r="B504" s="166" t="str">
        <f t="shared" si="32"/>
        <v>Obtenir et consacrer un budget spécifique pour la démarche NR</v>
      </c>
      <c r="C504" s="130">
        <v>701</v>
      </c>
      <c r="D504" s="353" t="str">
        <f t="shared" si="33"/>
        <v>% du budget DSI</v>
      </c>
      <c r="E504" s="354"/>
      <c r="F504" s="201"/>
      <c r="G504" s="201"/>
    </row>
    <row r="505" spans="2:7" ht="25.2" customHeight="1" x14ac:dyDescent="0.25">
      <c r="B505" s="166" t="str">
        <f t="shared" si="32"/>
        <v>Définir et mettre en place un plan d’action NR</v>
      </c>
      <c r="C505" s="130">
        <v>702</v>
      </c>
      <c r="D505" s="353" t="str">
        <f t="shared" si="33"/>
        <v>% de progression dans l'écriture de votre plan d'action</v>
      </c>
      <c r="E505" s="354"/>
      <c r="F505" s="201"/>
      <c r="G505" s="201"/>
    </row>
    <row r="506" spans="2:7" ht="25.2" customHeight="1" x14ac:dyDescent="0.25">
      <c r="B506" s="166" t="str">
        <f t="shared" si="32"/>
        <v>Mettre en place et suivre des indicateurs de pilotage NR</v>
      </c>
      <c r="C506" s="130">
        <v>703</v>
      </c>
      <c r="D506" s="353" t="str">
        <f t="shared" si="33"/>
        <v>% de progression dans la définition de vos indicateurs NR</v>
      </c>
      <c r="E506" s="354"/>
      <c r="F506" s="201"/>
      <c r="G506" s="201"/>
    </row>
    <row r="507" spans="2:7" ht="25.2" customHeight="1" x14ac:dyDescent="0.25">
      <c r="B507" s="166" t="str">
        <f t="shared" si="32"/>
        <v>Aligner la stratégie Numérique Responsable sur la stratégie RSE de l’entreprise</v>
      </c>
      <c r="C507" s="130">
        <v>704</v>
      </c>
      <c r="D507" s="353" t="str">
        <f t="shared" si="33"/>
        <v>% de communs</v>
      </c>
      <c r="E507" s="354"/>
      <c r="F507" s="201"/>
      <c r="G507" s="201"/>
    </row>
    <row r="508" spans="2:7" ht="25.2" customHeight="1" thickBot="1" x14ac:dyDescent="0.3">
      <c r="B508" s="167" t="str">
        <f>B481</f>
        <v>Développer un réseau de référents pour faire vivre et inscrire la démarche dans la durée</v>
      </c>
      <c r="C508" s="131">
        <v>706</v>
      </c>
      <c r="D508" s="359" t="str">
        <f>D481</f>
        <v>% nombre de référent(e)s Numérique Responsable / nombre salariés DSI</v>
      </c>
      <c r="E508" s="360"/>
      <c r="F508" s="202"/>
      <c r="G508" s="202"/>
    </row>
    <row r="509" spans="2:7" ht="25.2" customHeight="1" thickBot="1" x14ac:dyDescent="0.3">
      <c r="D509" s="355" t="str">
        <f>D482</f>
        <v xml:space="preserve"> Indicateur</v>
      </c>
      <c r="E509" s="361"/>
      <c r="F509" s="46"/>
      <c r="G509" s="46"/>
    </row>
    <row r="510" spans="2:7" ht="25.2" customHeight="1" x14ac:dyDescent="0.25">
      <c r="B510" s="168" t="str">
        <f>B483</f>
        <v>Réaffecter les équipements en interne</v>
      </c>
      <c r="C510" s="105">
        <v>650</v>
      </c>
      <c r="D510" s="357" t="str">
        <f>D483</f>
        <v>Mesures proactives entre 0 et 10 – 0 = Aucune, 10 = Tous les équipements</v>
      </c>
      <c r="E510" s="358"/>
      <c r="F510" s="203"/>
      <c r="G510" s="200"/>
    </row>
    <row r="511" spans="2:7" ht="25.2" customHeight="1" thickBot="1" x14ac:dyDescent="0.3">
      <c r="B511" s="169" t="str">
        <f>B484</f>
        <v>Evaluer régulièrement l’empreinte environnementale du SI</v>
      </c>
      <c r="C511" s="109">
        <v>705</v>
      </c>
      <c r="D511" s="344" t="str">
        <f>D484</f>
        <v xml:space="preserve">Oui , Non </v>
      </c>
      <c r="E511" s="345"/>
      <c r="F511" s="90"/>
      <c r="G511" s="201"/>
    </row>
    <row r="512" spans="2:7" ht="25.2" customHeight="1" x14ac:dyDescent="0.25">
      <c r="D512" s="347"/>
      <c r="E512" s="347"/>
    </row>
    <row r="513" spans="1:7" ht="25.2" customHeight="1" x14ac:dyDescent="0.25">
      <c r="B513" s="60"/>
      <c r="D513" s="348"/>
      <c r="E513" s="348"/>
    </row>
    <row r="514" spans="1:7" ht="25.2" customHeight="1" x14ac:dyDescent="0.25">
      <c r="D514" s="349"/>
      <c r="E514" s="349"/>
    </row>
    <row r="515" spans="1:7" ht="25.2" customHeight="1" x14ac:dyDescent="0.25">
      <c r="B515" s="350" t="s">
        <v>1263</v>
      </c>
      <c r="C515" s="350"/>
      <c r="D515" s="348"/>
      <c r="E515" s="348"/>
      <c r="F515" s="46"/>
    </row>
    <row r="516" spans="1:7" ht="36" customHeight="1" x14ac:dyDescent="0.25">
      <c r="A516" s="191">
        <f>A489+1</f>
        <v>18</v>
      </c>
      <c r="B516" s="190">
        <f ca="1">OFFSET(Identité!C$34, 0, A489)</f>
        <v>0</v>
      </c>
      <c r="D516" s="348"/>
      <c r="E516" s="348"/>
    </row>
    <row r="517" spans="1:7" ht="25.2" customHeight="1" thickBot="1" x14ac:dyDescent="0.3">
      <c r="D517" s="346"/>
      <c r="E517" s="346"/>
    </row>
    <row r="518" spans="1:7" ht="67.2" customHeight="1" thickBot="1" x14ac:dyDescent="0.3">
      <c r="B518" s="165" t="str">
        <f>B491</f>
        <v>Bonnes pratiques</v>
      </c>
      <c r="C518" s="103" t="s">
        <v>1226</v>
      </c>
      <c r="D518" s="355" t="str">
        <f>D491</f>
        <v xml:space="preserve"> Indicateur</v>
      </c>
      <c r="E518" s="356"/>
      <c r="F518" s="189" t="str">
        <f>F491</f>
        <v>Quel est votre objectif pour cette bonne pratique ?</v>
      </c>
      <c r="G518" s="104" t="str">
        <f>G491</f>
        <v>Selon vos objectifs, où en est la mise en œuvre de cette bonne pratique ?</v>
      </c>
    </row>
    <row r="519" spans="1:7" ht="25.2" customHeight="1" x14ac:dyDescent="0.25">
      <c r="B519" s="199" t="str">
        <f>B492</f>
        <v>Privilégier des équipements issus du réemploi ou contenant des matériaux recyclés</v>
      </c>
      <c r="C519" s="129">
        <v>646</v>
      </c>
      <c r="D519" s="351" t="str">
        <f>D492</f>
        <v>% du parc reconditionné</v>
      </c>
      <c r="E519" s="352"/>
      <c r="F519" s="200"/>
      <c r="G519" s="200"/>
    </row>
    <row r="520" spans="1:7" ht="25.2" customHeight="1" x14ac:dyDescent="0.25">
      <c r="B520" s="166" t="str">
        <f>B493</f>
        <v>Opter pour la location fonctionnelle d'équipements</v>
      </c>
      <c r="C520" s="130">
        <v>660</v>
      </c>
      <c r="D520" s="353" t="str">
        <f>D493</f>
        <v>% de postes loués</v>
      </c>
      <c r="E520" s="354"/>
      <c r="F520" s="201"/>
      <c r="G520" s="201"/>
    </row>
    <row r="521" spans="1:7" ht="25.2" customHeight="1" x14ac:dyDescent="0.25">
      <c r="B521" s="166" t="str">
        <f t="shared" ref="B521:B534" si="34">B494</f>
        <v>Anticiper le sourcing des fournisseurs d'équipements contenant des matériaux recyclés ou issus du réemploi</v>
      </c>
      <c r="C521" s="130">
        <v>651</v>
      </c>
      <c r="D521" s="353" t="str">
        <f t="shared" ref="D521:D534" si="35">D494</f>
        <v>% des appels d’offres intégrant des clauses environnementales</v>
      </c>
      <c r="E521" s="354"/>
      <c r="F521" s="201"/>
      <c r="G521" s="201"/>
    </row>
    <row r="522" spans="1:7" ht="25.2" customHeight="1" x14ac:dyDescent="0.25">
      <c r="B522" s="166" t="str">
        <f t="shared" si="34"/>
        <v>Généraliser les clauses environnementales dans les appels d’offres de services</v>
      </c>
      <c r="C522" s="130">
        <v>653</v>
      </c>
      <c r="D522" s="353" t="str">
        <f t="shared" si="35"/>
        <v>% des contrats de prestation de service intégrant des clauses environnementales</v>
      </c>
      <c r="E522" s="354"/>
      <c r="F522" s="201"/>
      <c r="G522" s="201"/>
    </row>
    <row r="523" spans="1:7" ht="25.2" customHeight="1" x14ac:dyDescent="0.25">
      <c r="B523" s="166" t="str">
        <f t="shared" si="34"/>
        <v>Généraliser l'intégration de clauses sociétales dans les marchés</v>
      </c>
      <c r="C523" s="130">
        <v>652</v>
      </c>
      <c r="D523" s="353" t="str">
        <f t="shared" si="35"/>
        <v>% des marchés intégrant 3% au moins de personnes en insertion</v>
      </c>
      <c r="E523" s="354"/>
      <c r="F523" s="201"/>
      <c r="G523" s="201"/>
    </row>
    <row r="524" spans="1:7" ht="25.2" customHeight="1" x14ac:dyDescent="0.25">
      <c r="B524" s="166" t="str">
        <f t="shared" si="34"/>
        <v>Alimenter le système d’information avec de l’énergie renouvelable</v>
      </c>
      <c r="C524" s="130">
        <v>641</v>
      </c>
      <c r="D524" s="353" t="str">
        <f t="shared" si="35"/>
        <v>% d'électricité issue d'énergie primaire renouvelable</v>
      </c>
      <c r="E524" s="354"/>
      <c r="F524" s="201"/>
      <c r="G524" s="201"/>
    </row>
    <row r="525" spans="1:7" ht="25.2" customHeight="1" x14ac:dyDescent="0.25">
      <c r="B525" s="166" t="str">
        <f t="shared" si="34"/>
        <v>Réemployer en remettant en état</v>
      </c>
      <c r="C525" s="130">
        <v>608</v>
      </c>
      <c r="D525" s="353" t="str">
        <f t="shared" si="35"/>
        <v>% des DEEE évités par les remises en état / à niveau par rapport au poids total des DEEE générés</v>
      </c>
      <c r="E525" s="354"/>
      <c r="F525" s="201"/>
      <c r="G525" s="201"/>
    </row>
    <row r="526" spans="1:7" ht="25.2" customHeight="1" x14ac:dyDescent="0.25">
      <c r="B526" s="166" t="str">
        <f t="shared" si="34"/>
        <v>Faire appel à un éco-organisme pour la gestion des DEEE</v>
      </c>
      <c r="C526" s="130">
        <v>470</v>
      </c>
      <c r="D526" s="353" t="str">
        <f t="shared" si="35"/>
        <v>Oui, si un ou plusieurs partenariats sont engagés, ou non, si les démarches restent à effectuer</v>
      </c>
      <c r="E526" s="354"/>
      <c r="F526" s="201"/>
      <c r="G526" s="201"/>
    </row>
    <row r="527" spans="1:7" ht="25.2" customHeight="1" x14ac:dyDescent="0.25">
      <c r="B527" s="166" t="str">
        <f t="shared" si="34"/>
        <v>Former à la réparation des équipements</v>
      </c>
      <c r="C527" s="130">
        <v>647</v>
      </c>
      <c r="D527" s="353" t="str">
        <f t="shared" si="35"/>
        <v>% des agents du support formés aux réparations</v>
      </c>
      <c r="E527" s="354"/>
      <c r="F527" s="201"/>
      <c r="G527" s="201"/>
    </row>
    <row r="528" spans="1:7" ht="25.2" customHeight="1" x14ac:dyDescent="0.25">
      <c r="B528" s="166" t="str">
        <f t="shared" si="34"/>
        <v>Vérifier le professionnalisme des entreprises de collecte des DEEE</v>
      </c>
      <c r="C528" s="130">
        <v>644</v>
      </c>
      <c r="D528" s="353" t="str">
        <f t="shared" si="35"/>
        <v>% avancement de la mise en place de règles de contrôle des prestataire mandatés</v>
      </c>
      <c r="E528" s="354"/>
      <c r="F528" s="201"/>
      <c r="G528" s="201"/>
    </row>
    <row r="529" spans="1:7" ht="25.2" customHeight="1" x14ac:dyDescent="0.25">
      <c r="B529" s="166" t="str">
        <f t="shared" si="34"/>
        <v>Trier et collecter séparément les consommables</v>
      </c>
      <c r="C529" s="130">
        <v>438</v>
      </c>
      <c r="D529" s="353" t="str">
        <f t="shared" si="35"/>
        <v>% de consommables triés &amp; collectés séparements</v>
      </c>
      <c r="E529" s="354"/>
      <c r="F529" s="201"/>
      <c r="G529" s="201"/>
    </row>
    <row r="530" spans="1:7" ht="25.2" customHeight="1" x14ac:dyDescent="0.25">
      <c r="B530" s="166" t="str">
        <f t="shared" si="34"/>
        <v>Dédier une personne spécifique à la coordination de la démarche NR</v>
      </c>
      <c r="C530" s="130">
        <v>700</v>
      </c>
      <c r="D530" s="353" t="str">
        <f t="shared" si="35"/>
        <v>% de la charge dédiée au responsable NR (ETP)</v>
      </c>
      <c r="E530" s="354"/>
      <c r="F530" s="201"/>
      <c r="G530" s="201"/>
    </row>
    <row r="531" spans="1:7" ht="25.2" customHeight="1" x14ac:dyDescent="0.25">
      <c r="B531" s="166" t="str">
        <f t="shared" si="34"/>
        <v>Obtenir et consacrer un budget spécifique pour la démarche NR</v>
      </c>
      <c r="C531" s="130">
        <v>701</v>
      </c>
      <c r="D531" s="353" t="str">
        <f t="shared" si="35"/>
        <v>% du budget DSI</v>
      </c>
      <c r="E531" s="354"/>
      <c r="F531" s="201"/>
      <c r="G531" s="201"/>
    </row>
    <row r="532" spans="1:7" ht="25.2" customHeight="1" x14ac:dyDescent="0.25">
      <c r="B532" s="166" t="str">
        <f t="shared" si="34"/>
        <v>Définir et mettre en place un plan d’action NR</v>
      </c>
      <c r="C532" s="130">
        <v>702</v>
      </c>
      <c r="D532" s="353" t="str">
        <f t="shared" si="35"/>
        <v>% de progression dans l'écriture de votre plan d'action</v>
      </c>
      <c r="E532" s="354"/>
      <c r="F532" s="201"/>
      <c r="G532" s="201"/>
    </row>
    <row r="533" spans="1:7" ht="25.2" customHeight="1" x14ac:dyDescent="0.25">
      <c r="B533" s="166" t="str">
        <f t="shared" si="34"/>
        <v>Mettre en place et suivre des indicateurs de pilotage NR</v>
      </c>
      <c r="C533" s="130">
        <v>703</v>
      </c>
      <c r="D533" s="353" t="str">
        <f t="shared" si="35"/>
        <v>% de progression dans la définition de vos indicateurs NR</v>
      </c>
      <c r="E533" s="354"/>
      <c r="F533" s="201"/>
      <c r="G533" s="201"/>
    </row>
    <row r="534" spans="1:7" ht="25.2" customHeight="1" x14ac:dyDescent="0.25">
      <c r="B534" s="166" t="str">
        <f t="shared" si="34"/>
        <v>Aligner la stratégie Numérique Responsable sur la stratégie RSE de l’entreprise</v>
      </c>
      <c r="C534" s="130">
        <v>704</v>
      </c>
      <c r="D534" s="353" t="str">
        <f t="shared" si="35"/>
        <v>% de communs</v>
      </c>
      <c r="E534" s="354"/>
      <c r="F534" s="201"/>
      <c r="G534" s="201"/>
    </row>
    <row r="535" spans="1:7" ht="25.2" customHeight="1" thickBot="1" x14ac:dyDescent="0.3">
      <c r="B535" s="167" t="str">
        <f>B508</f>
        <v>Développer un réseau de référents pour faire vivre et inscrire la démarche dans la durée</v>
      </c>
      <c r="C535" s="131">
        <v>706</v>
      </c>
      <c r="D535" s="359" t="str">
        <f>D508</f>
        <v>% nombre de référent(e)s Numérique Responsable / nombre salariés DSI</v>
      </c>
      <c r="E535" s="360"/>
      <c r="F535" s="202"/>
      <c r="G535" s="202"/>
    </row>
    <row r="536" spans="1:7" ht="25.2" customHeight="1" thickBot="1" x14ac:dyDescent="0.3">
      <c r="D536" s="355" t="str">
        <f>D509</f>
        <v xml:space="preserve"> Indicateur</v>
      </c>
      <c r="E536" s="361"/>
      <c r="F536" s="46"/>
      <c r="G536" s="46"/>
    </row>
    <row r="537" spans="1:7" ht="25.2" customHeight="1" x14ac:dyDescent="0.25">
      <c r="B537" s="168" t="str">
        <f>B510</f>
        <v>Réaffecter les équipements en interne</v>
      </c>
      <c r="C537" s="105">
        <v>650</v>
      </c>
      <c r="D537" s="357" t="str">
        <f>D510</f>
        <v>Mesures proactives entre 0 et 10 – 0 = Aucune, 10 = Tous les équipements</v>
      </c>
      <c r="E537" s="358"/>
      <c r="F537" s="203"/>
      <c r="G537" s="200"/>
    </row>
    <row r="538" spans="1:7" ht="25.2" customHeight="1" thickBot="1" x14ac:dyDescent="0.3">
      <c r="B538" s="169" t="str">
        <f>B511</f>
        <v>Evaluer régulièrement l’empreinte environnementale du SI</v>
      </c>
      <c r="C538" s="109">
        <v>705</v>
      </c>
      <c r="D538" s="344" t="str">
        <f>D511</f>
        <v xml:space="preserve">Oui , Non </v>
      </c>
      <c r="E538" s="345"/>
      <c r="F538" s="90"/>
      <c r="G538" s="201"/>
    </row>
    <row r="539" spans="1:7" ht="25.2" customHeight="1" x14ac:dyDescent="0.25">
      <c r="D539" s="347"/>
      <c r="E539" s="347"/>
    </row>
    <row r="540" spans="1:7" ht="25.2" customHeight="1" x14ac:dyDescent="0.25">
      <c r="B540" s="60"/>
      <c r="D540" s="348"/>
      <c r="E540" s="348"/>
    </row>
    <row r="541" spans="1:7" ht="25.2" customHeight="1" x14ac:dyDescent="0.25">
      <c r="D541" s="349"/>
      <c r="E541" s="349"/>
    </row>
    <row r="542" spans="1:7" ht="25.2" customHeight="1" x14ac:dyDescent="0.25">
      <c r="B542" s="350" t="s">
        <v>1263</v>
      </c>
      <c r="C542" s="350"/>
      <c r="D542" s="348"/>
      <c r="E542" s="348"/>
      <c r="F542" s="46"/>
    </row>
    <row r="543" spans="1:7" ht="36" customHeight="1" x14ac:dyDescent="0.25">
      <c r="A543" s="191">
        <f>A516+1</f>
        <v>19</v>
      </c>
      <c r="B543" s="190">
        <f ca="1">OFFSET(Identité!C$34, 0, A516)</f>
        <v>0</v>
      </c>
      <c r="D543" s="348"/>
      <c r="E543" s="348"/>
    </row>
    <row r="544" spans="1:7" ht="25.2" customHeight="1" thickBot="1" x14ac:dyDescent="0.3">
      <c r="D544" s="346"/>
      <c r="E544" s="346"/>
    </row>
    <row r="545" spans="2:7" ht="67.2" customHeight="1" thickBot="1" x14ac:dyDescent="0.3">
      <c r="B545" s="165" t="str">
        <f>B518</f>
        <v>Bonnes pratiques</v>
      </c>
      <c r="C545" s="103" t="s">
        <v>1226</v>
      </c>
      <c r="D545" s="355" t="str">
        <f>D518</f>
        <v xml:space="preserve"> Indicateur</v>
      </c>
      <c r="E545" s="356"/>
      <c r="F545" s="189" t="str">
        <f>F518</f>
        <v>Quel est votre objectif pour cette bonne pratique ?</v>
      </c>
      <c r="G545" s="104" t="str">
        <f>G518</f>
        <v>Selon vos objectifs, où en est la mise en œuvre de cette bonne pratique ?</v>
      </c>
    </row>
    <row r="546" spans="2:7" ht="25.2" customHeight="1" x14ac:dyDescent="0.25">
      <c r="B546" s="199" t="str">
        <f>B519</f>
        <v>Privilégier des équipements issus du réemploi ou contenant des matériaux recyclés</v>
      </c>
      <c r="C546" s="129">
        <v>646</v>
      </c>
      <c r="D546" s="351" t="str">
        <f>D519</f>
        <v>% du parc reconditionné</v>
      </c>
      <c r="E546" s="352"/>
      <c r="F546" s="200"/>
      <c r="G546" s="200"/>
    </row>
    <row r="547" spans="2:7" ht="25.2" customHeight="1" x14ac:dyDescent="0.25">
      <c r="B547" s="166" t="str">
        <f>B520</f>
        <v>Opter pour la location fonctionnelle d'équipements</v>
      </c>
      <c r="C547" s="130">
        <v>660</v>
      </c>
      <c r="D547" s="353" t="str">
        <f>D520</f>
        <v>% de postes loués</v>
      </c>
      <c r="E547" s="354"/>
      <c r="F547" s="201"/>
      <c r="G547" s="201"/>
    </row>
    <row r="548" spans="2:7" ht="25.2" customHeight="1" x14ac:dyDescent="0.25">
      <c r="B548" s="166" t="str">
        <f t="shared" ref="B548:B561" si="36">B521</f>
        <v>Anticiper le sourcing des fournisseurs d'équipements contenant des matériaux recyclés ou issus du réemploi</v>
      </c>
      <c r="C548" s="130">
        <v>651</v>
      </c>
      <c r="D548" s="353" t="str">
        <f t="shared" ref="D548:D561" si="37">D521</f>
        <v>% des appels d’offres intégrant des clauses environnementales</v>
      </c>
      <c r="E548" s="354"/>
      <c r="F548" s="201"/>
      <c r="G548" s="201"/>
    </row>
    <row r="549" spans="2:7" ht="25.2" customHeight="1" x14ac:dyDescent="0.25">
      <c r="B549" s="166" t="str">
        <f t="shared" si="36"/>
        <v>Généraliser les clauses environnementales dans les appels d’offres de services</v>
      </c>
      <c r="C549" s="130">
        <v>653</v>
      </c>
      <c r="D549" s="353" t="str">
        <f t="shared" si="37"/>
        <v>% des contrats de prestation de service intégrant des clauses environnementales</v>
      </c>
      <c r="E549" s="354"/>
      <c r="F549" s="201"/>
      <c r="G549" s="201"/>
    </row>
    <row r="550" spans="2:7" ht="25.2" customHeight="1" x14ac:dyDescent="0.25">
      <c r="B550" s="166" t="str">
        <f t="shared" si="36"/>
        <v>Généraliser l'intégration de clauses sociétales dans les marchés</v>
      </c>
      <c r="C550" s="130">
        <v>652</v>
      </c>
      <c r="D550" s="353" t="str">
        <f t="shared" si="37"/>
        <v>% des marchés intégrant 3% au moins de personnes en insertion</v>
      </c>
      <c r="E550" s="354"/>
      <c r="F550" s="201"/>
      <c r="G550" s="201"/>
    </row>
    <row r="551" spans="2:7" ht="25.2" customHeight="1" x14ac:dyDescent="0.25">
      <c r="B551" s="166" t="str">
        <f t="shared" si="36"/>
        <v>Alimenter le système d’information avec de l’énergie renouvelable</v>
      </c>
      <c r="C551" s="130">
        <v>641</v>
      </c>
      <c r="D551" s="353" t="str">
        <f t="shared" si="37"/>
        <v>% d'électricité issue d'énergie primaire renouvelable</v>
      </c>
      <c r="E551" s="354"/>
      <c r="F551" s="201"/>
      <c r="G551" s="201"/>
    </row>
    <row r="552" spans="2:7" ht="25.2" customHeight="1" x14ac:dyDescent="0.25">
      <c r="B552" s="166" t="str">
        <f t="shared" si="36"/>
        <v>Réemployer en remettant en état</v>
      </c>
      <c r="C552" s="130">
        <v>608</v>
      </c>
      <c r="D552" s="353" t="str">
        <f t="shared" si="37"/>
        <v>% des DEEE évités par les remises en état / à niveau par rapport au poids total des DEEE générés</v>
      </c>
      <c r="E552" s="354"/>
      <c r="F552" s="201"/>
      <c r="G552" s="201"/>
    </row>
    <row r="553" spans="2:7" ht="25.2" customHeight="1" x14ac:dyDescent="0.25">
      <c r="B553" s="166" t="str">
        <f t="shared" si="36"/>
        <v>Faire appel à un éco-organisme pour la gestion des DEEE</v>
      </c>
      <c r="C553" s="130">
        <v>470</v>
      </c>
      <c r="D553" s="353" t="str">
        <f t="shared" si="37"/>
        <v>Oui, si un ou plusieurs partenariats sont engagés, ou non, si les démarches restent à effectuer</v>
      </c>
      <c r="E553" s="354"/>
      <c r="F553" s="201"/>
      <c r="G553" s="201"/>
    </row>
    <row r="554" spans="2:7" ht="25.2" customHeight="1" x14ac:dyDescent="0.25">
      <c r="B554" s="166" t="str">
        <f t="shared" si="36"/>
        <v>Former à la réparation des équipements</v>
      </c>
      <c r="C554" s="130">
        <v>647</v>
      </c>
      <c r="D554" s="353" t="str">
        <f t="shared" si="37"/>
        <v>% des agents du support formés aux réparations</v>
      </c>
      <c r="E554" s="354"/>
      <c r="F554" s="201"/>
      <c r="G554" s="201"/>
    </row>
    <row r="555" spans="2:7" ht="25.2" customHeight="1" x14ac:dyDescent="0.25">
      <c r="B555" s="166" t="str">
        <f t="shared" si="36"/>
        <v>Vérifier le professionnalisme des entreprises de collecte des DEEE</v>
      </c>
      <c r="C555" s="130">
        <v>644</v>
      </c>
      <c r="D555" s="353" t="str">
        <f t="shared" si="37"/>
        <v>% avancement de la mise en place de règles de contrôle des prestataire mandatés</v>
      </c>
      <c r="E555" s="354"/>
      <c r="F555" s="201"/>
      <c r="G555" s="201"/>
    </row>
    <row r="556" spans="2:7" ht="25.2" customHeight="1" x14ac:dyDescent="0.25">
      <c r="B556" s="166" t="str">
        <f t="shared" si="36"/>
        <v>Trier et collecter séparément les consommables</v>
      </c>
      <c r="C556" s="130">
        <v>438</v>
      </c>
      <c r="D556" s="353" t="str">
        <f t="shared" si="37"/>
        <v>% de consommables triés &amp; collectés séparements</v>
      </c>
      <c r="E556" s="354"/>
      <c r="F556" s="201"/>
      <c r="G556" s="201"/>
    </row>
    <row r="557" spans="2:7" ht="25.2" customHeight="1" x14ac:dyDescent="0.25">
      <c r="B557" s="166" t="str">
        <f t="shared" si="36"/>
        <v>Dédier une personne spécifique à la coordination de la démarche NR</v>
      </c>
      <c r="C557" s="130">
        <v>700</v>
      </c>
      <c r="D557" s="353" t="str">
        <f t="shared" si="37"/>
        <v>% de la charge dédiée au responsable NR (ETP)</v>
      </c>
      <c r="E557" s="354"/>
      <c r="F557" s="201"/>
      <c r="G557" s="201"/>
    </row>
    <row r="558" spans="2:7" ht="25.2" customHeight="1" x14ac:dyDescent="0.25">
      <c r="B558" s="166" t="str">
        <f t="shared" si="36"/>
        <v>Obtenir et consacrer un budget spécifique pour la démarche NR</v>
      </c>
      <c r="C558" s="130">
        <v>701</v>
      </c>
      <c r="D558" s="353" t="str">
        <f t="shared" si="37"/>
        <v>% du budget DSI</v>
      </c>
      <c r="E558" s="354"/>
      <c r="F558" s="201"/>
      <c r="G558" s="201"/>
    </row>
    <row r="559" spans="2:7" ht="25.2" customHeight="1" x14ac:dyDescent="0.25">
      <c r="B559" s="166" t="str">
        <f t="shared" si="36"/>
        <v>Définir et mettre en place un plan d’action NR</v>
      </c>
      <c r="C559" s="130">
        <v>702</v>
      </c>
      <c r="D559" s="353" t="str">
        <f t="shared" si="37"/>
        <v>% de progression dans l'écriture de votre plan d'action</v>
      </c>
      <c r="E559" s="354"/>
      <c r="F559" s="201"/>
      <c r="G559" s="201"/>
    </row>
    <row r="560" spans="2:7" ht="25.2" customHeight="1" x14ac:dyDescent="0.25">
      <c r="B560" s="166" t="str">
        <f t="shared" si="36"/>
        <v>Mettre en place et suivre des indicateurs de pilotage NR</v>
      </c>
      <c r="C560" s="130">
        <v>703</v>
      </c>
      <c r="D560" s="353" t="str">
        <f t="shared" si="37"/>
        <v>% de progression dans la définition de vos indicateurs NR</v>
      </c>
      <c r="E560" s="354"/>
      <c r="F560" s="201"/>
      <c r="G560" s="201"/>
    </row>
    <row r="561" spans="1:7" ht="25.2" customHeight="1" x14ac:dyDescent="0.25">
      <c r="B561" s="166" t="str">
        <f t="shared" si="36"/>
        <v>Aligner la stratégie Numérique Responsable sur la stratégie RSE de l’entreprise</v>
      </c>
      <c r="C561" s="130">
        <v>704</v>
      </c>
      <c r="D561" s="353" t="str">
        <f t="shared" si="37"/>
        <v>% de communs</v>
      </c>
      <c r="E561" s="354"/>
      <c r="F561" s="201"/>
      <c r="G561" s="201"/>
    </row>
    <row r="562" spans="1:7" ht="25.2" customHeight="1" thickBot="1" x14ac:dyDescent="0.3">
      <c r="B562" s="167" t="str">
        <f>B535</f>
        <v>Développer un réseau de référents pour faire vivre et inscrire la démarche dans la durée</v>
      </c>
      <c r="C562" s="131">
        <v>706</v>
      </c>
      <c r="D562" s="359" t="str">
        <f>D535</f>
        <v>% nombre de référent(e)s Numérique Responsable / nombre salariés DSI</v>
      </c>
      <c r="E562" s="360"/>
      <c r="F562" s="202"/>
      <c r="G562" s="202"/>
    </row>
    <row r="563" spans="1:7" ht="25.2" customHeight="1" thickBot="1" x14ac:dyDescent="0.3">
      <c r="D563" s="355" t="str">
        <f>D536</f>
        <v xml:space="preserve"> Indicateur</v>
      </c>
      <c r="E563" s="361"/>
      <c r="F563" s="46"/>
      <c r="G563" s="46"/>
    </row>
    <row r="564" spans="1:7" ht="25.2" customHeight="1" x14ac:dyDescent="0.25">
      <c r="B564" s="168" t="str">
        <f>B537</f>
        <v>Réaffecter les équipements en interne</v>
      </c>
      <c r="C564" s="105">
        <v>650</v>
      </c>
      <c r="D564" s="357" t="str">
        <f>D537</f>
        <v>Mesures proactives entre 0 et 10 – 0 = Aucune, 10 = Tous les équipements</v>
      </c>
      <c r="E564" s="358"/>
      <c r="F564" s="203"/>
      <c r="G564" s="200"/>
    </row>
    <row r="565" spans="1:7" ht="25.2" customHeight="1" thickBot="1" x14ac:dyDescent="0.3">
      <c r="B565" s="169" t="str">
        <f>B538</f>
        <v>Evaluer régulièrement l’empreinte environnementale du SI</v>
      </c>
      <c r="C565" s="109">
        <v>705</v>
      </c>
      <c r="D565" s="344" t="str">
        <f>D538</f>
        <v xml:space="preserve">Oui , Non </v>
      </c>
      <c r="E565" s="345"/>
      <c r="F565" s="90"/>
      <c r="G565" s="201"/>
    </row>
    <row r="566" spans="1:7" ht="25.2" customHeight="1" x14ac:dyDescent="0.25">
      <c r="D566" s="347"/>
      <c r="E566" s="347"/>
    </row>
    <row r="567" spans="1:7" ht="25.2" customHeight="1" x14ac:dyDescent="0.25">
      <c r="B567" s="60"/>
      <c r="D567" s="348"/>
      <c r="E567" s="348"/>
    </row>
    <row r="568" spans="1:7" ht="25.2" customHeight="1" x14ac:dyDescent="0.25">
      <c r="D568" s="349"/>
      <c r="E568" s="349"/>
    </row>
    <row r="569" spans="1:7" ht="25.2" customHeight="1" x14ac:dyDescent="0.25">
      <c r="B569" s="350" t="s">
        <v>1263</v>
      </c>
      <c r="C569" s="350"/>
      <c r="D569" s="348"/>
      <c r="E569" s="348"/>
      <c r="F569" s="46"/>
    </row>
    <row r="570" spans="1:7" ht="36" customHeight="1" x14ac:dyDescent="0.25">
      <c r="A570" s="191">
        <f>A543+1</f>
        <v>20</v>
      </c>
      <c r="B570" s="190">
        <f ca="1">OFFSET(Identité!C$34, 0, A543)</f>
        <v>0</v>
      </c>
      <c r="D570" s="348"/>
      <c r="E570" s="348"/>
    </row>
    <row r="571" spans="1:7" ht="25.2" customHeight="1" thickBot="1" x14ac:dyDescent="0.3">
      <c r="D571" s="346"/>
      <c r="E571" s="346"/>
    </row>
    <row r="572" spans="1:7" ht="67.2" customHeight="1" thickBot="1" x14ac:dyDescent="0.3">
      <c r="B572" s="165" t="str">
        <f>B545</f>
        <v>Bonnes pratiques</v>
      </c>
      <c r="C572" s="103" t="s">
        <v>1226</v>
      </c>
      <c r="D572" s="355" t="str">
        <f>D545</f>
        <v xml:space="preserve"> Indicateur</v>
      </c>
      <c r="E572" s="356"/>
      <c r="F572" s="189" t="str">
        <f>F545</f>
        <v>Quel est votre objectif pour cette bonne pratique ?</v>
      </c>
      <c r="G572" s="104" t="str">
        <f>G545</f>
        <v>Selon vos objectifs, où en est la mise en œuvre de cette bonne pratique ?</v>
      </c>
    </row>
    <row r="573" spans="1:7" ht="25.2" customHeight="1" x14ac:dyDescent="0.25">
      <c r="B573" s="199" t="str">
        <f>B546</f>
        <v>Privilégier des équipements issus du réemploi ou contenant des matériaux recyclés</v>
      </c>
      <c r="C573" s="129">
        <v>646</v>
      </c>
      <c r="D573" s="351" t="str">
        <f>D546</f>
        <v>% du parc reconditionné</v>
      </c>
      <c r="E573" s="352"/>
      <c r="F573" s="200"/>
      <c r="G573" s="200"/>
    </row>
    <row r="574" spans="1:7" ht="25.2" customHeight="1" x14ac:dyDescent="0.25">
      <c r="B574" s="166" t="str">
        <f>B547</f>
        <v>Opter pour la location fonctionnelle d'équipements</v>
      </c>
      <c r="C574" s="130">
        <v>660</v>
      </c>
      <c r="D574" s="353" t="str">
        <f>D547</f>
        <v>% de postes loués</v>
      </c>
      <c r="E574" s="354"/>
      <c r="F574" s="201"/>
      <c r="G574" s="201"/>
    </row>
    <row r="575" spans="1:7" ht="25.2" customHeight="1" x14ac:dyDescent="0.25">
      <c r="B575" s="166" t="str">
        <f t="shared" ref="B575:B588" si="38">B548</f>
        <v>Anticiper le sourcing des fournisseurs d'équipements contenant des matériaux recyclés ou issus du réemploi</v>
      </c>
      <c r="C575" s="130">
        <v>651</v>
      </c>
      <c r="D575" s="353" t="str">
        <f t="shared" ref="D575:D588" si="39">D548</f>
        <v>% des appels d’offres intégrant des clauses environnementales</v>
      </c>
      <c r="E575" s="354"/>
      <c r="F575" s="201"/>
      <c r="G575" s="201"/>
    </row>
    <row r="576" spans="1:7" ht="25.2" customHeight="1" x14ac:dyDescent="0.25">
      <c r="B576" s="166" t="str">
        <f t="shared" si="38"/>
        <v>Généraliser les clauses environnementales dans les appels d’offres de services</v>
      </c>
      <c r="C576" s="130">
        <v>653</v>
      </c>
      <c r="D576" s="353" t="str">
        <f t="shared" si="39"/>
        <v>% des contrats de prestation de service intégrant des clauses environnementales</v>
      </c>
      <c r="E576" s="354"/>
      <c r="F576" s="201"/>
      <c r="G576" s="201"/>
    </row>
    <row r="577" spans="2:7" ht="25.2" customHeight="1" x14ac:dyDescent="0.25">
      <c r="B577" s="166" t="str">
        <f t="shared" si="38"/>
        <v>Généraliser l'intégration de clauses sociétales dans les marchés</v>
      </c>
      <c r="C577" s="130">
        <v>652</v>
      </c>
      <c r="D577" s="353" t="str">
        <f t="shared" si="39"/>
        <v>% des marchés intégrant 3% au moins de personnes en insertion</v>
      </c>
      <c r="E577" s="354"/>
      <c r="F577" s="201"/>
      <c r="G577" s="201"/>
    </row>
    <row r="578" spans="2:7" ht="25.2" customHeight="1" x14ac:dyDescent="0.25">
      <c r="B578" s="166" t="str">
        <f t="shared" si="38"/>
        <v>Alimenter le système d’information avec de l’énergie renouvelable</v>
      </c>
      <c r="C578" s="130">
        <v>641</v>
      </c>
      <c r="D578" s="353" t="str">
        <f t="shared" si="39"/>
        <v>% d'électricité issue d'énergie primaire renouvelable</v>
      </c>
      <c r="E578" s="354"/>
      <c r="F578" s="201"/>
      <c r="G578" s="201"/>
    </row>
    <row r="579" spans="2:7" ht="25.2" customHeight="1" x14ac:dyDescent="0.25">
      <c r="B579" s="166" t="str">
        <f t="shared" si="38"/>
        <v>Réemployer en remettant en état</v>
      </c>
      <c r="C579" s="130">
        <v>608</v>
      </c>
      <c r="D579" s="353" t="str">
        <f t="shared" si="39"/>
        <v>% des DEEE évités par les remises en état / à niveau par rapport au poids total des DEEE générés</v>
      </c>
      <c r="E579" s="354"/>
      <c r="F579" s="201"/>
      <c r="G579" s="201"/>
    </row>
    <row r="580" spans="2:7" ht="25.2" customHeight="1" x14ac:dyDescent="0.25">
      <c r="B580" s="166" t="str">
        <f t="shared" si="38"/>
        <v>Faire appel à un éco-organisme pour la gestion des DEEE</v>
      </c>
      <c r="C580" s="130">
        <v>470</v>
      </c>
      <c r="D580" s="353" t="str">
        <f t="shared" si="39"/>
        <v>Oui, si un ou plusieurs partenariats sont engagés, ou non, si les démarches restent à effectuer</v>
      </c>
      <c r="E580" s="354"/>
      <c r="F580" s="201"/>
      <c r="G580" s="201"/>
    </row>
    <row r="581" spans="2:7" ht="25.2" customHeight="1" x14ac:dyDescent="0.25">
      <c r="B581" s="166" t="str">
        <f t="shared" si="38"/>
        <v>Former à la réparation des équipements</v>
      </c>
      <c r="C581" s="130">
        <v>647</v>
      </c>
      <c r="D581" s="353" t="str">
        <f t="shared" si="39"/>
        <v>% des agents du support formés aux réparations</v>
      </c>
      <c r="E581" s="354"/>
      <c r="F581" s="201"/>
      <c r="G581" s="201"/>
    </row>
    <row r="582" spans="2:7" ht="25.2" customHeight="1" x14ac:dyDescent="0.25">
      <c r="B582" s="166" t="str">
        <f t="shared" si="38"/>
        <v>Vérifier le professionnalisme des entreprises de collecte des DEEE</v>
      </c>
      <c r="C582" s="130">
        <v>644</v>
      </c>
      <c r="D582" s="353" t="str">
        <f t="shared" si="39"/>
        <v>% avancement de la mise en place de règles de contrôle des prestataire mandatés</v>
      </c>
      <c r="E582" s="354"/>
      <c r="F582" s="201"/>
      <c r="G582" s="201"/>
    </row>
    <row r="583" spans="2:7" ht="25.2" customHeight="1" x14ac:dyDescent="0.25">
      <c r="B583" s="166" t="str">
        <f t="shared" si="38"/>
        <v>Trier et collecter séparément les consommables</v>
      </c>
      <c r="C583" s="130">
        <v>438</v>
      </c>
      <c r="D583" s="353" t="str">
        <f t="shared" si="39"/>
        <v>% de consommables triés &amp; collectés séparements</v>
      </c>
      <c r="E583" s="354"/>
      <c r="F583" s="201"/>
      <c r="G583" s="201"/>
    </row>
    <row r="584" spans="2:7" ht="25.2" customHeight="1" x14ac:dyDescent="0.25">
      <c r="B584" s="166" t="str">
        <f t="shared" si="38"/>
        <v>Dédier une personne spécifique à la coordination de la démarche NR</v>
      </c>
      <c r="C584" s="130">
        <v>700</v>
      </c>
      <c r="D584" s="353" t="str">
        <f t="shared" si="39"/>
        <v>% de la charge dédiée au responsable NR (ETP)</v>
      </c>
      <c r="E584" s="354"/>
      <c r="F584" s="201"/>
      <c r="G584" s="201"/>
    </row>
    <row r="585" spans="2:7" ht="25.2" customHeight="1" x14ac:dyDescent="0.25">
      <c r="B585" s="166" t="str">
        <f t="shared" si="38"/>
        <v>Obtenir et consacrer un budget spécifique pour la démarche NR</v>
      </c>
      <c r="C585" s="130">
        <v>701</v>
      </c>
      <c r="D585" s="353" t="str">
        <f t="shared" si="39"/>
        <v>% du budget DSI</v>
      </c>
      <c r="E585" s="354"/>
      <c r="F585" s="201"/>
      <c r="G585" s="201"/>
    </row>
    <row r="586" spans="2:7" ht="25.2" customHeight="1" x14ac:dyDescent="0.25">
      <c r="B586" s="166" t="str">
        <f t="shared" si="38"/>
        <v>Définir et mettre en place un plan d’action NR</v>
      </c>
      <c r="C586" s="130">
        <v>702</v>
      </c>
      <c r="D586" s="353" t="str">
        <f t="shared" si="39"/>
        <v>% de progression dans l'écriture de votre plan d'action</v>
      </c>
      <c r="E586" s="354"/>
      <c r="F586" s="201"/>
      <c r="G586" s="201"/>
    </row>
    <row r="587" spans="2:7" ht="25.2" customHeight="1" x14ac:dyDescent="0.25">
      <c r="B587" s="166" t="str">
        <f t="shared" si="38"/>
        <v>Mettre en place et suivre des indicateurs de pilotage NR</v>
      </c>
      <c r="C587" s="130">
        <v>703</v>
      </c>
      <c r="D587" s="353" t="str">
        <f t="shared" si="39"/>
        <v>% de progression dans la définition de vos indicateurs NR</v>
      </c>
      <c r="E587" s="354"/>
      <c r="F587" s="201"/>
      <c r="G587" s="201"/>
    </row>
    <row r="588" spans="2:7" ht="25.2" customHeight="1" x14ac:dyDescent="0.25">
      <c r="B588" s="166" t="str">
        <f t="shared" si="38"/>
        <v>Aligner la stratégie Numérique Responsable sur la stratégie RSE de l’entreprise</v>
      </c>
      <c r="C588" s="130">
        <v>704</v>
      </c>
      <c r="D588" s="353" t="str">
        <f t="shared" si="39"/>
        <v>% de communs</v>
      </c>
      <c r="E588" s="354"/>
      <c r="F588" s="201"/>
      <c r="G588" s="201"/>
    </row>
    <row r="589" spans="2:7" ht="25.2" customHeight="1" thickBot="1" x14ac:dyDescent="0.3">
      <c r="B589" s="167" t="str">
        <f>B562</f>
        <v>Développer un réseau de référents pour faire vivre et inscrire la démarche dans la durée</v>
      </c>
      <c r="C589" s="131">
        <v>706</v>
      </c>
      <c r="D589" s="359" t="str">
        <f>D562</f>
        <v>% nombre de référent(e)s Numérique Responsable / nombre salariés DSI</v>
      </c>
      <c r="E589" s="360"/>
      <c r="F589" s="202"/>
      <c r="G589" s="202"/>
    </row>
    <row r="590" spans="2:7" ht="25.2" customHeight="1" thickBot="1" x14ac:dyDescent="0.3">
      <c r="D590" s="355" t="str">
        <f>D563</f>
        <v xml:space="preserve"> Indicateur</v>
      </c>
      <c r="E590" s="361"/>
      <c r="F590" s="46"/>
      <c r="G590" s="46"/>
    </row>
    <row r="591" spans="2:7" ht="25.2" customHeight="1" x14ac:dyDescent="0.25">
      <c r="B591" s="168" t="str">
        <f>B564</f>
        <v>Réaffecter les équipements en interne</v>
      </c>
      <c r="C591" s="105">
        <v>650</v>
      </c>
      <c r="D591" s="357" t="str">
        <f>D564</f>
        <v>Mesures proactives entre 0 et 10 – 0 = Aucune, 10 = Tous les équipements</v>
      </c>
      <c r="E591" s="358"/>
      <c r="F591" s="203"/>
      <c r="G591" s="200"/>
    </row>
    <row r="592" spans="2:7" ht="25.2" customHeight="1" thickBot="1" x14ac:dyDescent="0.3">
      <c r="B592" s="169" t="str">
        <f>B565</f>
        <v>Evaluer régulièrement l’empreinte environnementale du SI</v>
      </c>
      <c r="C592" s="109">
        <v>705</v>
      </c>
      <c r="D592" s="344" t="str">
        <f>D565</f>
        <v xml:space="preserve">Oui , Non </v>
      </c>
      <c r="E592" s="345"/>
      <c r="F592" s="90"/>
      <c r="G592" s="201"/>
    </row>
    <row r="593" spans="1:7" ht="25.2" customHeight="1" x14ac:dyDescent="0.25">
      <c r="D593" s="347"/>
      <c r="E593" s="347"/>
    </row>
    <row r="594" spans="1:7" ht="25.2" customHeight="1" x14ac:dyDescent="0.25">
      <c r="B594" s="60"/>
      <c r="D594" s="348"/>
      <c r="E594" s="348"/>
    </row>
    <row r="595" spans="1:7" ht="25.2" customHeight="1" x14ac:dyDescent="0.25">
      <c r="D595" s="349"/>
      <c r="E595" s="349"/>
    </row>
    <row r="596" spans="1:7" ht="25.2" customHeight="1" x14ac:dyDescent="0.25">
      <c r="B596" s="350" t="s">
        <v>1263</v>
      </c>
      <c r="C596" s="350"/>
      <c r="D596" s="348"/>
      <c r="E596" s="348"/>
      <c r="F596" s="46"/>
    </row>
    <row r="597" spans="1:7" ht="36" customHeight="1" x14ac:dyDescent="0.25">
      <c r="A597" s="191">
        <f>A570+1</f>
        <v>21</v>
      </c>
      <c r="B597" s="190">
        <f ca="1">OFFSET(Identité!C$34, 0, A570)</f>
        <v>0</v>
      </c>
      <c r="D597" s="348"/>
      <c r="E597" s="348"/>
    </row>
    <row r="598" spans="1:7" ht="25.2" customHeight="1" thickBot="1" x14ac:dyDescent="0.3">
      <c r="D598" s="346"/>
      <c r="E598" s="346"/>
    </row>
    <row r="599" spans="1:7" ht="67.2" customHeight="1" thickBot="1" x14ac:dyDescent="0.3">
      <c r="B599" s="165" t="str">
        <f>B572</f>
        <v>Bonnes pratiques</v>
      </c>
      <c r="C599" s="103" t="s">
        <v>1226</v>
      </c>
      <c r="D599" s="355" t="str">
        <f>D572</f>
        <v xml:space="preserve"> Indicateur</v>
      </c>
      <c r="E599" s="356"/>
      <c r="F599" s="189" t="str">
        <f>F572</f>
        <v>Quel est votre objectif pour cette bonne pratique ?</v>
      </c>
      <c r="G599" s="104" t="str">
        <f>G572</f>
        <v>Selon vos objectifs, où en est la mise en œuvre de cette bonne pratique ?</v>
      </c>
    </row>
    <row r="600" spans="1:7" ht="25.2" customHeight="1" x14ac:dyDescent="0.25">
      <c r="B600" s="199" t="str">
        <f>B573</f>
        <v>Privilégier des équipements issus du réemploi ou contenant des matériaux recyclés</v>
      </c>
      <c r="C600" s="129">
        <v>646</v>
      </c>
      <c r="D600" s="351" t="str">
        <f>D573</f>
        <v>% du parc reconditionné</v>
      </c>
      <c r="E600" s="352"/>
      <c r="F600" s="200"/>
      <c r="G600" s="200"/>
    </row>
    <row r="601" spans="1:7" ht="25.2" customHeight="1" x14ac:dyDescent="0.25">
      <c r="B601" s="166" t="str">
        <f>B574</f>
        <v>Opter pour la location fonctionnelle d'équipements</v>
      </c>
      <c r="C601" s="130">
        <v>660</v>
      </c>
      <c r="D601" s="353" t="str">
        <f>D574</f>
        <v>% de postes loués</v>
      </c>
      <c r="E601" s="354"/>
      <c r="F601" s="201"/>
      <c r="G601" s="201"/>
    </row>
    <row r="602" spans="1:7" ht="25.2" customHeight="1" x14ac:dyDescent="0.25">
      <c r="B602" s="166" t="str">
        <f t="shared" ref="B602:B615" si="40">B575</f>
        <v>Anticiper le sourcing des fournisseurs d'équipements contenant des matériaux recyclés ou issus du réemploi</v>
      </c>
      <c r="C602" s="130">
        <v>651</v>
      </c>
      <c r="D602" s="353" t="str">
        <f t="shared" ref="D602:D615" si="41">D575</f>
        <v>% des appels d’offres intégrant des clauses environnementales</v>
      </c>
      <c r="E602" s="354"/>
      <c r="F602" s="201"/>
      <c r="G602" s="201"/>
    </row>
    <row r="603" spans="1:7" ht="25.2" customHeight="1" x14ac:dyDescent="0.25">
      <c r="B603" s="166" t="str">
        <f t="shared" si="40"/>
        <v>Généraliser les clauses environnementales dans les appels d’offres de services</v>
      </c>
      <c r="C603" s="130">
        <v>653</v>
      </c>
      <c r="D603" s="353" t="str">
        <f t="shared" si="41"/>
        <v>% des contrats de prestation de service intégrant des clauses environnementales</v>
      </c>
      <c r="E603" s="354"/>
      <c r="F603" s="201"/>
      <c r="G603" s="201"/>
    </row>
    <row r="604" spans="1:7" ht="25.2" customHeight="1" x14ac:dyDescent="0.25">
      <c r="B604" s="166" t="str">
        <f t="shared" si="40"/>
        <v>Généraliser l'intégration de clauses sociétales dans les marchés</v>
      </c>
      <c r="C604" s="130">
        <v>652</v>
      </c>
      <c r="D604" s="353" t="str">
        <f t="shared" si="41"/>
        <v>% des marchés intégrant 3% au moins de personnes en insertion</v>
      </c>
      <c r="E604" s="354"/>
      <c r="F604" s="201"/>
      <c r="G604" s="201"/>
    </row>
    <row r="605" spans="1:7" ht="25.2" customHeight="1" x14ac:dyDescent="0.25">
      <c r="B605" s="166" t="str">
        <f t="shared" si="40"/>
        <v>Alimenter le système d’information avec de l’énergie renouvelable</v>
      </c>
      <c r="C605" s="130">
        <v>641</v>
      </c>
      <c r="D605" s="353" t="str">
        <f t="shared" si="41"/>
        <v>% d'électricité issue d'énergie primaire renouvelable</v>
      </c>
      <c r="E605" s="354"/>
      <c r="F605" s="201"/>
      <c r="G605" s="201"/>
    </row>
    <row r="606" spans="1:7" ht="25.2" customHeight="1" x14ac:dyDescent="0.25">
      <c r="B606" s="166" t="str">
        <f t="shared" si="40"/>
        <v>Réemployer en remettant en état</v>
      </c>
      <c r="C606" s="130">
        <v>608</v>
      </c>
      <c r="D606" s="353" t="str">
        <f t="shared" si="41"/>
        <v>% des DEEE évités par les remises en état / à niveau par rapport au poids total des DEEE générés</v>
      </c>
      <c r="E606" s="354"/>
      <c r="F606" s="201"/>
      <c r="G606" s="201"/>
    </row>
    <row r="607" spans="1:7" ht="25.2" customHeight="1" x14ac:dyDescent="0.25">
      <c r="B607" s="166" t="str">
        <f t="shared" si="40"/>
        <v>Faire appel à un éco-organisme pour la gestion des DEEE</v>
      </c>
      <c r="C607" s="130">
        <v>470</v>
      </c>
      <c r="D607" s="353" t="str">
        <f t="shared" si="41"/>
        <v>Oui, si un ou plusieurs partenariats sont engagés, ou non, si les démarches restent à effectuer</v>
      </c>
      <c r="E607" s="354"/>
      <c r="F607" s="201"/>
      <c r="G607" s="201"/>
    </row>
    <row r="608" spans="1:7" ht="25.2" customHeight="1" x14ac:dyDescent="0.25">
      <c r="B608" s="166" t="str">
        <f t="shared" si="40"/>
        <v>Former à la réparation des équipements</v>
      </c>
      <c r="C608" s="130">
        <v>647</v>
      </c>
      <c r="D608" s="353" t="str">
        <f t="shared" si="41"/>
        <v>% des agents du support formés aux réparations</v>
      </c>
      <c r="E608" s="354"/>
      <c r="F608" s="201"/>
      <c r="G608" s="201"/>
    </row>
    <row r="609" spans="1:7" ht="25.2" customHeight="1" x14ac:dyDescent="0.25">
      <c r="B609" s="166" t="str">
        <f t="shared" si="40"/>
        <v>Vérifier le professionnalisme des entreprises de collecte des DEEE</v>
      </c>
      <c r="C609" s="130">
        <v>644</v>
      </c>
      <c r="D609" s="353" t="str">
        <f t="shared" si="41"/>
        <v>% avancement de la mise en place de règles de contrôle des prestataire mandatés</v>
      </c>
      <c r="E609" s="354"/>
      <c r="F609" s="201"/>
      <c r="G609" s="201"/>
    </row>
    <row r="610" spans="1:7" ht="25.2" customHeight="1" x14ac:dyDescent="0.25">
      <c r="B610" s="166" t="str">
        <f t="shared" si="40"/>
        <v>Trier et collecter séparément les consommables</v>
      </c>
      <c r="C610" s="130">
        <v>438</v>
      </c>
      <c r="D610" s="353" t="str">
        <f t="shared" si="41"/>
        <v>% de consommables triés &amp; collectés séparements</v>
      </c>
      <c r="E610" s="354"/>
      <c r="F610" s="201"/>
      <c r="G610" s="201"/>
    </row>
    <row r="611" spans="1:7" ht="25.2" customHeight="1" x14ac:dyDescent="0.25">
      <c r="B611" s="166" t="str">
        <f t="shared" si="40"/>
        <v>Dédier une personne spécifique à la coordination de la démarche NR</v>
      </c>
      <c r="C611" s="130">
        <v>700</v>
      </c>
      <c r="D611" s="353" t="str">
        <f t="shared" si="41"/>
        <v>% de la charge dédiée au responsable NR (ETP)</v>
      </c>
      <c r="E611" s="354"/>
      <c r="F611" s="201"/>
      <c r="G611" s="201"/>
    </row>
    <row r="612" spans="1:7" ht="25.2" customHeight="1" x14ac:dyDescent="0.25">
      <c r="B612" s="166" t="str">
        <f t="shared" si="40"/>
        <v>Obtenir et consacrer un budget spécifique pour la démarche NR</v>
      </c>
      <c r="C612" s="130">
        <v>701</v>
      </c>
      <c r="D612" s="353" t="str">
        <f t="shared" si="41"/>
        <v>% du budget DSI</v>
      </c>
      <c r="E612" s="354"/>
      <c r="F612" s="201"/>
      <c r="G612" s="201"/>
    </row>
    <row r="613" spans="1:7" ht="25.2" customHeight="1" x14ac:dyDescent="0.25">
      <c r="B613" s="166" t="str">
        <f t="shared" si="40"/>
        <v>Définir et mettre en place un plan d’action NR</v>
      </c>
      <c r="C613" s="130">
        <v>702</v>
      </c>
      <c r="D613" s="353" t="str">
        <f t="shared" si="41"/>
        <v>% de progression dans l'écriture de votre plan d'action</v>
      </c>
      <c r="E613" s="354"/>
      <c r="F613" s="201"/>
      <c r="G613" s="201"/>
    </row>
    <row r="614" spans="1:7" ht="25.2" customHeight="1" x14ac:dyDescent="0.25">
      <c r="B614" s="166" t="str">
        <f t="shared" si="40"/>
        <v>Mettre en place et suivre des indicateurs de pilotage NR</v>
      </c>
      <c r="C614" s="130">
        <v>703</v>
      </c>
      <c r="D614" s="353" t="str">
        <f t="shared" si="41"/>
        <v>% de progression dans la définition de vos indicateurs NR</v>
      </c>
      <c r="E614" s="354"/>
      <c r="F614" s="201"/>
      <c r="G614" s="201"/>
    </row>
    <row r="615" spans="1:7" ht="25.2" customHeight="1" x14ac:dyDescent="0.25">
      <c r="B615" s="166" t="str">
        <f t="shared" si="40"/>
        <v>Aligner la stratégie Numérique Responsable sur la stratégie RSE de l’entreprise</v>
      </c>
      <c r="C615" s="130">
        <v>704</v>
      </c>
      <c r="D615" s="353" t="str">
        <f t="shared" si="41"/>
        <v>% de communs</v>
      </c>
      <c r="E615" s="354"/>
      <c r="F615" s="201"/>
      <c r="G615" s="201"/>
    </row>
    <row r="616" spans="1:7" ht="25.2" customHeight="1" thickBot="1" x14ac:dyDescent="0.3">
      <c r="B616" s="167" t="str">
        <f>B589</f>
        <v>Développer un réseau de référents pour faire vivre et inscrire la démarche dans la durée</v>
      </c>
      <c r="C616" s="131">
        <v>706</v>
      </c>
      <c r="D616" s="359" t="str">
        <f>D589</f>
        <v>% nombre de référent(e)s Numérique Responsable / nombre salariés DSI</v>
      </c>
      <c r="E616" s="360"/>
      <c r="F616" s="202"/>
      <c r="G616" s="202"/>
    </row>
    <row r="617" spans="1:7" ht="25.2" customHeight="1" thickBot="1" x14ac:dyDescent="0.3">
      <c r="D617" s="355" t="str">
        <f>D590</f>
        <v xml:space="preserve"> Indicateur</v>
      </c>
      <c r="E617" s="361"/>
      <c r="F617" s="46"/>
      <c r="G617" s="46"/>
    </row>
    <row r="618" spans="1:7" ht="25.2" customHeight="1" x14ac:dyDescent="0.25">
      <c r="B618" s="168" t="str">
        <f>B591</f>
        <v>Réaffecter les équipements en interne</v>
      </c>
      <c r="C618" s="105">
        <v>650</v>
      </c>
      <c r="D618" s="357" t="str">
        <f>D591</f>
        <v>Mesures proactives entre 0 et 10 – 0 = Aucune, 10 = Tous les équipements</v>
      </c>
      <c r="E618" s="358"/>
      <c r="F618" s="203"/>
      <c r="G618" s="200"/>
    </row>
    <row r="619" spans="1:7" ht="25.2" customHeight="1" thickBot="1" x14ac:dyDescent="0.3">
      <c r="B619" s="169" t="str">
        <f>B592</f>
        <v>Evaluer régulièrement l’empreinte environnementale du SI</v>
      </c>
      <c r="C619" s="109">
        <v>705</v>
      </c>
      <c r="D619" s="344" t="str">
        <f>D592</f>
        <v xml:space="preserve">Oui , Non </v>
      </c>
      <c r="E619" s="345"/>
      <c r="F619" s="90"/>
      <c r="G619" s="201"/>
    </row>
    <row r="620" spans="1:7" ht="25.2" customHeight="1" x14ac:dyDescent="0.25">
      <c r="D620" s="347"/>
      <c r="E620" s="347"/>
    </row>
    <row r="621" spans="1:7" ht="25.2" customHeight="1" x14ac:dyDescent="0.25">
      <c r="B621" s="60"/>
      <c r="D621" s="348"/>
      <c r="E621" s="348"/>
    </row>
    <row r="622" spans="1:7" ht="25.2" customHeight="1" x14ac:dyDescent="0.25">
      <c r="D622" s="349"/>
      <c r="E622" s="349"/>
    </row>
    <row r="623" spans="1:7" ht="25.2" customHeight="1" x14ac:dyDescent="0.25">
      <c r="B623" s="350" t="s">
        <v>1263</v>
      </c>
      <c r="C623" s="350"/>
      <c r="D623" s="348"/>
      <c r="E623" s="348"/>
      <c r="F623" s="46"/>
    </row>
    <row r="624" spans="1:7" ht="36" customHeight="1" x14ac:dyDescent="0.25">
      <c r="A624" s="191">
        <f>A597+1</f>
        <v>22</v>
      </c>
      <c r="B624" s="190">
        <f ca="1">OFFSET(Identité!C$34, 0, A597)</f>
        <v>0</v>
      </c>
      <c r="D624" s="348"/>
      <c r="E624" s="348"/>
    </row>
    <row r="625" spans="2:7" ht="25.2" customHeight="1" thickBot="1" x14ac:dyDescent="0.3">
      <c r="D625" s="346"/>
      <c r="E625" s="346"/>
    </row>
    <row r="626" spans="2:7" ht="67.2" customHeight="1" thickBot="1" x14ac:dyDescent="0.3">
      <c r="B626" s="165" t="str">
        <f>B599</f>
        <v>Bonnes pratiques</v>
      </c>
      <c r="C626" s="103" t="s">
        <v>1226</v>
      </c>
      <c r="D626" s="355" t="str">
        <f>D599</f>
        <v xml:space="preserve"> Indicateur</v>
      </c>
      <c r="E626" s="356"/>
      <c r="F626" s="189" t="str">
        <f>F599</f>
        <v>Quel est votre objectif pour cette bonne pratique ?</v>
      </c>
      <c r="G626" s="104" t="str">
        <f>G599</f>
        <v>Selon vos objectifs, où en est la mise en œuvre de cette bonne pratique ?</v>
      </c>
    </row>
    <row r="627" spans="2:7" ht="25.2" customHeight="1" x14ac:dyDescent="0.25">
      <c r="B627" s="199" t="str">
        <f>B600</f>
        <v>Privilégier des équipements issus du réemploi ou contenant des matériaux recyclés</v>
      </c>
      <c r="C627" s="129">
        <v>646</v>
      </c>
      <c r="D627" s="351" t="str">
        <f>D600</f>
        <v>% du parc reconditionné</v>
      </c>
      <c r="E627" s="352"/>
      <c r="F627" s="200"/>
      <c r="G627" s="200"/>
    </row>
    <row r="628" spans="2:7" ht="25.2" customHeight="1" x14ac:dyDescent="0.25">
      <c r="B628" s="166" t="str">
        <f>B601</f>
        <v>Opter pour la location fonctionnelle d'équipements</v>
      </c>
      <c r="C628" s="130">
        <v>660</v>
      </c>
      <c r="D628" s="353" t="str">
        <f>D601</f>
        <v>% de postes loués</v>
      </c>
      <c r="E628" s="354"/>
      <c r="F628" s="201"/>
      <c r="G628" s="201"/>
    </row>
    <row r="629" spans="2:7" ht="25.2" customHeight="1" x14ac:dyDescent="0.25">
      <c r="B629" s="166" t="str">
        <f t="shared" ref="B629:B642" si="42">B602</f>
        <v>Anticiper le sourcing des fournisseurs d'équipements contenant des matériaux recyclés ou issus du réemploi</v>
      </c>
      <c r="C629" s="130">
        <v>651</v>
      </c>
      <c r="D629" s="353" t="str">
        <f t="shared" ref="D629:D642" si="43">D602</f>
        <v>% des appels d’offres intégrant des clauses environnementales</v>
      </c>
      <c r="E629" s="354"/>
      <c r="F629" s="201"/>
      <c r="G629" s="201"/>
    </row>
    <row r="630" spans="2:7" ht="25.2" customHeight="1" x14ac:dyDescent="0.25">
      <c r="B630" s="166" t="str">
        <f t="shared" si="42"/>
        <v>Généraliser les clauses environnementales dans les appels d’offres de services</v>
      </c>
      <c r="C630" s="130">
        <v>653</v>
      </c>
      <c r="D630" s="353" t="str">
        <f t="shared" si="43"/>
        <v>% des contrats de prestation de service intégrant des clauses environnementales</v>
      </c>
      <c r="E630" s="354"/>
      <c r="F630" s="201"/>
      <c r="G630" s="201"/>
    </row>
    <row r="631" spans="2:7" ht="25.2" customHeight="1" x14ac:dyDescent="0.25">
      <c r="B631" s="166" t="str">
        <f t="shared" si="42"/>
        <v>Généraliser l'intégration de clauses sociétales dans les marchés</v>
      </c>
      <c r="C631" s="130">
        <v>652</v>
      </c>
      <c r="D631" s="353" t="str">
        <f t="shared" si="43"/>
        <v>% des marchés intégrant 3% au moins de personnes en insertion</v>
      </c>
      <c r="E631" s="354"/>
      <c r="F631" s="201"/>
      <c r="G631" s="201"/>
    </row>
    <row r="632" spans="2:7" ht="25.2" customHeight="1" x14ac:dyDescent="0.25">
      <c r="B632" s="166" t="str">
        <f t="shared" si="42"/>
        <v>Alimenter le système d’information avec de l’énergie renouvelable</v>
      </c>
      <c r="C632" s="130">
        <v>641</v>
      </c>
      <c r="D632" s="353" t="str">
        <f t="shared" si="43"/>
        <v>% d'électricité issue d'énergie primaire renouvelable</v>
      </c>
      <c r="E632" s="354"/>
      <c r="F632" s="201"/>
      <c r="G632" s="201"/>
    </row>
    <row r="633" spans="2:7" ht="25.2" customHeight="1" x14ac:dyDescent="0.25">
      <c r="B633" s="166" t="str">
        <f t="shared" si="42"/>
        <v>Réemployer en remettant en état</v>
      </c>
      <c r="C633" s="130">
        <v>608</v>
      </c>
      <c r="D633" s="353" t="str">
        <f t="shared" si="43"/>
        <v>% des DEEE évités par les remises en état / à niveau par rapport au poids total des DEEE générés</v>
      </c>
      <c r="E633" s="354"/>
      <c r="F633" s="201"/>
      <c r="G633" s="201"/>
    </row>
    <row r="634" spans="2:7" ht="25.2" customHeight="1" x14ac:dyDescent="0.25">
      <c r="B634" s="166" t="str">
        <f t="shared" si="42"/>
        <v>Faire appel à un éco-organisme pour la gestion des DEEE</v>
      </c>
      <c r="C634" s="130">
        <v>470</v>
      </c>
      <c r="D634" s="353" t="str">
        <f t="shared" si="43"/>
        <v>Oui, si un ou plusieurs partenariats sont engagés, ou non, si les démarches restent à effectuer</v>
      </c>
      <c r="E634" s="354"/>
      <c r="F634" s="201"/>
      <c r="G634" s="201"/>
    </row>
    <row r="635" spans="2:7" ht="25.2" customHeight="1" x14ac:dyDescent="0.25">
      <c r="B635" s="166" t="str">
        <f t="shared" si="42"/>
        <v>Former à la réparation des équipements</v>
      </c>
      <c r="C635" s="130">
        <v>647</v>
      </c>
      <c r="D635" s="353" t="str">
        <f t="shared" si="43"/>
        <v>% des agents du support formés aux réparations</v>
      </c>
      <c r="E635" s="354"/>
      <c r="F635" s="201"/>
      <c r="G635" s="201"/>
    </row>
    <row r="636" spans="2:7" ht="25.2" customHeight="1" x14ac:dyDescent="0.25">
      <c r="B636" s="166" t="str">
        <f t="shared" si="42"/>
        <v>Vérifier le professionnalisme des entreprises de collecte des DEEE</v>
      </c>
      <c r="C636" s="130">
        <v>644</v>
      </c>
      <c r="D636" s="353" t="str">
        <f t="shared" si="43"/>
        <v>% avancement de la mise en place de règles de contrôle des prestataire mandatés</v>
      </c>
      <c r="E636" s="354"/>
      <c r="F636" s="201"/>
      <c r="G636" s="201"/>
    </row>
    <row r="637" spans="2:7" ht="25.2" customHeight="1" x14ac:dyDescent="0.25">
      <c r="B637" s="166" t="str">
        <f t="shared" si="42"/>
        <v>Trier et collecter séparément les consommables</v>
      </c>
      <c r="C637" s="130">
        <v>438</v>
      </c>
      <c r="D637" s="353" t="str">
        <f t="shared" si="43"/>
        <v>% de consommables triés &amp; collectés séparements</v>
      </c>
      <c r="E637" s="354"/>
      <c r="F637" s="201"/>
      <c r="G637" s="201"/>
    </row>
    <row r="638" spans="2:7" ht="25.2" customHeight="1" x14ac:dyDescent="0.25">
      <c r="B638" s="166" t="str">
        <f t="shared" si="42"/>
        <v>Dédier une personne spécifique à la coordination de la démarche NR</v>
      </c>
      <c r="C638" s="130">
        <v>700</v>
      </c>
      <c r="D638" s="353" t="str">
        <f t="shared" si="43"/>
        <v>% de la charge dédiée au responsable NR (ETP)</v>
      </c>
      <c r="E638" s="354"/>
      <c r="F638" s="201"/>
      <c r="G638" s="201"/>
    </row>
    <row r="639" spans="2:7" ht="25.2" customHeight="1" x14ac:dyDescent="0.25">
      <c r="B639" s="166" t="str">
        <f t="shared" si="42"/>
        <v>Obtenir et consacrer un budget spécifique pour la démarche NR</v>
      </c>
      <c r="C639" s="130">
        <v>701</v>
      </c>
      <c r="D639" s="353" t="str">
        <f t="shared" si="43"/>
        <v>% du budget DSI</v>
      </c>
      <c r="E639" s="354"/>
      <c r="F639" s="201"/>
      <c r="G639" s="201"/>
    </row>
    <row r="640" spans="2:7" ht="25.2" customHeight="1" x14ac:dyDescent="0.25">
      <c r="B640" s="166" t="str">
        <f t="shared" si="42"/>
        <v>Définir et mettre en place un plan d’action NR</v>
      </c>
      <c r="C640" s="130">
        <v>702</v>
      </c>
      <c r="D640" s="353" t="str">
        <f t="shared" si="43"/>
        <v>% de progression dans l'écriture de votre plan d'action</v>
      </c>
      <c r="E640" s="354"/>
      <c r="F640" s="201"/>
      <c r="G640" s="201"/>
    </row>
    <row r="641" spans="1:7" ht="25.2" customHeight="1" x14ac:dyDescent="0.25">
      <c r="B641" s="166" t="str">
        <f t="shared" si="42"/>
        <v>Mettre en place et suivre des indicateurs de pilotage NR</v>
      </c>
      <c r="C641" s="130">
        <v>703</v>
      </c>
      <c r="D641" s="353" t="str">
        <f t="shared" si="43"/>
        <v>% de progression dans la définition de vos indicateurs NR</v>
      </c>
      <c r="E641" s="354"/>
      <c r="F641" s="201"/>
      <c r="G641" s="201"/>
    </row>
    <row r="642" spans="1:7" ht="25.2" customHeight="1" x14ac:dyDescent="0.25">
      <c r="B642" s="166" t="str">
        <f t="shared" si="42"/>
        <v>Aligner la stratégie Numérique Responsable sur la stratégie RSE de l’entreprise</v>
      </c>
      <c r="C642" s="130">
        <v>704</v>
      </c>
      <c r="D642" s="353" t="str">
        <f t="shared" si="43"/>
        <v>% de communs</v>
      </c>
      <c r="E642" s="354"/>
      <c r="F642" s="201"/>
      <c r="G642" s="201"/>
    </row>
    <row r="643" spans="1:7" ht="25.2" customHeight="1" thickBot="1" x14ac:dyDescent="0.3">
      <c r="B643" s="167" t="str">
        <f>B616</f>
        <v>Développer un réseau de référents pour faire vivre et inscrire la démarche dans la durée</v>
      </c>
      <c r="C643" s="131">
        <v>706</v>
      </c>
      <c r="D643" s="359" t="str">
        <f>D616</f>
        <v>% nombre de référent(e)s Numérique Responsable / nombre salariés DSI</v>
      </c>
      <c r="E643" s="360"/>
      <c r="F643" s="202"/>
      <c r="G643" s="202"/>
    </row>
    <row r="644" spans="1:7" ht="25.2" customHeight="1" thickBot="1" x14ac:dyDescent="0.3">
      <c r="D644" s="355" t="str">
        <f>D617</f>
        <v xml:space="preserve"> Indicateur</v>
      </c>
      <c r="E644" s="361"/>
      <c r="F644" s="46"/>
      <c r="G644" s="46"/>
    </row>
    <row r="645" spans="1:7" ht="25.2" customHeight="1" x14ac:dyDescent="0.25">
      <c r="B645" s="168" t="str">
        <f>B618</f>
        <v>Réaffecter les équipements en interne</v>
      </c>
      <c r="C645" s="105">
        <v>650</v>
      </c>
      <c r="D645" s="357" t="str">
        <f>D618</f>
        <v>Mesures proactives entre 0 et 10 – 0 = Aucune, 10 = Tous les équipements</v>
      </c>
      <c r="E645" s="358"/>
      <c r="F645" s="203"/>
      <c r="G645" s="200"/>
    </row>
    <row r="646" spans="1:7" ht="25.2" customHeight="1" thickBot="1" x14ac:dyDescent="0.3">
      <c r="B646" s="169" t="str">
        <f>B619</f>
        <v>Evaluer régulièrement l’empreinte environnementale du SI</v>
      </c>
      <c r="C646" s="109">
        <v>705</v>
      </c>
      <c r="D646" s="344" t="str">
        <f>D619</f>
        <v xml:space="preserve">Oui , Non </v>
      </c>
      <c r="E646" s="345"/>
      <c r="F646" s="90"/>
      <c r="G646" s="201"/>
    </row>
    <row r="647" spans="1:7" ht="25.2" customHeight="1" x14ac:dyDescent="0.25">
      <c r="D647" s="347"/>
      <c r="E647" s="347"/>
    </row>
    <row r="648" spans="1:7" ht="25.2" customHeight="1" x14ac:dyDescent="0.25">
      <c r="B648" s="60"/>
      <c r="D648" s="348"/>
      <c r="E648" s="348"/>
    </row>
    <row r="649" spans="1:7" ht="25.2" customHeight="1" x14ac:dyDescent="0.25">
      <c r="D649" s="349"/>
      <c r="E649" s="349"/>
    </row>
    <row r="650" spans="1:7" ht="25.2" customHeight="1" x14ac:dyDescent="0.25">
      <c r="B650" s="350" t="s">
        <v>1263</v>
      </c>
      <c r="C650" s="350"/>
      <c r="D650" s="348"/>
      <c r="E650" s="348"/>
      <c r="F650" s="46"/>
    </row>
    <row r="651" spans="1:7" ht="36" customHeight="1" x14ac:dyDescent="0.25">
      <c r="A651" s="191">
        <f>A624+1</f>
        <v>23</v>
      </c>
      <c r="B651" s="190">
        <f ca="1">OFFSET(Identité!C$34, 0, A624)</f>
        <v>0</v>
      </c>
      <c r="D651" s="348"/>
      <c r="E651" s="348"/>
    </row>
    <row r="652" spans="1:7" ht="25.2" customHeight="1" thickBot="1" x14ac:dyDescent="0.3">
      <c r="D652" s="346"/>
      <c r="E652" s="346"/>
    </row>
    <row r="653" spans="1:7" ht="67.2" customHeight="1" thickBot="1" x14ac:dyDescent="0.3">
      <c r="B653" s="165" t="str">
        <f>B626</f>
        <v>Bonnes pratiques</v>
      </c>
      <c r="C653" s="103" t="s">
        <v>1226</v>
      </c>
      <c r="D653" s="355" t="str">
        <f>D626</f>
        <v xml:space="preserve"> Indicateur</v>
      </c>
      <c r="E653" s="356"/>
      <c r="F653" s="189" t="str">
        <f>F626</f>
        <v>Quel est votre objectif pour cette bonne pratique ?</v>
      </c>
      <c r="G653" s="104" t="str">
        <f>G626</f>
        <v>Selon vos objectifs, où en est la mise en œuvre de cette bonne pratique ?</v>
      </c>
    </row>
    <row r="654" spans="1:7" ht="25.2" customHeight="1" x14ac:dyDescent="0.25">
      <c r="B654" s="199" t="str">
        <f>B627</f>
        <v>Privilégier des équipements issus du réemploi ou contenant des matériaux recyclés</v>
      </c>
      <c r="C654" s="129">
        <v>646</v>
      </c>
      <c r="D654" s="351" t="str">
        <f>D627</f>
        <v>% du parc reconditionné</v>
      </c>
      <c r="E654" s="352"/>
      <c r="F654" s="200"/>
      <c r="G654" s="200"/>
    </row>
    <row r="655" spans="1:7" ht="25.2" customHeight="1" x14ac:dyDescent="0.25">
      <c r="B655" s="166" t="str">
        <f>B628</f>
        <v>Opter pour la location fonctionnelle d'équipements</v>
      </c>
      <c r="C655" s="130">
        <v>660</v>
      </c>
      <c r="D655" s="353" t="str">
        <f>D628</f>
        <v>% de postes loués</v>
      </c>
      <c r="E655" s="354"/>
      <c r="F655" s="201"/>
      <c r="G655" s="201"/>
    </row>
    <row r="656" spans="1:7" ht="25.2" customHeight="1" x14ac:dyDescent="0.25">
      <c r="B656" s="166" t="str">
        <f t="shared" ref="B656:B669" si="44">B629</f>
        <v>Anticiper le sourcing des fournisseurs d'équipements contenant des matériaux recyclés ou issus du réemploi</v>
      </c>
      <c r="C656" s="130">
        <v>651</v>
      </c>
      <c r="D656" s="353" t="str">
        <f t="shared" ref="D656:D669" si="45">D629</f>
        <v>% des appels d’offres intégrant des clauses environnementales</v>
      </c>
      <c r="E656" s="354"/>
      <c r="F656" s="201"/>
      <c r="G656" s="201"/>
    </row>
    <row r="657" spans="2:7" ht="25.2" customHeight="1" x14ac:dyDescent="0.25">
      <c r="B657" s="166" t="str">
        <f t="shared" si="44"/>
        <v>Généraliser les clauses environnementales dans les appels d’offres de services</v>
      </c>
      <c r="C657" s="130">
        <v>653</v>
      </c>
      <c r="D657" s="353" t="str">
        <f t="shared" si="45"/>
        <v>% des contrats de prestation de service intégrant des clauses environnementales</v>
      </c>
      <c r="E657" s="354"/>
      <c r="F657" s="201"/>
      <c r="G657" s="201"/>
    </row>
    <row r="658" spans="2:7" ht="25.2" customHeight="1" x14ac:dyDescent="0.25">
      <c r="B658" s="166" t="str">
        <f t="shared" si="44"/>
        <v>Généraliser l'intégration de clauses sociétales dans les marchés</v>
      </c>
      <c r="C658" s="130">
        <v>652</v>
      </c>
      <c r="D658" s="353" t="str">
        <f t="shared" si="45"/>
        <v>% des marchés intégrant 3% au moins de personnes en insertion</v>
      </c>
      <c r="E658" s="354"/>
      <c r="F658" s="201"/>
      <c r="G658" s="201"/>
    </row>
    <row r="659" spans="2:7" ht="25.2" customHeight="1" x14ac:dyDescent="0.25">
      <c r="B659" s="166" t="str">
        <f t="shared" si="44"/>
        <v>Alimenter le système d’information avec de l’énergie renouvelable</v>
      </c>
      <c r="C659" s="130">
        <v>641</v>
      </c>
      <c r="D659" s="353" t="str">
        <f t="shared" si="45"/>
        <v>% d'électricité issue d'énergie primaire renouvelable</v>
      </c>
      <c r="E659" s="354"/>
      <c r="F659" s="201"/>
      <c r="G659" s="201"/>
    </row>
    <row r="660" spans="2:7" ht="25.2" customHeight="1" x14ac:dyDescent="0.25">
      <c r="B660" s="166" t="str">
        <f t="shared" si="44"/>
        <v>Réemployer en remettant en état</v>
      </c>
      <c r="C660" s="130">
        <v>608</v>
      </c>
      <c r="D660" s="353" t="str">
        <f t="shared" si="45"/>
        <v>% des DEEE évités par les remises en état / à niveau par rapport au poids total des DEEE générés</v>
      </c>
      <c r="E660" s="354"/>
      <c r="F660" s="201"/>
      <c r="G660" s="201"/>
    </row>
    <row r="661" spans="2:7" ht="25.2" customHeight="1" x14ac:dyDescent="0.25">
      <c r="B661" s="166" t="str">
        <f t="shared" si="44"/>
        <v>Faire appel à un éco-organisme pour la gestion des DEEE</v>
      </c>
      <c r="C661" s="130">
        <v>470</v>
      </c>
      <c r="D661" s="353" t="str">
        <f t="shared" si="45"/>
        <v>Oui, si un ou plusieurs partenariats sont engagés, ou non, si les démarches restent à effectuer</v>
      </c>
      <c r="E661" s="354"/>
      <c r="F661" s="201"/>
      <c r="G661" s="201"/>
    </row>
    <row r="662" spans="2:7" ht="25.2" customHeight="1" x14ac:dyDescent="0.25">
      <c r="B662" s="166" t="str">
        <f t="shared" si="44"/>
        <v>Former à la réparation des équipements</v>
      </c>
      <c r="C662" s="130">
        <v>647</v>
      </c>
      <c r="D662" s="353" t="str">
        <f t="shared" si="45"/>
        <v>% des agents du support formés aux réparations</v>
      </c>
      <c r="E662" s="354"/>
      <c r="F662" s="201"/>
      <c r="G662" s="201"/>
    </row>
    <row r="663" spans="2:7" ht="25.2" customHeight="1" x14ac:dyDescent="0.25">
      <c r="B663" s="166" t="str">
        <f t="shared" si="44"/>
        <v>Vérifier le professionnalisme des entreprises de collecte des DEEE</v>
      </c>
      <c r="C663" s="130">
        <v>644</v>
      </c>
      <c r="D663" s="353" t="str">
        <f t="shared" si="45"/>
        <v>% avancement de la mise en place de règles de contrôle des prestataire mandatés</v>
      </c>
      <c r="E663" s="354"/>
      <c r="F663" s="201"/>
      <c r="G663" s="201"/>
    </row>
    <row r="664" spans="2:7" ht="25.2" customHeight="1" x14ac:dyDescent="0.25">
      <c r="B664" s="166" t="str">
        <f t="shared" si="44"/>
        <v>Trier et collecter séparément les consommables</v>
      </c>
      <c r="C664" s="130">
        <v>438</v>
      </c>
      <c r="D664" s="353" t="str">
        <f t="shared" si="45"/>
        <v>% de consommables triés &amp; collectés séparements</v>
      </c>
      <c r="E664" s="354"/>
      <c r="F664" s="201"/>
      <c r="G664" s="201"/>
    </row>
    <row r="665" spans="2:7" ht="25.2" customHeight="1" x14ac:dyDescent="0.25">
      <c r="B665" s="166" t="str">
        <f t="shared" si="44"/>
        <v>Dédier une personne spécifique à la coordination de la démarche NR</v>
      </c>
      <c r="C665" s="130">
        <v>700</v>
      </c>
      <c r="D665" s="353" t="str">
        <f t="shared" si="45"/>
        <v>% de la charge dédiée au responsable NR (ETP)</v>
      </c>
      <c r="E665" s="354"/>
      <c r="F665" s="201"/>
      <c r="G665" s="201"/>
    </row>
    <row r="666" spans="2:7" ht="25.2" customHeight="1" x14ac:dyDescent="0.25">
      <c r="B666" s="166" t="str">
        <f t="shared" si="44"/>
        <v>Obtenir et consacrer un budget spécifique pour la démarche NR</v>
      </c>
      <c r="C666" s="130">
        <v>701</v>
      </c>
      <c r="D666" s="353" t="str">
        <f t="shared" si="45"/>
        <v>% du budget DSI</v>
      </c>
      <c r="E666" s="354"/>
      <c r="F666" s="201"/>
      <c r="G666" s="201"/>
    </row>
    <row r="667" spans="2:7" ht="25.2" customHeight="1" x14ac:dyDescent="0.25">
      <c r="B667" s="166" t="str">
        <f t="shared" si="44"/>
        <v>Définir et mettre en place un plan d’action NR</v>
      </c>
      <c r="C667" s="130">
        <v>702</v>
      </c>
      <c r="D667" s="353" t="str">
        <f t="shared" si="45"/>
        <v>% de progression dans l'écriture de votre plan d'action</v>
      </c>
      <c r="E667" s="354"/>
      <c r="F667" s="201"/>
      <c r="G667" s="201"/>
    </row>
    <row r="668" spans="2:7" ht="25.2" customHeight="1" x14ac:dyDescent="0.25">
      <c r="B668" s="166" t="str">
        <f t="shared" si="44"/>
        <v>Mettre en place et suivre des indicateurs de pilotage NR</v>
      </c>
      <c r="C668" s="130">
        <v>703</v>
      </c>
      <c r="D668" s="353" t="str">
        <f t="shared" si="45"/>
        <v>% de progression dans la définition de vos indicateurs NR</v>
      </c>
      <c r="E668" s="354"/>
      <c r="F668" s="201"/>
      <c r="G668" s="201"/>
    </row>
    <row r="669" spans="2:7" ht="25.2" customHeight="1" x14ac:dyDescent="0.25">
      <c r="B669" s="166" t="str">
        <f t="shared" si="44"/>
        <v>Aligner la stratégie Numérique Responsable sur la stratégie RSE de l’entreprise</v>
      </c>
      <c r="C669" s="130">
        <v>704</v>
      </c>
      <c r="D669" s="353" t="str">
        <f t="shared" si="45"/>
        <v>% de communs</v>
      </c>
      <c r="E669" s="354"/>
      <c r="F669" s="201"/>
      <c r="G669" s="201"/>
    </row>
    <row r="670" spans="2:7" ht="25.2" customHeight="1" thickBot="1" x14ac:dyDescent="0.3">
      <c r="B670" s="167" t="str">
        <f>B643</f>
        <v>Développer un réseau de référents pour faire vivre et inscrire la démarche dans la durée</v>
      </c>
      <c r="C670" s="131">
        <v>706</v>
      </c>
      <c r="D670" s="359" t="str">
        <f>D643</f>
        <v>% nombre de référent(e)s Numérique Responsable / nombre salariés DSI</v>
      </c>
      <c r="E670" s="360"/>
      <c r="F670" s="202"/>
      <c r="G670" s="202"/>
    </row>
    <row r="671" spans="2:7" ht="25.2" customHeight="1" thickBot="1" x14ac:dyDescent="0.3">
      <c r="D671" s="355" t="str">
        <f>D644</f>
        <v xml:space="preserve"> Indicateur</v>
      </c>
      <c r="E671" s="361"/>
      <c r="F671" s="46"/>
      <c r="G671" s="46"/>
    </row>
    <row r="672" spans="2:7" ht="25.2" customHeight="1" x14ac:dyDescent="0.25">
      <c r="B672" s="168" t="str">
        <f>B645</f>
        <v>Réaffecter les équipements en interne</v>
      </c>
      <c r="C672" s="105">
        <v>650</v>
      </c>
      <c r="D672" s="357" t="str">
        <f>D645</f>
        <v>Mesures proactives entre 0 et 10 – 0 = Aucune, 10 = Tous les équipements</v>
      </c>
      <c r="E672" s="358"/>
      <c r="F672" s="203"/>
      <c r="G672" s="200"/>
    </row>
    <row r="673" spans="1:7" ht="25.2" customHeight="1" thickBot="1" x14ac:dyDescent="0.3">
      <c r="B673" s="169" t="str">
        <f>B646</f>
        <v>Evaluer régulièrement l’empreinte environnementale du SI</v>
      </c>
      <c r="C673" s="109">
        <v>705</v>
      </c>
      <c r="D673" s="344" t="str">
        <f>D646</f>
        <v xml:space="preserve">Oui , Non </v>
      </c>
      <c r="E673" s="345"/>
      <c r="F673" s="90"/>
      <c r="G673" s="201"/>
    </row>
    <row r="674" spans="1:7" ht="25.2" customHeight="1" x14ac:dyDescent="0.25">
      <c r="D674" s="347"/>
      <c r="E674" s="347"/>
    </row>
    <row r="675" spans="1:7" ht="25.2" customHeight="1" x14ac:dyDescent="0.25">
      <c r="B675" s="60"/>
      <c r="D675" s="348"/>
      <c r="E675" s="348"/>
    </row>
    <row r="676" spans="1:7" ht="25.2" customHeight="1" x14ac:dyDescent="0.25">
      <c r="D676" s="349"/>
      <c r="E676" s="349"/>
    </row>
    <row r="677" spans="1:7" ht="25.2" customHeight="1" x14ac:dyDescent="0.25">
      <c r="B677" s="350" t="s">
        <v>1263</v>
      </c>
      <c r="C677" s="350"/>
      <c r="D677" s="348"/>
      <c r="E677" s="348"/>
      <c r="F677" s="46"/>
    </row>
    <row r="678" spans="1:7" ht="36" customHeight="1" x14ac:dyDescent="0.25">
      <c r="A678" s="191">
        <f>A651+1</f>
        <v>24</v>
      </c>
      <c r="B678" s="190">
        <f ca="1">OFFSET(Identité!C$34, 0, A651)</f>
        <v>0</v>
      </c>
      <c r="D678" s="348"/>
      <c r="E678" s="348"/>
    </row>
    <row r="679" spans="1:7" ht="25.2" customHeight="1" thickBot="1" x14ac:dyDescent="0.3">
      <c r="D679" s="346"/>
      <c r="E679" s="346"/>
    </row>
    <row r="680" spans="1:7" ht="67.2" customHeight="1" thickBot="1" x14ac:dyDescent="0.3">
      <c r="B680" s="165" t="str">
        <f>B653</f>
        <v>Bonnes pratiques</v>
      </c>
      <c r="C680" s="103" t="s">
        <v>1226</v>
      </c>
      <c r="D680" s="355" t="str">
        <f>D653</f>
        <v xml:space="preserve"> Indicateur</v>
      </c>
      <c r="E680" s="356"/>
      <c r="F680" s="189" t="str">
        <f>F653</f>
        <v>Quel est votre objectif pour cette bonne pratique ?</v>
      </c>
      <c r="G680" s="104" t="str">
        <f>G653</f>
        <v>Selon vos objectifs, où en est la mise en œuvre de cette bonne pratique ?</v>
      </c>
    </row>
    <row r="681" spans="1:7" ht="25.2" customHeight="1" x14ac:dyDescent="0.25">
      <c r="B681" s="199" t="str">
        <f>B654</f>
        <v>Privilégier des équipements issus du réemploi ou contenant des matériaux recyclés</v>
      </c>
      <c r="C681" s="129">
        <v>646</v>
      </c>
      <c r="D681" s="351" t="str">
        <f>D654</f>
        <v>% du parc reconditionné</v>
      </c>
      <c r="E681" s="352"/>
      <c r="F681" s="200"/>
      <c r="G681" s="200"/>
    </row>
    <row r="682" spans="1:7" ht="25.2" customHeight="1" x14ac:dyDescent="0.25">
      <c r="B682" s="166" t="str">
        <f>B655</f>
        <v>Opter pour la location fonctionnelle d'équipements</v>
      </c>
      <c r="C682" s="130">
        <v>660</v>
      </c>
      <c r="D682" s="353" t="str">
        <f>D655</f>
        <v>% de postes loués</v>
      </c>
      <c r="E682" s="354"/>
      <c r="F682" s="201"/>
      <c r="G682" s="201"/>
    </row>
    <row r="683" spans="1:7" ht="25.2" customHeight="1" x14ac:dyDescent="0.25">
      <c r="B683" s="166" t="str">
        <f t="shared" ref="B683:B696" si="46">B656</f>
        <v>Anticiper le sourcing des fournisseurs d'équipements contenant des matériaux recyclés ou issus du réemploi</v>
      </c>
      <c r="C683" s="130">
        <v>651</v>
      </c>
      <c r="D683" s="353" t="str">
        <f t="shared" ref="D683:D696" si="47">D656</f>
        <v>% des appels d’offres intégrant des clauses environnementales</v>
      </c>
      <c r="E683" s="354"/>
      <c r="F683" s="201"/>
      <c r="G683" s="201"/>
    </row>
    <row r="684" spans="1:7" ht="25.2" customHeight="1" x14ac:dyDescent="0.25">
      <c r="B684" s="166" t="str">
        <f t="shared" si="46"/>
        <v>Généraliser les clauses environnementales dans les appels d’offres de services</v>
      </c>
      <c r="C684" s="130">
        <v>653</v>
      </c>
      <c r="D684" s="353" t="str">
        <f t="shared" si="47"/>
        <v>% des contrats de prestation de service intégrant des clauses environnementales</v>
      </c>
      <c r="E684" s="354"/>
      <c r="F684" s="201"/>
      <c r="G684" s="201"/>
    </row>
    <row r="685" spans="1:7" ht="25.2" customHeight="1" x14ac:dyDescent="0.25">
      <c r="B685" s="166" t="str">
        <f t="shared" si="46"/>
        <v>Généraliser l'intégration de clauses sociétales dans les marchés</v>
      </c>
      <c r="C685" s="130">
        <v>652</v>
      </c>
      <c r="D685" s="353" t="str">
        <f t="shared" si="47"/>
        <v>% des marchés intégrant 3% au moins de personnes en insertion</v>
      </c>
      <c r="E685" s="354"/>
      <c r="F685" s="201"/>
      <c r="G685" s="201"/>
    </row>
    <row r="686" spans="1:7" ht="25.2" customHeight="1" x14ac:dyDescent="0.25">
      <c r="B686" s="166" t="str">
        <f t="shared" si="46"/>
        <v>Alimenter le système d’information avec de l’énergie renouvelable</v>
      </c>
      <c r="C686" s="130">
        <v>641</v>
      </c>
      <c r="D686" s="353" t="str">
        <f t="shared" si="47"/>
        <v>% d'électricité issue d'énergie primaire renouvelable</v>
      </c>
      <c r="E686" s="354"/>
      <c r="F686" s="201"/>
      <c r="G686" s="201"/>
    </row>
    <row r="687" spans="1:7" ht="25.2" customHeight="1" x14ac:dyDescent="0.25">
      <c r="B687" s="166" t="str">
        <f t="shared" si="46"/>
        <v>Réemployer en remettant en état</v>
      </c>
      <c r="C687" s="130">
        <v>608</v>
      </c>
      <c r="D687" s="353" t="str">
        <f t="shared" si="47"/>
        <v>% des DEEE évités par les remises en état / à niveau par rapport au poids total des DEEE générés</v>
      </c>
      <c r="E687" s="354"/>
      <c r="F687" s="201"/>
      <c r="G687" s="201"/>
    </row>
    <row r="688" spans="1:7" ht="25.2" customHeight="1" x14ac:dyDescent="0.25">
      <c r="B688" s="166" t="str">
        <f t="shared" si="46"/>
        <v>Faire appel à un éco-organisme pour la gestion des DEEE</v>
      </c>
      <c r="C688" s="130">
        <v>470</v>
      </c>
      <c r="D688" s="353" t="str">
        <f t="shared" si="47"/>
        <v>Oui, si un ou plusieurs partenariats sont engagés, ou non, si les démarches restent à effectuer</v>
      </c>
      <c r="E688" s="354"/>
      <c r="F688" s="201"/>
      <c r="G688" s="201"/>
    </row>
    <row r="689" spans="2:7" ht="25.2" customHeight="1" x14ac:dyDescent="0.25">
      <c r="B689" s="166" t="str">
        <f t="shared" si="46"/>
        <v>Former à la réparation des équipements</v>
      </c>
      <c r="C689" s="130">
        <v>647</v>
      </c>
      <c r="D689" s="353" t="str">
        <f t="shared" si="47"/>
        <v>% des agents du support formés aux réparations</v>
      </c>
      <c r="E689" s="354"/>
      <c r="F689" s="201"/>
      <c r="G689" s="201"/>
    </row>
    <row r="690" spans="2:7" ht="25.2" customHeight="1" x14ac:dyDescent="0.25">
      <c r="B690" s="166" t="str">
        <f t="shared" si="46"/>
        <v>Vérifier le professionnalisme des entreprises de collecte des DEEE</v>
      </c>
      <c r="C690" s="130">
        <v>644</v>
      </c>
      <c r="D690" s="353" t="str">
        <f t="shared" si="47"/>
        <v>% avancement de la mise en place de règles de contrôle des prestataire mandatés</v>
      </c>
      <c r="E690" s="354"/>
      <c r="F690" s="201"/>
      <c r="G690" s="201"/>
    </row>
    <row r="691" spans="2:7" ht="25.2" customHeight="1" x14ac:dyDescent="0.25">
      <c r="B691" s="166" t="str">
        <f t="shared" si="46"/>
        <v>Trier et collecter séparément les consommables</v>
      </c>
      <c r="C691" s="130">
        <v>438</v>
      </c>
      <c r="D691" s="353" t="str">
        <f t="shared" si="47"/>
        <v>% de consommables triés &amp; collectés séparements</v>
      </c>
      <c r="E691" s="354"/>
      <c r="F691" s="201"/>
      <c r="G691" s="201"/>
    </row>
    <row r="692" spans="2:7" ht="25.2" customHeight="1" x14ac:dyDescent="0.25">
      <c r="B692" s="166" t="str">
        <f t="shared" si="46"/>
        <v>Dédier une personne spécifique à la coordination de la démarche NR</v>
      </c>
      <c r="C692" s="130">
        <v>700</v>
      </c>
      <c r="D692" s="353" t="str">
        <f t="shared" si="47"/>
        <v>% de la charge dédiée au responsable NR (ETP)</v>
      </c>
      <c r="E692" s="354"/>
      <c r="F692" s="201"/>
      <c r="G692" s="201"/>
    </row>
    <row r="693" spans="2:7" ht="25.2" customHeight="1" x14ac:dyDescent="0.25">
      <c r="B693" s="166" t="str">
        <f t="shared" si="46"/>
        <v>Obtenir et consacrer un budget spécifique pour la démarche NR</v>
      </c>
      <c r="C693" s="130">
        <v>701</v>
      </c>
      <c r="D693" s="353" t="str">
        <f t="shared" si="47"/>
        <v>% du budget DSI</v>
      </c>
      <c r="E693" s="354"/>
      <c r="F693" s="201"/>
      <c r="G693" s="201"/>
    </row>
    <row r="694" spans="2:7" ht="25.2" customHeight="1" x14ac:dyDescent="0.25">
      <c r="B694" s="166" t="str">
        <f t="shared" si="46"/>
        <v>Définir et mettre en place un plan d’action NR</v>
      </c>
      <c r="C694" s="130">
        <v>702</v>
      </c>
      <c r="D694" s="353" t="str">
        <f t="shared" si="47"/>
        <v>% de progression dans l'écriture de votre plan d'action</v>
      </c>
      <c r="E694" s="354"/>
      <c r="F694" s="201"/>
      <c r="G694" s="201"/>
    </row>
    <row r="695" spans="2:7" ht="25.2" customHeight="1" x14ac:dyDescent="0.25">
      <c r="B695" s="166" t="str">
        <f t="shared" si="46"/>
        <v>Mettre en place et suivre des indicateurs de pilotage NR</v>
      </c>
      <c r="C695" s="130">
        <v>703</v>
      </c>
      <c r="D695" s="353" t="str">
        <f t="shared" si="47"/>
        <v>% de progression dans la définition de vos indicateurs NR</v>
      </c>
      <c r="E695" s="354"/>
      <c r="F695" s="201"/>
      <c r="G695" s="201"/>
    </row>
    <row r="696" spans="2:7" ht="25.2" customHeight="1" x14ac:dyDescent="0.25">
      <c r="B696" s="166" t="str">
        <f t="shared" si="46"/>
        <v>Aligner la stratégie Numérique Responsable sur la stratégie RSE de l’entreprise</v>
      </c>
      <c r="C696" s="130">
        <v>704</v>
      </c>
      <c r="D696" s="353" t="str">
        <f t="shared" si="47"/>
        <v>% de communs</v>
      </c>
      <c r="E696" s="354"/>
      <c r="F696" s="201"/>
      <c r="G696" s="201"/>
    </row>
    <row r="697" spans="2:7" ht="25.2" customHeight="1" thickBot="1" x14ac:dyDescent="0.3">
      <c r="B697" s="167" t="str">
        <f>B670</f>
        <v>Développer un réseau de référents pour faire vivre et inscrire la démarche dans la durée</v>
      </c>
      <c r="C697" s="131">
        <v>706</v>
      </c>
      <c r="D697" s="359" t="str">
        <f>D670</f>
        <v>% nombre de référent(e)s Numérique Responsable / nombre salariés DSI</v>
      </c>
      <c r="E697" s="360"/>
      <c r="F697" s="202"/>
      <c r="G697" s="202"/>
    </row>
    <row r="698" spans="2:7" ht="25.2" customHeight="1" thickBot="1" x14ac:dyDescent="0.3">
      <c r="D698" s="355" t="str">
        <f>D671</f>
        <v xml:space="preserve"> Indicateur</v>
      </c>
      <c r="E698" s="361"/>
      <c r="F698" s="46"/>
      <c r="G698" s="46"/>
    </row>
    <row r="699" spans="2:7" ht="25.2" customHeight="1" x14ac:dyDescent="0.25">
      <c r="B699" s="168" t="str">
        <f>B672</f>
        <v>Réaffecter les équipements en interne</v>
      </c>
      <c r="C699" s="105">
        <v>650</v>
      </c>
      <c r="D699" s="357" t="str">
        <f>D672</f>
        <v>Mesures proactives entre 0 et 10 – 0 = Aucune, 10 = Tous les équipements</v>
      </c>
      <c r="E699" s="358"/>
      <c r="F699" s="203"/>
      <c r="G699" s="200"/>
    </row>
    <row r="700" spans="2:7" ht="25.2" customHeight="1" thickBot="1" x14ac:dyDescent="0.3">
      <c r="B700" s="169" t="str">
        <f>B673</f>
        <v>Evaluer régulièrement l’empreinte environnementale du SI</v>
      </c>
      <c r="C700" s="109">
        <v>705</v>
      </c>
      <c r="D700" s="344" t="str">
        <f>D673</f>
        <v xml:space="preserve">Oui , Non </v>
      </c>
      <c r="E700" s="345"/>
      <c r="F700" s="90"/>
      <c r="G700" s="201"/>
    </row>
    <row r="701" spans="2:7" ht="25.2" customHeight="1" x14ac:dyDescent="0.25">
      <c r="D701" s="347"/>
      <c r="E701" s="347"/>
    </row>
    <row r="702" spans="2:7" ht="25.2" customHeight="1" x14ac:dyDescent="0.25">
      <c r="B702" s="60"/>
      <c r="D702" s="348"/>
      <c r="E702" s="348"/>
    </row>
    <row r="703" spans="2:7" ht="25.2" customHeight="1" x14ac:dyDescent="0.25">
      <c r="D703" s="349"/>
      <c r="E703" s="349"/>
    </row>
    <row r="704" spans="2:7" ht="25.2" customHeight="1" x14ac:dyDescent="0.25">
      <c r="B704" s="350" t="s">
        <v>1263</v>
      </c>
      <c r="C704" s="350"/>
      <c r="D704" s="348"/>
      <c r="E704" s="348"/>
      <c r="F704" s="46"/>
    </row>
    <row r="705" spans="1:7" ht="36" customHeight="1" x14ac:dyDescent="0.25">
      <c r="A705" s="191">
        <f>A678+1</f>
        <v>25</v>
      </c>
      <c r="B705" s="190">
        <f ca="1">OFFSET(Identité!C$34, 0, A678)</f>
        <v>0</v>
      </c>
      <c r="D705" s="348"/>
      <c r="E705" s="348"/>
    </row>
    <row r="706" spans="1:7" ht="25.2" customHeight="1" thickBot="1" x14ac:dyDescent="0.3">
      <c r="D706" s="346"/>
      <c r="E706" s="346"/>
    </row>
    <row r="707" spans="1:7" ht="67.2" customHeight="1" thickBot="1" x14ac:dyDescent="0.3">
      <c r="B707" s="165" t="str">
        <f>B680</f>
        <v>Bonnes pratiques</v>
      </c>
      <c r="C707" s="103" t="s">
        <v>1226</v>
      </c>
      <c r="D707" s="355" t="str">
        <f>D680</f>
        <v xml:space="preserve"> Indicateur</v>
      </c>
      <c r="E707" s="356"/>
      <c r="F707" s="189" t="str">
        <f>F680</f>
        <v>Quel est votre objectif pour cette bonne pratique ?</v>
      </c>
      <c r="G707" s="104" t="str">
        <f>G680</f>
        <v>Selon vos objectifs, où en est la mise en œuvre de cette bonne pratique ?</v>
      </c>
    </row>
    <row r="708" spans="1:7" ht="25.2" customHeight="1" x14ac:dyDescent="0.25">
      <c r="B708" s="199" t="str">
        <f>B681</f>
        <v>Privilégier des équipements issus du réemploi ou contenant des matériaux recyclés</v>
      </c>
      <c r="C708" s="129">
        <v>646</v>
      </c>
      <c r="D708" s="351" t="str">
        <f>D681</f>
        <v>% du parc reconditionné</v>
      </c>
      <c r="E708" s="352"/>
      <c r="F708" s="200"/>
      <c r="G708" s="200"/>
    </row>
    <row r="709" spans="1:7" ht="25.2" customHeight="1" x14ac:dyDescent="0.25">
      <c r="B709" s="166" t="str">
        <f>B682</f>
        <v>Opter pour la location fonctionnelle d'équipements</v>
      </c>
      <c r="C709" s="130">
        <v>660</v>
      </c>
      <c r="D709" s="353" t="str">
        <f>D682</f>
        <v>% de postes loués</v>
      </c>
      <c r="E709" s="354"/>
      <c r="F709" s="201"/>
      <c r="G709" s="201"/>
    </row>
    <row r="710" spans="1:7" ht="25.2" customHeight="1" x14ac:dyDescent="0.25">
      <c r="B710" s="166" t="str">
        <f t="shared" ref="B710:B723" si="48">B683</f>
        <v>Anticiper le sourcing des fournisseurs d'équipements contenant des matériaux recyclés ou issus du réemploi</v>
      </c>
      <c r="C710" s="130">
        <v>651</v>
      </c>
      <c r="D710" s="353" t="str">
        <f t="shared" ref="D710:D723" si="49">D683</f>
        <v>% des appels d’offres intégrant des clauses environnementales</v>
      </c>
      <c r="E710" s="354"/>
      <c r="F710" s="201"/>
      <c r="G710" s="201"/>
    </row>
    <row r="711" spans="1:7" ht="25.2" customHeight="1" x14ac:dyDescent="0.25">
      <c r="B711" s="166" t="str">
        <f t="shared" si="48"/>
        <v>Généraliser les clauses environnementales dans les appels d’offres de services</v>
      </c>
      <c r="C711" s="130">
        <v>653</v>
      </c>
      <c r="D711" s="353" t="str">
        <f t="shared" si="49"/>
        <v>% des contrats de prestation de service intégrant des clauses environnementales</v>
      </c>
      <c r="E711" s="354"/>
      <c r="F711" s="201"/>
      <c r="G711" s="201"/>
    </row>
    <row r="712" spans="1:7" ht="25.2" customHeight="1" x14ac:dyDescent="0.25">
      <c r="B712" s="166" t="str">
        <f t="shared" si="48"/>
        <v>Généraliser l'intégration de clauses sociétales dans les marchés</v>
      </c>
      <c r="C712" s="130">
        <v>652</v>
      </c>
      <c r="D712" s="353" t="str">
        <f t="shared" si="49"/>
        <v>% des marchés intégrant 3% au moins de personnes en insertion</v>
      </c>
      <c r="E712" s="354"/>
      <c r="F712" s="201"/>
      <c r="G712" s="201"/>
    </row>
    <row r="713" spans="1:7" ht="25.2" customHeight="1" x14ac:dyDescent="0.25">
      <c r="B713" s="166" t="str">
        <f t="shared" si="48"/>
        <v>Alimenter le système d’information avec de l’énergie renouvelable</v>
      </c>
      <c r="C713" s="130">
        <v>641</v>
      </c>
      <c r="D713" s="353" t="str">
        <f t="shared" si="49"/>
        <v>% d'électricité issue d'énergie primaire renouvelable</v>
      </c>
      <c r="E713" s="354"/>
      <c r="F713" s="201"/>
      <c r="G713" s="201"/>
    </row>
    <row r="714" spans="1:7" ht="25.2" customHeight="1" x14ac:dyDescent="0.25">
      <c r="B714" s="166" t="str">
        <f t="shared" si="48"/>
        <v>Réemployer en remettant en état</v>
      </c>
      <c r="C714" s="130">
        <v>608</v>
      </c>
      <c r="D714" s="353" t="str">
        <f t="shared" si="49"/>
        <v>% des DEEE évités par les remises en état / à niveau par rapport au poids total des DEEE générés</v>
      </c>
      <c r="E714" s="354"/>
      <c r="F714" s="201"/>
      <c r="G714" s="201"/>
    </row>
    <row r="715" spans="1:7" ht="25.2" customHeight="1" x14ac:dyDescent="0.25">
      <c r="B715" s="166" t="str">
        <f t="shared" si="48"/>
        <v>Faire appel à un éco-organisme pour la gestion des DEEE</v>
      </c>
      <c r="C715" s="130">
        <v>470</v>
      </c>
      <c r="D715" s="353" t="str">
        <f t="shared" si="49"/>
        <v>Oui, si un ou plusieurs partenariats sont engagés, ou non, si les démarches restent à effectuer</v>
      </c>
      <c r="E715" s="354"/>
      <c r="F715" s="201"/>
      <c r="G715" s="201"/>
    </row>
    <row r="716" spans="1:7" ht="25.2" customHeight="1" x14ac:dyDescent="0.25">
      <c r="B716" s="166" t="str">
        <f t="shared" si="48"/>
        <v>Former à la réparation des équipements</v>
      </c>
      <c r="C716" s="130">
        <v>647</v>
      </c>
      <c r="D716" s="353" t="str">
        <f t="shared" si="49"/>
        <v>% des agents du support formés aux réparations</v>
      </c>
      <c r="E716" s="354"/>
      <c r="F716" s="201"/>
      <c r="G716" s="201"/>
    </row>
    <row r="717" spans="1:7" ht="25.2" customHeight="1" x14ac:dyDescent="0.25">
      <c r="B717" s="166" t="str">
        <f t="shared" si="48"/>
        <v>Vérifier le professionnalisme des entreprises de collecte des DEEE</v>
      </c>
      <c r="C717" s="130">
        <v>644</v>
      </c>
      <c r="D717" s="353" t="str">
        <f t="shared" si="49"/>
        <v>% avancement de la mise en place de règles de contrôle des prestataire mandatés</v>
      </c>
      <c r="E717" s="354"/>
      <c r="F717" s="201"/>
      <c r="G717" s="201"/>
    </row>
    <row r="718" spans="1:7" ht="25.2" customHeight="1" x14ac:dyDescent="0.25">
      <c r="B718" s="166" t="str">
        <f t="shared" si="48"/>
        <v>Trier et collecter séparément les consommables</v>
      </c>
      <c r="C718" s="130">
        <v>438</v>
      </c>
      <c r="D718" s="353" t="str">
        <f t="shared" si="49"/>
        <v>% de consommables triés &amp; collectés séparements</v>
      </c>
      <c r="E718" s="354"/>
      <c r="F718" s="201"/>
      <c r="G718" s="201"/>
    </row>
    <row r="719" spans="1:7" ht="25.2" customHeight="1" x14ac:dyDescent="0.25">
      <c r="B719" s="166" t="str">
        <f t="shared" si="48"/>
        <v>Dédier une personne spécifique à la coordination de la démarche NR</v>
      </c>
      <c r="C719" s="130">
        <v>700</v>
      </c>
      <c r="D719" s="353" t="str">
        <f t="shared" si="49"/>
        <v>% de la charge dédiée au responsable NR (ETP)</v>
      </c>
      <c r="E719" s="354"/>
      <c r="F719" s="201"/>
      <c r="G719" s="201"/>
    </row>
    <row r="720" spans="1:7" ht="25.2" customHeight="1" x14ac:dyDescent="0.25">
      <c r="B720" s="166" t="str">
        <f t="shared" si="48"/>
        <v>Obtenir et consacrer un budget spécifique pour la démarche NR</v>
      </c>
      <c r="C720" s="130">
        <v>701</v>
      </c>
      <c r="D720" s="353" t="str">
        <f t="shared" si="49"/>
        <v>% du budget DSI</v>
      </c>
      <c r="E720" s="354"/>
      <c r="F720" s="201"/>
      <c r="G720" s="201"/>
    </row>
    <row r="721" spans="1:7" ht="25.2" customHeight="1" x14ac:dyDescent="0.25">
      <c r="B721" s="166" t="str">
        <f t="shared" si="48"/>
        <v>Définir et mettre en place un plan d’action NR</v>
      </c>
      <c r="C721" s="130">
        <v>702</v>
      </c>
      <c r="D721" s="353" t="str">
        <f t="shared" si="49"/>
        <v>% de progression dans l'écriture de votre plan d'action</v>
      </c>
      <c r="E721" s="354"/>
      <c r="F721" s="201"/>
      <c r="G721" s="201"/>
    </row>
    <row r="722" spans="1:7" ht="25.2" customHeight="1" x14ac:dyDescent="0.25">
      <c r="B722" s="166" t="str">
        <f t="shared" si="48"/>
        <v>Mettre en place et suivre des indicateurs de pilotage NR</v>
      </c>
      <c r="C722" s="130">
        <v>703</v>
      </c>
      <c r="D722" s="353" t="str">
        <f t="shared" si="49"/>
        <v>% de progression dans la définition de vos indicateurs NR</v>
      </c>
      <c r="E722" s="354"/>
      <c r="F722" s="201"/>
      <c r="G722" s="201"/>
    </row>
    <row r="723" spans="1:7" ht="25.2" customHeight="1" x14ac:dyDescent="0.25">
      <c r="B723" s="166" t="str">
        <f t="shared" si="48"/>
        <v>Aligner la stratégie Numérique Responsable sur la stratégie RSE de l’entreprise</v>
      </c>
      <c r="C723" s="130">
        <v>704</v>
      </c>
      <c r="D723" s="353" t="str">
        <f t="shared" si="49"/>
        <v>% de communs</v>
      </c>
      <c r="E723" s="354"/>
      <c r="F723" s="201"/>
      <c r="G723" s="201"/>
    </row>
    <row r="724" spans="1:7" ht="25.2" customHeight="1" thickBot="1" x14ac:dyDescent="0.3">
      <c r="B724" s="167" t="str">
        <f>B697</f>
        <v>Développer un réseau de référents pour faire vivre et inscrire la démarche dans la durée</v>
      </c>
      <c r="C724" s="131">
        <v>706</v>
      </c>
      <c r="D724" s="359" t="str">
        <f>D697</f>
        <v>% nombre de référent(e)s Numérique Responsable / nombre salariés DSI</v>
      </c>
      <c r="E724" s="360"/>
      <c r="F724" s="202"/>
      <c r="G724" s="202"/>
    </row>
    <row r="725" spans="1:7" ht="25.2" customHeight="1" thickBot="1" x14ac:dyDescent="0.3">
      <c r="D725" s="355" t="str">
        <f>D698</f>
        <v xml:space="preserve"> Indicateur</v>
      </c>
      <c r="E725" s="361"/>
      <c r="F725" s="46"/>
      <c r="G725" s="46"/>
    </row>
    <row r="726" spans="1:7" ht="25.2" customHeight="1" x14ac:dyDescent="0.25">
      <c r="B726" s="168" t="str">
        <f>B699</f>
        <v>Réaffecter les équipements en interne</v>
      </c>
      <c r="C726" s="105">
        <v>650</v>
      </c>
      <c r="D726" s="357" t="str">
        <f>D699</f>
        <v>Mesures proactives entre 0 et 10 – 0 = Aucune, 10 = Tous les équipements</v>
      </c>
      <c r="E726" s="358"/>
      <c r="F726" s="203"/>
      <c r="G726" s="200"/>
    </row>
    <row r="727" spans="1:7" ht="25.2" customHeight="1" thickBot="1" x14ac:dyDescent="0.3">
      <c r="B727" s="169" t="str">
        <f>B700</f>
        <v>Evaluer régulièrement l’empreinte environnementale du SI</v>
      </c>
      <c r="C727" s="109">
        <v>705</v>
      </c>
      <c r="D727" s="344" t="str">
        <f>D700</f>
        <v xml:space="preserve">Oui , Non </v>
      </c>
      <c r="E727" s="345"/>
      <c r="F727" s="90"/>
      <c r="G727" s="201"/>
    </row>
    <row r="728" spans="1:7" ht="25.2" customHeight="1" x14ac:dyDescent="0.25">
      <c r="D728" s="347"/>
      <c r="E728" s="347"/>
    </row>
    <row r="729" spans="1:7" ht="25.2" customHeight="1" x14ac:dyDescent="0.25">
      <c r="B729" s="60"/>
      <c r="D729" s="348"/>
      <c r="E729" s="348"/>
    </row>
    <row r="730" spans="1:7" ht="25.2" customHeight="1" x14ac:dyDescent="0.25">
      <c r="D730" s="349"/>
      <c r="E730" s="349"/>
    </row>
    <row r="731" spans="1:7" ht="25.2" customHeight="1" x14ac:dyDescent="0.25">
      <c r="B731" s="350" t="s">
        <v>1263</v>
      </c>
      <c r="C731" s="350"/>
      <c r="D731" s="348"/>
      <c r="E731" s="348"/>
      <c r="F731" s="46"/>
    </row>
    <row r="732" spans="1:7" ht="36" customHeight="1" x14ac:dyDescent="0.25">
      <c r="A732" s="191">
        <f>A705+1</f>
        <v>26</v>
      </c>
      <c r="B732" s="190">
        <f ca="1">OFFSET(Identité!C$34, 0, A705)</f>
        <v>0</v>
      </c>
      <c r="D732" s="348"/>
      <c r="E732" s="348"/>
    </row>
    <row r="733" spans="1:7" ht="25.2" customHeight="1" thickBot="1" x14ac:dyDescent="0.3">
      <c r="D733" s="346"/>
      <c r="E733" s="346"/>
    </row>
    <row r="734" spans="1:7" ht="67.2" customHeight="1" thickBot="1" x14ac:dyDescent="0.3">
      <c r="B734" s="165" t="str">
        <f>B707</f>
        <v>Bonnes pratiques</v>
      </c>
      <c r="C734" s="103" t="s">
        <v>1226</v>
      </c>
      <c r="D734" s="355" t="str">
        <f>D707</f>
        <v xml:space="preserve"> Indicateur</v>
      </c>
      <c r="E734" s="356"/>
      <c r="F734" s="189" t="str">
        <f>F707</f>
        <v>Quel est votre objectif pour cette bonne pratique ?</v>
      </c>
      <c r="G734" s="104" t="str">
        <f>G707</f>
        <v>Selon vos objectifs, où en est la mise en œuvre de cette bonne pratique ?</v>
      </c>
    </row>
    <row r="735" spans="1:7" ht="25.2" customHeight="1" x14ac:dyDescent="0.25">
      <c r="B735" s="199" t="str">
        <f>B708</f>
        <v>Privilégier des équipements issus du réemploi ou contenant des matériaux recyclés</v>
      </c>
      <c r="C735" s="129">
        <v>646</v>
      </c>
      <c r="D735" s="351" t="str">
        <f>D708</f>
        <v>% du parc reconditionné</v>
      </c>
      <c r="E735" s="352"/>
      <c r="F735" s="200"/>
      <c r="G735" s="200"/>
    </row>
    <row r="736" spans="1:7" ht="25.2" customHeight="1" x14ac:dyDescent="0.25">
      <c r="B736" s="166" t="str">
        <f>B709</f>
        <v>Opter pour la location fonctionnelle d'équipements</v>
      </c>
      <c r="C736" s="130">
        <v>660</v>
      </c>
      <c r="D736" s="353" t="str">
        <f>D709</f>
        <v>% de postes loués</v>
      </c>
      <c r="E736" s="354"/>
      <c r="F736" s="201"/>
      <c r="G736" s="201"/>
    </row>
    <row r="737" spans="2:7" ht="25.2" customHeight="1" x14ac:dyDescent="0.25">
      <c r="B737" s="166" t="str">
        <f t="shared" ref="B737:B750" si="50">B710</f>
        <v>Anticiper le sourcing des fournisseurs d'équipements contenant des matériaux recyclés ou issus du réemploi</v>
      </c>
      <c r="C737" s="130">
        <v>651</v>
      </c>
      <c r="D737" s="353" t="str">
        <f t="shared" ref="D737:D750" si="51">D710</f>
        <v>% des appels d’offres intégrant des clauses environnementales</v>
      </c>
      <c r="E737" s="354"/>
      <c r="F737" s="201"/>
      <c r="G737" s="201"/>
    </row>
    <row r="738" spans="2:7" ht="25.2" customHeight="1" x14ac:dyDescent="0.25">
      <c r="B738" s="166" t="str">
        <f t="shared" si="50"/>
        <v>Généraliser les clauses environnementales dans les appels d’offres de services</v>
      </c>
      <c r="C738" s="130">
        <v>653</v>
      </c>
      <c r="D738" s="353" t="str">
        <f t="shared" si="51"/>
        <v>% des contrats de prestation de service intégrant des clauses environnementales</v>
      </c>
      <c r="E738" s="354"/>
      <c r="F738" s="201"/>
      <c r="G738" s="201"/>
    </row>
    <row r="739" spans="2:7" ht="25.2" customHeight="1" x14ac:dyDescent="0.25">
      <c r="B739" s="166" t="str">
        <f t="shared" si="50"/>
        <v>Généraliser l'intégration de clauses sociétales dans les marchés</v>
      </c>
      <c r="C739" s="130">
        <v>652</v>
      </c>
      <c r="D739" s="353" t="str">
        <f t="shared" si="51"/>
        <v>% des marchés intégrant 3% au moins de personnes en insertion</v>
      </c>
      <c r="E739" s="354"/>
      <c r="F739" s="201"/>
      <c r="G739" s="201"/>
    </row>
    <row r="740" spans="2:7" ht="25.2" customHeight="1" x14ac:dyDescent="0.25">
      <c r="B740" s="166" t="str">
        <f t="shared" si="50"/>
        <v>Alimenter le système d’information avec de l’énergie renouvelable</v>
      </c>
      <c r="C740" s="130">
        <v>641</v>
      </c>
      <c r="D740" s="353" t="str">
        <f t="shared" si="51"/>
        <v>% d'électricité issue d'énergie primaire renouvelable</v>
      </c>
      <c r="E740" s="354"/>
      <c r="F740" s="201"/>
      <c r="G740" s="201"/>
    </row>
    <row r="741" spans="2:7" ht="25.2" customHeight="1" x14ac:dyDescent="0.25">
      <c r="B741" s="166" t="str">
        <f t="shared" si="50"/>
        <v>Réemployer en remettant en état</v>
      </c>
      <c r="C741" s="130">
        <v>608</v>
      </c>
      <c r="D741" s="353" t="str">
        <f t="shared" si="51"/>
        <v>% des DEEE évités par les remises en état / à niveau par rapport au poids total des DEEE générés</v>
      </c>
      <c r="E741" s="354"/>
      <c r="F741" s="201"/>
      <c r="G741" s="201"/>
    </row>
    <row r="742" spans="2:7" ht="25.2" customHeight="1" x14ac:dyDescent="0.25">
      <c r="B742" s="166" t="str">
        <f t="shared" si="50"/>
        <v>Faire appel à un éco-organisme pour la gestion des DEEE</v>
      </c>
      <c r="C742" s="130">
        <v>470</v>
      </c>
      <c r="D742" s="353" t="str">
        <f t="shared" si="51"/>
        <v>Oui, si un ou plusieurs partenariats sont engagés, ou non, si les démarches restent à effectuer</v>
      </c>
      <c r="E742" s="354"/>
      <c r="F742" s="201"/>
      <c r="G742" s="201"/>
    </row>
    <row r="743" spans="2:7" ht="25.2" customHeight="1" x14ac:dyDescent="0.25">
      <c r="B743" s="166" t="str">
        <f t="shared" si="50"/>
        <v>Former à la réparation des équipements</v>
      </c>
      <c r="C743" s="130">
        <v>647</v>
      </c>
      <c r="D743" s="353" t="str">
        <f t="shared" si="51"/>
        <v>% des agents du support formés aux réparations</v>
      </c>
      <c r="E743" s="354"/>
      <c r="F743" s="201"/>
      <c r="G743" s="201"/>
    </row>
    <row r="744" spans="2:7" ht="25.2" customHeight="1" x14ac:dyDescent="0.25">
      <c r="B744" s="166" t="str">
        <f t="shared" si="50"/>
        <v>Vérifier le professionnalisme des entreprises de collecte des DEEE</v>
      </c>
      <c r="C744" s="130">
        <v>644</v>
      </c>
      <c r="D744" s="353" t="str">
        <f t="shared" si="51"/>
        <v>% avancement de la mise en place de règles de contrôle des prestataire mandatés</v>
      </c>
      <c r="E744" s="354"/>
      <c r="F744" s="201"/>
      <c r="G744" s="201"/>
    </row>
    <row r="745" spans="2:7" ht="25.2" customHeight="1" x14ac:dyDescent="0.25">
      <c r="B745" s="166" t="str">
        <f t="shared" si="50"/>
        <v>Trier et collecter séparément les consommables</v>
      </c>
      <c r="C745" s="130">
        <v>438</v>
      </c>
      <c r="D745" s="353" t="str">
        <f t="shared" si="51"/>
        <v>% de consommables triés &amp; collectés séparements</v>
      </c>
      <c r="E745" s="354"/>
      <c r="F745" s="201"/>
      <c r="G745" s="201"/>
    </row>
    <row r="746" spans="2:7" ht="25.2" customHeight="1" x14ac:dyDescent="0.25">
      <c r="B746" s="166" t="str">
        <f t="shared" si="50"/>
        <v>Dédier une personne spécifique à la coordination de la démarche NR</v>
      </c>
      <c r="C746" s="130">
        <v>700</v>
      </c>
      <c r="D746" s="353" t="str">
        <f t="shared" si="51"/>
        <v>% de la charge dédiée au responsable NR (ETP)</v>
      </c>
      <c r="E746" s="354"/>
      <c r="F746" s="201"/>
      <c r="G746" s="201"/>
    </row>
    <row r="747" spans="2:7" ht="25.2" customHeight="1" x14ac:dyDescent="0.25">
      <c r="B747" s="166" t="str">
        <f t="shared" si="50"/>
        <v>Obtenir et consacrer un budget spécifique pour la démarche NR</v>
      </c>
      <c r="C747" s="130">
        <v>701</v>
      </c>
      <c r="D747" s="353" t="str">
        <f t="shared" si="51"/>
        <v>% du budget DSI</v>
      </c>
      <c r="E747" s="354"/>
      <c r="F747" s="201"/>
      <c r="G747" s="201"/>
    </row>
    <row r="748" spans="2:7" ht="25.2" customHeight="1" x14ac:dyDescent="0.25">
      <c r="B748" s="166" t="str">
        <f t="shared" si="50"/>
        <v>Définir et mettre en place un plan d’action NR</v>
      </c>
      <c r="C748" s="130">
        <v>702</v>
      </c>
      <c r="D748" s="353" t="str">
        <f t="shared" si="51"/>
        <v>% de progression dans l'écriture de votre plan d'action</v>
      </c>
      <c r="E748" s="354"/>
      <c r="F748" s="201"/>
      <c r="G748" s="201"/>
    </row>
    <row r="749" spans="2:7" ht="25.2" customHeight="1" x14ac:dyDescent="0.25">
      <c r="B749" s="166" t="str">
        <f t="shared" si="50"/>
        <v>Mettre en place et suivre des indicateurs de pilotage NR</v>
      </c>
      <c r="C749" s="130">
        <v>703</v>
      </c>
      <c r="D749" s="353" t="str">
        <f t="shared" si="51"/>
        <v>% de progression dans la définition de vos indicateurs NR</v>
      </c>
      <c r="E749" s="354"/>
      <c r="F749" s="201"/>
      <c r="G749" s="201"/>
    </row>
    <row r="750" spans="2:7" ht="25.2" customHeight="1" x14ac:dyDescent="0.25">
      <c r="B750" s="166" t="str">
        <f t="shared" si="50"/>
        <v>Aligner la stratégie Numérique Responsable sur la stratégie RSE de l’entreprise</v>
      </c>
      <c r="C750" s="130">
        <v>704</v>
      </c>
      <c r="D750" s="353" t="str">
        <f t="shared" si="51"/>
        <v>% de communs</v>
      </c>
      <c r="E750" s="354"/>
      <c r="F750" s="201"/>
      <c r="G750" s="201"/>
    </row>
    <row r="751" spans="2:7" ht="25.2" customHeight="1" thickBot="1" x14ac:dyDescent="0.3">
      <c r="B751" s="167" t="str">
        <f>B724</f>
        <v>Développer un réseau de référents pour faire vivre et inscrire la démarche dans la durée</v>
      </c>
      <c r="C751" s="131">
        <v>706</v>
      </c>
      <c r="D751" s="359" t="str">
        <f>D724</f>
        <v>% nombre de référent(e)s Numérique Responsable / nombre salariés DSI</v>
      </c>
      <c r="E751" s="360"/>
      <c r="F751" s="202"/>
      <c r="G751" s="202"/>
    </row>
    <row r="752" spans="2:7" ht="25.2" customHeight="1" thickBot="1" x14ac:dyDescent="0.3">
      <c r="D752" s="355" t="str">
        <f>D725</f>
        <v xml:space="preserve"> Indicateur</v>
      </c>
      <c r="E752" s="361"/>
      <c r="F752" s="46"/>
      <c r="G752" s="46"/>
    </row>
    <row r="753" spans="1:7" ht="25.2" customHeight="1" x14ac:dyDescent="0.25">
      <c r="B753" s="168" t="str">
        <f>B726</f>
        <v>Réaffecter les équipements en interne</v>
      </c>
      <c r="C753" s="105">
        <v>650</v>
      </c>
      <c r="D753" s="357" t="str">
        <f>D726</f>
        <v>Mesures proactives entre 0 et 10 – 0 = Aucune, 10 = Tous les équipements</v>
      </c>
      <c r="E753" s="358"/>
      <c r="F753" s="203"/>
      <c r="G753" s="200"/>
    </row>
    <row r="754" spans="1:7" ht="25.2" customHeight="1" thickBot="1" x14ac:dyDescent="0.3">
      <c r="B754" s="169" t="str">
        <f>B727</f>
        <v>Evaluer régulièrement l’empreinte environnementale du SI</v>
      </c>
      <c r="C754" s="109">
        <v>705</v>
      </c>
      <c r="D754" s="344" t="str">
        <f>D727</f>
        <v xml:space="preserve">Oui , Non </v>
      </c>
      <c r="E754" s="345"/>
      <c r="F754" s="90"/>
      <c r="G754" s="201"/>
    </row>
    <row r="755" spans="1:7" ht="25.2" customHeight="1" x14ac:dyDescent="0.25">
      <c r="D755" s="347"/>
      <c r="E755" s="347"/>
    </row>
    <row r="756" spans="1:7" ht="25.2" customHeight="1" x14ac:dyDescent="0.25">
      <c r="B756" s="60"/>
      <c r="D756" s="348"/>
      <c r="E756" s="348"/>
    </row>
    <row r="757" spans="1:7" ht="25.2" customHeight="1" x14ac:dyDescent="0.25">
      <c r="D757" s="349"/>
      <c r="E757" s="349"/>
    </row>
    <row r="758" spans="1:7" ht="25.2" customHeight="1" x14ac:dyDescent="0.25">
      <c r="B758" s="350" t="s">
        <v>1263</v>
      </c>
      <c r="C758" s="350"/>
      <c r="D758" s="348"/>
      <c r="E758" s="348"/>
      <c r="F758" s="46"/>
    </row>
    <row r="759" spans="1:7" ht="36" customHeight="1" x14ac:dyDescent="0.25">
      <c r="A759" s="191">
        <f>A732+1</f>
        <v>27</v>
      </c>
      <c r="B759" s="190">
        <f ca="1">OFFSET(Identité!C$34, 0, A732)</f>
        <v>0</v>
      </c>
      <c r="D759" s="348"/>
      <c r="E759" s="348"/>
    </row>
    <row r="760" spans="1:7" ht="25.2" customHeight="1" thickBot="1" x14ac:dyDescent="0.3">
      <c r="D760" s="346"/>
      <c r="E760" s="346"/>
    </row>
    <row r="761" spans="1:7" ht="67.2" customHeight="1" thickBot="1" x14ac:dyDescent="0.3">
      <c r="B761" s="165" t="str">
        <f>B734</f>
        <v>Bonnes pratiques</v>
      </c>
      <c r="C761" s="103" t="s">
        <v>1226</v>
      </c>
      <c r="D761" s="355" t="str">
        <f>D734</f>
        <v xml:space="preserve"> Indicateur</v>
      </c>
      <c r="E761" s="356"/>
      <c r="F761" s="189" t="str">
        <f>F734</f>
        <v>Quel est votre objectif pour cette bonne pratique ?</v>
      </c>
      <c r="G761" s="104" t="str">
        <f>G734</f>
        <v>Selon vos objectifs, où en est la mise en œuvre de cette bonne pratique ?</v>
      </c>
    </row>
    <row r="762" spans="1:7" ht="25.2" customHeight="1" x14ac:dyDescent="0.25">
      <c r="B762" s="199" t="str">
        <f>B735</f>
        <v>Privilégier des équipements issus du réemploi ou contenant des matériaux recyclés</v>
      </c>
      <c r="C762" s="129">
        <v>646</v>
      </c>
      <c r="D762" s="351" t="str">
        <f>D735</f>
        <v>% du parc reconditionné</v>
      </c>
      <c r="E762" s="352"/>
      <c r="F762" s="200"/>
      <c r="G762" s="200"/>
    </row>
    <row r="763" spans="1:7" ht="25.2" customHeight="1" x14ac:dyDescent="0.25">
      <c r="B763" s="166" t="str">
        <f>B736</f>
        <v>Opter pour la location fonctionnelle d'équipements</v>
      </c>
      <c r="C763" s="130">
        <v>660</v>
      </c>
      <c r="D763" s="353" t="str">
        <f>D736</f>
        <v>% de postes loués</v>
      </c>
      <c r="E763" s="354"/>
      <c r="F763" s="201"/>
      <c r="G763" s="201"/>
    </row>
    <row r="764" spans="1:7" ht="25.2" customHeight="1" x14ac:dyDescent="0.25">
      <c r="B764" s="166" t="str">
        <f t="shared" ref="B764:B777" si="52">B737</f>
        <v>Anticiper le sourcing des fournisseurs d'équipements contenant des matériaux recyclés ou issus du réemploi</v>
      </c>
      <c r="C764" s="130">
        <v>651</v>
      </c>
      <c r="D764" s="353" t="str">
        <f t="shared" ref="D764:D777" si="53">D737</f>
        <v>% des appels d’offres intégrant des clauses environnementales</v>
      </c>
      <c r="E764" s="354"/>
      <c r="F764" s="201"/>
      <c r="G764" s="201"/>
    </row>
    <row r="765" spans="1:7" ht="25.2" customHeight="1" x14ac:dyDescent="0.25">
      <c r="B765" s="166" t="str">
        <f t="shared" si="52"/>
        <v>Généraliser les clauses environnementales dans les appels d’offres de services</v>
      </c>
      <c r="C765" s="130">
        <v>653</v>
      </c>
      <c r="D765" s="353" t="str">
        <f t="shared" si="53"/>
        <v>% des contrats de prestation de service intégrant des clauses environnementales</v>
      </c>
      <c r="E765" s="354"/>
      <c r="F765" s="201"/>
      <c r="G765" s="201"/>
    </row>
    <row r="766" spans="1:7" ht="25.2" customHeight="1" x14ac:dyDescent="0.25">
      <c r="B766" s="166" t="str">
        <f t="shared" si="52"/>
        <v>Généraliser l'intégration de clauses sociétales dans les marchés</v>
      </c>
      <c r="C766" s="130">
        <v>652</v>
      </c>
      <c r="D766" s="353" t="str">
        <f t="shared" si="53"/>
        <v>% des marchés intégrant 3% au moins de personnes en insertion</v>
      </c>
      <c r="E766" s="354"/>
      <c r="F766" s="201"/>
      <c r="G766" s="201"/>
    </row>
    <row r="767" spans="1:7" ht="25.2" customHeight="1" x14ac:dyDescent="0.25">
      <c r="B767" s="166" t="str">
        <f t="shared" si="52"/>
        <v>Alimenter le système d’information avec de l’énergie renouvelable</v>
      </c>
      <c r="C767" s="130">
        <v>641</v>
      </c>
      <c r="D767" s="353" t="str">
        <f t="shared" si="53"/>
        <v>% d'électricité issue d'énergie primaire renouvelable</v>
      </c>
      <c r="E767" s="354"/>
      <c r="F767" s="201"/>
      <c r="G767" s="201"/>
    </row>
    <row r="768" spans="1:7" ht="25.2" customHeight="1" x14ac:dyDescent="0.25">
      <c r="B768" s="166" t="str">
        <f t="shared" si="52"/>
        <v>Réemployer en remettant en état</v>
      </c>
      <c r="C768" s="130">
        <v>608</v>
      </c>
      <c r="D768" s="353" t="str">
        <f t="shared" si="53"/>
        <v>% des DEEE évités par les remises en état / à niveau par rapport au poids total des DEEE générés</v>
      </c>
      <c r="E768" s="354"/>
      <c r="F768" s="201"/>
      <c r="G768" s="201"/>
    </row>
    <row r="769" spans="2:7" ht="25.2" customHeight="1" x14ac:dyDescent="0.25">
      <c r="B769" s="166" t="str">
        <f t="shared" si="52"/>
        <v>Faire appel à un éco-organisme pour la gestion des DEEE</v>
      </c>
      <c r="C769" s="130">
        <v>470</v>
      </c>
      <c r="D769" s="353" t="str">
        <f t="shared" si="53"/>
        <v>Oui, si un ou plusieurs partenariats sont engagés, ou non, si les démarches restent à effectuer</v>
      </c>
      <c r="E769" s="354"/>
      <c r="F769" s="201"/>
      <c r="G769" s="201"/>
    </row>
    <row r="770" spans="2:7" ht="25.2" customHeight="1" x14ac:dyDescent="0.25">
      <c r="B770" s="166" t="str">
        <f t="shared" si="52"/>
        <v>Former à la réparation des équipements</v>
      </c>
      <c r="C770" s="130">
        <v>647</v>
      </c>
      <c r="D770" s="353" t="str">
        <f t="shared" si="53"/>
        <v>% des agents du support formés aux réparations</v>
      </c>
      <c r="E770" s="354"/>
      <c r="F770" s="201"/>
      <c r="G770" s="201"/>
    </row>
    <row r="771" spans="2:7" ht="25.2" customHeight="1" x14ac:dyDescent="0.25">
      <c r="B771" s="166" t="str">
        <f t="shared" si="52"/>
        <v>Vérifier le professionnalisme des entreprises de collecte des DEEE</v>
      </c>
      <c r="C771" s="130">
        <v>644</v>
      </c>
      <c r="D771" s="353" t="str">
        <f t="shared" si="53"/>
        <v>% avancement de la mise en place de règles de contrôle des prestataire mandatés</v>
      </c>
      <c r="E771" s="354"/>
      <c r="F771" s="201"/>
      <c r="G771" s="201"/>
    </row>
    <row r="772" spans="2:7" ht="25.2" customHeight="1" x14ac:dyDescent="0.25">
      <c r="B772" s="166" t="str">
        <f t="shared" si="52"/>
        <v>Trier et collecter séparément les consommables</v>
      </c>
      <c r="C772" s="130">
        <v>438</v>
      </c>
      <c r="D772" s="353" t="str">
        <f t="shared" si="53"/>
        <v>% de consommables triés &amp; collectés séparements</v>
      </c>
      <c r="E772" s="354"/>
      <c r="F772" s="201"/>
      <c r="G772" s="201"/>
    </row>
    <row r="773" spans="2:7" ht="25.2" customHeight="1" x14ac:dyDescent="0.25">
      <c r="B773" s="166" t="str">
        <f t="shared" si="52"/>
        <v>Dédier une personne spécifique à la coordination de la démarche NR</v>
      </c>
      <c r="C773" s="130">
        <v>700</v>
      </c>
      <c r="D773" s="353" t="str">
        <f t="shared" si="53"/>
        <v>% de la charge dédiée au responsable NR (ETP)</v>
      </c>
      <c r="E773" s="354"/>
      <c r="F773" s="201"/>
      <c r="G773" s="201"/>
    </row>
    <row r="774" spans="2:7" ht="25.2" customHeight="1" x14ac:dyDescent="0.25">
      <c r="B774" s="166" t="str">
        <f t="shared" si="52"/>
        <v>Obtenir et consacrer un budget spécifique pour la démarche NR</v>
      </c>
      <c r="C774" s="130">
        <v>701</v>
      </c>
      <c r="D774" s="353" t="str">
        <f t="shared" si="53"/>
        <v>% du budget DSI</v>
      </c>
      <c r="E774" s="354"/>
      <c r="F774" s="201"/>
      <c r="G774" s="201"/>
    </row>
    <row r="775" spans="2:7" ht="25.2" customHeight="1" x14ac:dyDescent="0.25">
      <c r="B775" s="166" t="str">
        <f t="shared" si="52"/>
        <v>Définir et mettre en place un plan d’action NR</v>
      </c>
      <c r="C775" s="130">
        <v>702</v>
      </c>
      <c r="D775" s="353" t="str">
        <f t="shared" si="53"/>
        <v>% de progression dans l'écriture de votre plan d'action</v>
      </c>
      <c r="E775" s="354"/>
      <c r="F775" s="201"/>
      <c r="G775" s="201"/>
    </row>
    <row r="776" spans="2:7" ht="25.2" customHeight="1" x14ac:dyDescent="0.25">
      <c r="B776" s="166" t="str">
        <f t="shared" si="52"/>
        <v>Mettre en place et suivre des indicateurs de pilotage NR</v>
      </c>
      <c r="C776" s="130">
        <v>703</v>
      </c>
      <c r="D776" s="353" t="str">
        <f t="shared" si="53"/>
        <v>% de progression dans la définition de vos indicateurs NR</v>
      </c>
      <c r="E776" s="354"/>
      <c r="F776" s="201"/>
      <c r="G776" s="201"/>
    </row>
    <row r="777" spans="2:7" ht="25.2" customHeight="1" x14ac:dyDescent="0.25">
      <c r="B777" s="166" t="str">
        <f t="shared" si="52"/>
        <v>Aligner la stratégie Numérique Responsable sur la stratégie RSE de l’entreprise</v>
      </c>
      <c r="C777" s="130">
        <v>704</v>
      </c>
      <c r="D777" s="353" t="str">
        <f t="shared" si="53"/>
        <v>% de communs</v>
      </c>
      <c r="E777" s="354"/>
      <c r="F777" s="201"/>
      <c r="G777" s="201"/>
    </row>
    <row r="778" spans="2:7" ht="25.2" customHeight="1" thickBot="1" x14ac:dyDescent="0.3">
      <c r="B778" s="167" t="str">
        <f>B751</f>
        <v>Développer un réseau de référents pour faire vivre et inscrire la démarche dans la durée</v>
      </c>
      <c r="C778" s="131">
        <v>706</v>
      </c>
      <c r="D778" s="359" t="str">
        <f>D751</f>
        <v>% nombre de référent(e)s Numérique Responsable / nombre salariés DSI</v>
      </c>
      <c r="E778" s="360"/>
      <c r="F778" s="202"/>
      <c r="G778" s="202"/>
    </row>
    <row r="779" spans="2:7" ht="25.2" customHeight="1" thickBot="1" x14ac:dyDescent="0.3">
      <c r="D779" s="355" t="str">
        <f>D752</f>
        <v xml:space="preserve"> Indicateur</v>
      </c>
      <c r="E779" s="361"/>
      <c r="F779" s="46"/>
      <c r="G779" s="46"/>
    </row>
    <row r="780" spans="2:7" ht="25.2" customHeight="1" x14ac:dyDescent="0.25">
      <c r="B780" s="168" t="str">
        <f>B753</f>
        <v>Réaffecter les équipements en interne</v>
      </c>
      <c r="C780" s="105">
        <v>650</v>
      </c>
      <c r="D780" s="357" t="str">
        <f>D753</f>
        <v>Mesures proactives entre 0 et 10 – 0 = Aucune, 10 = Tous les équipements</v>
      </c>
      <c r="E780" s="358"/>
      <c r="F780" s="203"/>
      <c r="G780" s="200"/>
    </row>
    <row r="781" spans="2:7" ht="25.2" customHeight="1" thickBot="1" x14ac:dyDescent="0.3">
      <c r="B781" s="169" t="str">
        <f>B754</f>
        <v>Evaluer régulièrement l’empreinte environnementale du SI</v>
      </c>
      <c r="C781" s="109">
        <v>705</v>
      </c>
      <c r="D781" s="344" t="str">
        <f>D754</f>
        <v xml:space="preserve">Oui , Non </v>
      </c>
      <c r="E781" s="345"/>
      <c r="F781" s="90"/>
      <c r="G781" s="201"/>
    </row>
    <row r="782" spans="2:7" ht="25.2" customHeight="1" x14ac:dyDescent="0.25">
      <c r="D782" s="347"/>
      <c r="E782" s="347"/>
    </row>
    <row r="783" spans="2:7" ht="25.2" customHeight="1" x14ac:dyDescent="0.25">
      <c r="B783" s="60"/>
      <c r="D783" s="348"/>
      <c r="E783" s="348"/>
    </row>
    <row r="784" spans="2:7" ht="25.2" customHeight="1" x14ac:dyDescent="0.25">
      <c r="D784" s="349"/>
      <c r="E784" s="349"/>
    </row>
    <row r="785" spans="1:7" ht="25.2" customHeight="1" x14ac:dyDescent="0.25">
      <c r="B785" s="350" t="s">
        <v>1263</v>
      </c>
      <c r="C785" s="350"/>
      <c r="D785" s="348"/>
      <c r="E785" s="348"/>
      <c r="F785" s="46"/>
    </row>
    <row r="786" spans="1:7" ht="36" customHeight="1" x14ac:dyDescent="0.25">
      <c r="A786" s="191">
        <f>A759+1</f>
        <v>28</v>
      </c>
      <c r="B786" s="190">
        <f ca="1">OFFSET(Identité!C$34, 0, A759)</f>
        <v>0</v>
      </c>
      <c r="D786" s="348"/>
      <c r="E786" s="348"/>
    </row>
    <row r="787" spans="1:7" ht="25.2" customHeight="1" thickBot="1" x14ac:dyDescent="0.3">
      <c r="D787" s="346"/>
      <c r="E787" s="346"/>
    </row>
    <row r="788" spans="1:7" ht="67.2" customHeight="1" thickBot="1" x14ac:dyDescent="0.3">
      <c r="B788" s="165" t="str">
        <f>B761</f>
        <v>Bonnes pratiques</v>
      </c>
      <c r="C788" s="103" t="s">
        <v>1226</v>
      </c>
      <c r="D788" s="355" t="str">
        <f>D761</f>
        <v xml:space="preserve"> Indicateur</v>
      </c>
      <c r="E788" s="356"/>
      <c r="F788" s="189" t="str">
        <f>F761</f>
        <v>Quel est votre objectif pour cette bonne pratique ?</v>
      </c>
      <c r="G788" s="104" t="str">
        <f>G761</f>
        <v>Selon vos objectifs, où en est la mise en œuvre de cette bonne pratique ?</v>
      </c>
    </row>
    <row r="789" spans="1:7" ht="25.2" customHeight="1" x14ac:dyDescent="0.25">
      <c r="B789" s="199" t="str">
        <f>B762</f>
        <v>Privilégier des équipements issus du réemploi ou contenant des matériaux recyclés</v>
      </c>
      <c r="C789" s="129">
        <v>646</v>
      </c>
      <c r="D789" s="351" t="str">
        <f>D762</f>
        <v>% du parc reconditionné</v>
      </c>
      <c r="E789" s="352"/>
      <c r="F789" s="200"/>
      <c r="G789" s="200"/>
    </row>
    <row r="790" spans="1:7" ht="25.2" customHeight="1" x14ac:dyDescent="0.25">
      <c r="B790" s="166" t="str">
        <f>B763</f>
        <v>Opter pour la location fonctionnelle d'équipements</v>
      </c>
      <c r="C790" s="130">
        <v>660</v>
      </c>
      <c r="D790" s="353" t="str">
        <f>D763</f>
        <v>% de postes loués</v>
      </c>
      <c r="E790" s="354"/>
      <c r="F790" s="201"/>
      <c r="G790" s="201"/>
    </row>
    <row r="791" spans="1:7" ht="25.2" customHeight="1" x14ac:dyDescent="0.25">
      <c r="B791" s="166" t="str">
        <f t="shared" ref="B791:B804" si="54">B764</f>
        <v>Anticiper le sourcing des fournisseurs d'équipements contenant des matériaux recyclés ou issus du réemploi</v>
      </c>
      <c r="C791" s="130">
        <v>651</v>
      </c>
      <c r="D791" s="353" t="str">
        <f t="shared" ref="D791:D804" si="55">D764</f>
        <v>% des appels d’offres intégrant des clauses environnementales</v>
      </c>
      <c r="E791" s="354"/>
      <c r="F791" s="201"/>
      <c r="G791" s="201"/>
    </row>
    <row r="792" spans="1:7" ht="25.2" customHeight="1" x14ac:dyDescent="0.25">
      <c r="B792" s="166" t="str">
        <f t="shared" si="54"/>
        <v>Généraliser les clauses environnementales dans les appels d’offres de services</v>
      </c>
      <c r="C792" s="130">
        <v>653</v>
      </c>
      <c r="D792" s="353" t="str">
        <f t="shared" si="55"/>
        <v>% des contrats de prestation de service intégrant des clauses environnementales</v>
      </c>
      <c r="E792" s="354"/>
      <c r="F792" s="201"/>
      <c r="G792" s="201"/>
    </row>
    <row r="793" spans="1:7" ht="25.2" customHeight="1" x14ac:dyDescent="0.25">
      <c r="B793" s="166" t="str">
        <f t="shared" si="54"/>
        <v>Généraliser l'intégration de clauses sociétales dans les marchés</v>
      </c>
      <c r="C793" s="130">
        <v>652</v>
      </c>
      <c r="D793" s="353" t="str">
        <f t="shared" si="55"/>
        <v>% des marchés intégrant 3% au moins de personnes en insertion</v>
      </c>
      <c r="E793" s="354"/>
      <c r="F793" s="201"/>
      <c r="G793" s="201"/>
    </row>
    <row r="794" spans="1:7" ht="25.2" customHeight="1" x14ac:dyDescent="0.25">
      <c r="B794" s="166" t="str">
        <f t="shared" si="54"/>
        <v>Alimenter le système d’information avec de l’énergie renouvelable</v>
      </c>
      <c r="C794" s="130">
        <v>641</v>
      </c>
      <c r="D794" s="353" t="str">
        <f t="shared" si="55"/>
        <v>% d'électricité issue d'énergie primaire renouvelable</v>
      </c>
      <c r="E794" s="354"/>
      <c r="F794" s="201"/>
      <c r="G794" s="201"/>
    </row>
    <row r="795" spans="1:7" ht="25.2" customHeight="1" x14ac:dyDescent="0.25">
      <c r="B795" s="166" t="str">
        <f t="shared" si="54"/>
        <v>Réemployer en remettant en état</v>
      </c>
      <c r="C795" s="130">
        <v>608</v>
      </c>
      <c r="D795" s="353" t="str">
        <f t="shared" si="55"/>
        <v>% des DEEE évités par les remises en état / à niveau par rapport au poids total des DEEE générés</v>
      </c>
      <c r="E795" s="354"/>
      <c r="F795" s="201"/>
      <c r="G795" s="201"/>
    </row>
    <row r="796" spans="1:7" ht="25.2" customHeight="1" x14ac:dyDescent="0.25">
      <c r="B796" s="166" t="str">
        <f t="shared" si="54"/>
        <v>Faire appel à un éco-organisme pour la gestion des DEEE</v>
      </c>
      <c r="C796" s="130">
        <v>470</v>
      </c>
      <c r="D796" s="353" t="str">
        <f t="shared" si="55"/>
        <v>Oui, si un ou plusieurs partenariats sont engagés, ou non, si les démarches restent à effectuer</v>
      </c>
      <c r="E796" s="354"/>
      <c r="F796" s="201"/>
      <c r="G796" s="201"/>
    </row>
    <row r="797" spans="1:7" ht="25.2" customHeight="1" x14ac:dyDescent="0.25">
      <c r="B797" s="166" t="str">
        <f t="shared" si="54"/>
        <v>Former à la réparation des équipements</v>
      </c>
      <c r="C797" s="130">
        <v>647</v>
      </c>
      <c r="D797" s="353" t="str">
        <f t="shared" si="55"/>
        <v>% des agents du support formés aux réparations</v>
      </c>
      <c r="E797" s="354"/>
      <c r="F797" s="201"/>
      <c r="G797" s="201"/>
    </row>
    <row r="798" spans="1:7" ht="25.2" customHeight="1" x14ac:dyDescent="0.25">
      <c r="B798" s="166" t="str">
        <f t="shared" si="54"/>
        <v>Vérifier le professionnalisme des entreprises de collecte des DEEE</v>
      </c>
      <c r="C798" s="130">
        <v>644</v>
      </c>
      <c r="D798" s="353" t="str">
        <f t="shared" si="55"/>
        <v>% avancement de la mise en place de règles de contrôle des prestataire mandatés</v>
      </c>
      <c r="E798" s="354"/>
      <c r="F798" s="201"/>
      <c r="G798" s="201"/>
    </row>
    <row r="799" spans="1:7" ht="25.2" customHeight="1" x14ac:dyDescent="0.25">
      <c r="B799" s="166" t="str">
        <f t="shared" si="54"/>
        <v>Trier et collecter séparément les consommables</v>
      </c>
      <c r="C799" s="130">
        <v>438</v>
      </c>
      <c r="D799" s="353" t="str">
        <f t="shared" si="55"/>
        <v>% de consommables triés &amp; collectés séparements</v>
      </c>
      <c r="E799" s="354"/>
      <c r="F799" s="201"/>
      <c r="G799" s="201"/>
    </row>
    <row r="800" spans="1:7" ht="25.2" customHeight="1" x14ac:dyDescent="0.25">
      <c r="B800" s="166" t="str">
        <f t="shared" si="54"/>
        <v>Dédier une personne spécifique à la coordination de la démarche NR</v>
      </c>
      <c r="C800" s="130">
        <v>700</v>
      </c>
      <c r="D800" s="353" t="str">
        <f t="shared" si="55"/>
        <v>% de la charge dédiée au responsable NR (ETP)</v>
      </c>
      <c r="E800" s="354"/>
      <c r="F800" s="201"/>
      <c r="G800" s="201"/>
    </row>
    <row r="801" spans="1:7" ht="25.2" customHeight="1" x14ac:dyDescent="0.25">
      <c r="B801" s="166" t="str">
        <f t="shared" si="54"/>
        <v>Obtenir et consacrer un budget spécifique pour la démarche NR</v>
      </c>
      <c r="C801" s="130">
        <v>701</v>
      </c>
      <c r="D801" s="353" t="str">
        <f t="shared" si="55"/>
        <v>% du budget DSI</v>
      </c>
      <c r="E801" s="354"/>
      <c r="F801" s="201"/>
      <c r="G801" s="201"/>
    </row>
    <row r="802" spans="1:7" ht="25.2" customHeight="1" x14ac:dyDescent="0.25">
      <c r="B802" s="166" t="str">
        <f t="shared" si="54"/>
        <v>Définir et mettre en place un plan d’action NR</v>
      </c>
      <c r="C802" s="130">
        <v>702</v>
      </c>
      <c r="D802" s="353" t="str">
        <f t="shared" si="55"/>
        <v>% de progression dans l'écriture de votre plan d'action</v>
      </c>
      <c r="E802" s="354"/>
      <c r="F802" s="201"/>
      <c r="G802" s="201"/>
    </row>
    <row r="803" spans="1:7" ht="25.2" customHeight="1" x14ac:dyDescent="0.25">
      <c r="B803" s="166" t="str">
        <f t="shared" si="54"/>
        <v>Mettre en place et suivre des indicateurs de pilotage NR</v>
      </c>
      <c r="C803" s="130">
        <v>703</v>
      </c>
      <c r="D803" s="353" t="str">
        <f t="shared" si="55"/>
        <v>% de progression dans la définition de vos indicateurs NR</v>
      </c>
      <c r="E803" s="354"/>
      <c r="F803" s="201"/>
      <c r="G803" s="201"/>
    </row>
    <row r="804" spans="1:7" ht="25.2" customHeight="1" x14ac:dyDescent="0.25">
      <c r="B804" s="166" t="str">
        <f t="shared" si="54"/>
        <v>Aligner la stratégie Numérique Responsable sur la stratégie RSE de l’entreprise</v>
      </c>
      <c r="C804" s="130">
        <v>704</v>
      </c>
      <c r="D804" s="353" t="str">
        <f t="shared" si="55"/>
        <v>% de communs</v>
      </c>
      <c r="E804" s="354"/>
      <c r="F804" s="201"/>
      <c r="G804" s="201"/>
    </row>
    <row r="805" spans="1:7" ht="25.2" customHeight="1" thickBot="1" x14ac:dyDescent="0.3">
      <c r="B805" s="167" t="str">
        <f>B778</f>
        <v>Développer un réseau de référents pour faire vivre et inscrire la démarche dans la durée</v>
      </c>
      <c r="C805" s="131">
        <v>706</v>
      </c>
      <c r="D805" s="359" t="str">
        <f>D778</f>
        <v>% nombre de référent(e)s Numérique Responsable / nombre salariés DSI</v>
      </c>
      <c r="E805" s="360"/>
      <c r="F805" s="202"/>
      <c r="G805" s="202"/>
    </row>
    <row r="806" spans="1:7" ht="25.2" customHeight="1" thickBot="1" x14ac:dyDescent="0.3">
      <c r="D806" s="355" t="str">
        <f>D779</f>
        <v xml:space="preserve"> Indicateur</v>
      </c>
      <c r="E806" s="361"/>
      <c r="F806" s="46"/>
      <c r="G806" s="46"/>
    </row>
    <row r="807" spans="1:7" ht="25.2" customHeight="1" x14ac:dyDescent="0.25">
      <c r="B807" s="168" t="str">
        <f>B780</f>
        <v>Réaffecter les équipements en interne</v>
      </c>
      <c r="C807" s="105">
        <v>650</v>
      </c>
      <c r="D807" s="357" t="str">
        <f>D780</f>
        <v>Mesures proactives entre 0 et 10 – 0 = Aucune, 10 = Tous les équipements</v>
      </c>
      <c r="E807" s="358"/>
      <c r="F807" s="203"/>
      <c r="G807" s="200"/>
    </row>
    <row r="808" spans="1:7" ht="25.2" customHeight="1" thickBot="1" x14ac:dyDescent="0.3">
      <c r="B808" s="169" t="str">
        <f>B781</f>
        <v>Evaluer régulièrement l’empreinte environnementale du SI</v>
      </c>
      <c r="C808" s="109">
        <v>705</v>
      </c>
      <c r="D808" s="344" t="str">
        <f>D781</f>
        <v xml:space="preserve">Oui , Non </v>
      </c>
      <c r="E808" s="345"/>
      <c r="F808" s="90"/>
      <c r="G808" s="201"/>
    </row>
    <row r="809" spans="1:7" ht="25.2" customHeight="1" x14ac:dyDescent="0.25">
      <c r="D809" s="347"/>
      <c r="E809" s="347"/>
    </row>
    <row r="810" spans="1:7" ht="25.2" customHeight="1" x14ac:dyDescent="0.25">
      <c r="B810" s="60"/>
      <c r="D810" s="348"/>
      <c r="E810" s="348"/>
    </row>
    <row r="811" spans="1:7" ht="25.2" customHeight="1" x14ac:dyDescent="0.25">
      <c r="D811" s="349"/>
      <c r="E811" s="349"/>
    </row>
    <row r="812" spans="1:7" ht="25.2" customHeight="1" x14ac:dyDescent="0.25">
      <c r="B812" s="350" t="s">
        <v>1263</v>
      </c>
      <c r="C812" s="350"/>
      <c r="D812" s="348"/>
      <c r="E812" s="348"/>
      <c r="F812" s="46"/>
    </row>
    <row r="813" spans="1:7" ht="36" customHeight="1" x14ac:dyDescent="0.25">
      <c r="A813" s="191">
        <f>A786+1</f>
        <v>29</v>
      </c>
      <c r="B813" s="190">
        <f ca="1">OFFSET(Identité!C$34, 0, A786)</f>
        <v>0</v>
      </c>
      <c r="D813" s="348"/>
      <c r="E813" s="348"/>
    </row>
    <row r="814" spans="1:7" ht="25.2" customHeight="1" thickBot="1" x14ac:dyDescent="0.3">
      <c r="D814" s="346"/>
      <c r="E814" s="346"/>
    </row>
    <row r="815" spans="1:7" ht="67.2" customHeight="1" thickBot="1" x14ac:dyDescent="0.3">
      <c r="B815" s="165" t="str">
        <f>B788</f>
        <v>Bonnes pratiques</v>
      </c>
      <c r="C815" s="103" t="s">
        <v>1226</v>
      </c>
      <c r="D815" s="355" t="str">
        <f>D788</f>
        <v xml:space="preserve"> Indicateur</v>
      </c>
      <c r="E815" s="356"/>
      <c r="F815" s="189" t="str">
        <f>F788</f>
        <v>Quel est votre objectif pour cette bonne pratique ?</v>
      </c>
      <c r="G815" s="104" t="str">
        <f>G788</f>
        <v>Selon vos objectifs, où en est la mise en œuvre de cette bonne pratique ?</v>
      </c>
    </row>
    <row r="816" spans="1:7" ht="25.2" customHeight="1" x14ac:dyDescent="0.25">
      <c r="B816" s="199" t="str">
        <f>B789</f>
        <v>Privilégier des équipements issus du réemploi ou contenant des matériaux recyclés</v>
      </c>
      <c r="C816" s="129">
        <v>646</v>
      </c>
      <c r="D816" s="351" t="str">
        <f>D789</f>
        <v>% du parc reconditionné</v>
      </c>
      <c r="E816" s="352"/>
      <c r="F816" s="200"/>
      <c r="G816" s="200"/>
    </row>
    <row r="817" spans="2:7" ht="25.2" customHeight="1" x14ac:dyDescent="0.25">
      <c r="B817" s="166" t="str">
        <f>B790</f>
        <v>Opter pour la location fonctionnelle d'équipements</v>
      </c>
      <c r="C817" s="130">
        <v>660</v>
      </c>
      <c r="D817" s="353" t="str">
        <f>D790</f>
        <v>% de postes loués</v>
      </c>
      <c r="E817" s="354"/>
      <c r="F817" s="201"/>
      <c r="G817" s="201"/>
    </row>
    <row r="818" spans="2:7" ht="25.2" customHeight="1" x14ac:dyDescent="0.25">
      <c r="B818" s="166" t="str">
        <f t="shared" ref="B818:B831" si="56">B791</f>
        <v>Anticiper le sourcing des fournisseurs d'équipements contenant des matériaux recyclés ou issus du réemploi</v>
      </c>
      <c r="C818" s="130">
        <v>651</v>
      </c>
      <c r="D818" s="353" t="str">
        <f t="shared" ref="D818:D831" si="57">D791</f>
        <v>% des appels d’offres intégrant des clauses environnementales</v>
      </c>
      <c r="E818" s="354"/>
      <c r="F818" s="201"/>
      <c r="G818" s="201"/>
    </row>
    <row r="819" spans="2:7" ht="25.2" customHeight="1" x14ac:dyDescent="0.25">
      <c r="B819" s="166" t="str">
        <f t="shared" si="56"/>
        <v>Généraliser les clauses environnementales dans les appels d’offres de services</v>
      </c>
      <c r="C819" s="130">
        <v>653</v>
      </c>
      <c r="D819" s="353" t="str">
        <f t="shared" si="57"/>
        <v>% des contrats de prestation de service intégrant des clauses environnementales</v>
      </c>
      <c r="E819" s="354"/>
      <c r="F819" s="201"/>
      <c r="G819" s="201"/>
    </row>
    <row r="820" spans="2:7" ht="25.2" customHeight="1" x14ac:dyDescent="0.25">
      <c r="B820" s="166" t="str">
        <f t="shared" si="56"/>
        <v>Généraliser l'intégration de clauses sociétales dans les marchés</v>
      </c>
      <c r="C820" s="130">
        <v>652</v>
      </c>
      <c r="D820" s="353" t="str">
        <f t="shared" si="57"/>
        <v>% des marchés intégrant 3% au moins de personnes en insertion</v>
      </c>
      <c r="E820" s="354"/>
      <c r="F820" s="201"/>
      <c r="G820" s="201"/>
    </row>
    <row r="821" spans="2:7" ht="25.2" customHeight="1" x14ac:dyDescent="0.25">
      <c r="B821" s="166" t="str">
        <f t="shared" si="56"/>
        <v>Alimenter le système d’information avec de l’énergie renouvelable</v>
      </c>
      <c r="C821" s="130">
        <v>641</v>
      </c>
      <c r="D821" s="353" t="str">
        <f t="shared" si="57"/>
        <v>% d'électricité issue d'énergie primaire renouvelable</v>
      </c>
      <c r="E821" s="354"/>
      <c r="F821" s="201"/>
      <c r="G821" s="201"/>
    </row>
    <row r="822" spans="2:7" ht="25.2" customHeight="1" x14ac:dyDescent="0.25">
      <c r="B822" s="166" t="str">
        <f t="shared" si="56"/>
        <v>Réemployer en remettant en état</v>
      </c>
      <c r="C822" s="130">
        <v>608</v>
      </c>
      <c r="D822" s="353" t="str">
        <f t="shared" si="57"/>
        <v>% des DEEE évités par les remises en état / à niveau par rapport au poids total des DEEE générés</v>
      </c>
      <c r="E822" s="354"/>
      <c r="F822" s="201"/>
      <c r="G822" s="201"/>
    </row>
    <row r="823" spans="2:7" ht="25.2" customHeight="1" x14ac:dyDescent="0.25">
      <c r="B823" s="166" t="str">
        <f t="shared" si="56"/>
        <v>Faire appel à un éco-organisme pour la gestion des DEEE</v>
      </c>
      <c r="C823" s="130">
        <v>470</v>
      </c>
      <c r="D823" s="353" t="str">
        <f t="shared" si="57"/>
        <v>Oui, si un ou plusieurs partenariats sont engagés, ou non, si les démarches restent à effectuer</v>
      </c>
      <c r="E823" s="354"/>
      <c r="F823" s="201"/>
      <c r="G823" s="201"/>
    </row>
    <row r="824" spans="2:7" ht="25.2" customHeight="1" x14ac:dyDescent="0.25">
      <c r="B824" s="166" t="str">
        <f t="shared" si="56"/>
        <v>Former à la réparation des équipements</v>
      </c>
      <c r="C824" s="130">
        <v>647</v>
      </c>
      <c r="D824" s="353" t="str">
        <f t="shared" si="57"/>
        <v>% des agents du support formés aux réparations</v>
      </c>
      <c r="E824" s="354"/>
      <c r="F824" s="201"/>
      <c r="G824" s="201"/>
    </row>
    <row r="825" spans="2:7" ht="25.2" customHeight="1" x14ac:dyDescent="0.25">
      <c r="B825" s="166" t="str">
        <f t="shared" si="56"/>
        <v>Vérifier le professionnalisme des entreprises de collecte des DEEE</v>
      </c>
      <c r="C825" s="130">
        <v>644</v>
      </c>
      <c r="D825" s="353" t="str">
        <f t="shared" si="57"/>
        <v>% avancement de la mise en place de règles de contrôle des prestataire mandatés</v>
      </c>
      <c r="E825" s="354"/>
      <c r="F825" s="201"/>
      <c r="G825" s="201"/>
    </row>
    <row r="826" spans="2:7" ht="25.2" customHeight="1" x14ac:dyDescent="0.25">
      <c r="B826" s="166" t="str">
        <f t="shared" si="56"/>
        <v>Trier et collecter séparément les consommables</v>
      </c>
      <c r="C826" s="130">
        <v>438</v>
      </c>
      <c r="D826" s="353" t="str">
        <f t="shared" si="57"/>
        <v>% de consommables triés &amp; collectés séparements</v>
      </c>
      <c r="E826" s="354"/>
      <c r="F826" s="201"/>
      <c r="G826" s="201"/>
    </row>
    <row r="827" spans="2:7" ht="25.2" customHeight="1" x14ac:dyDescent="0.25">
      <c r="B827" s="166" t="str">
        <f t="shared" si="56"/>
        <v>Dédier une personne spécifique à la coordination de la démarche NR</v>
      </c>
      <c r="C827" s="130">
        <v>700</v>
      </c>
      <c r="D827" s="353" t="str">
        <f t="shared" si="57"/>
        <v>% de la charge dédiée au responsable NR (ETP)</v>
      </c>
      <c r="E827" s="354"/>
      <c r="F827" s="201"/>
      <c r="G827" s="201"/>
    </row>
    <row r="828" spans="2:7" ht="25.2" customHeight="1" x14ac:dyDescent="0.25">
      <c r="B828" s="166" t="str">
        <f t="shared" si="56"/>
        <v>Obtenir et consacrer un budget spécifique pour la démarche NR</v>
      </c>
      <c r="C828" s="130">
        <v>701</v>
      </c>
      <c r="D828" s="353" t="str">
        <f t="shared" si="57"/>
        <v>% du budget DSI</v>
      </c>
      <c r="E828" s="354"/>
      <c r="F828" s="201"/>
      <c r="G828" s="201"/>
    </row>
    <row r="829" spans="2:7" ht="25.2" customHeight="1" x14ac:dyDescent="0.25">
      <c r="B829" s="166" t="str">
        <f t="shared" si="56"/>
        <v>Définir et mettre en place un plan d’action NR</v>
      </c>
      <c r="C829" s="130">
        <v>702</v>
      </c>
      <c r="D829" s="353" t="str">
        <f t="shared" si="57"/>
        <v>% de progression dans l'écriture de votre plan d'action</v>
      </c>
      <c r="E829" s="354"/>
      <c r="F829" s="201"/>
      <c r="G829" s="201"/>
    </row>
    <row r="830" spans="2:7" ht="25.2" customHeight="1" x14ac:dyDescent="0.25">
      <c r="B830" s="166" t="str">
        <f t="shared" si="56"/>
        <v>Mettre en place et suivre des indicateurs de pilotage NR</v>
      </c>
      <c r="C830" s="130">
        <v>703</v>
      </c>
      <c r="D830" s="353" t="str">
        <f t="shared" si="57"/>
        <v>% de progression dans la définition de vos indicateurs NR</v>
      </c>
      <c r="E830" s="354"/>
      <c r="F830" s="201"/>
      <c r="G830" s="201"/>
    </row>
    <row r="831" spans="2:7" ht="25.2" customHeight="1" x14ac:dyDescent="0.25">
      <c r="B831" s="166" t="str">
        <f t="shared" si="56"/>
        <v>Aligner la stratégie Numérique Responsable sur la stratégie RSE de l’entreprise</v>
      </c>
      <c r="C831" s="130">
        <v>704</v>
      </c>
      <c r="D831" s="353" t="str">
        <f t="shared" si="57"/>
        <v>% de communs</v>
      </c>
      <c r="E831" s="354"/>
      <c r="F831" s="201"/>
      <c r="G831" s="201"/>
    </row>
    <row r="832" spans="2:7" ht="25.2" customHeight="1" thickBot="1" x14ac:dyDescent="0.3">
      <c r="B832" s="167" t="str">
        <f>B805</f>
        <v>Développer un réseau de référents pour faire vivre et inscrire la démarche dans la durée</v>
      </c>
      <c r="C832" s="131">
        <v>706</v>
      </c>
      <c r="D832" s="359" t="str">
        <f>D805</f>
        <v>% nombre de référent(e)s Numérique Responsable / nombre salariés DSI</v>
      </c>
      <c r="E832" s="360"/>
      <c r="F832" s="202"/>
      <c r="G832" s="202"/>
    </row>
    <row r="833" spans="1:7" ht="25.2" customHeight="1" thickBot="1" x14ac:dyDescent="0.3">
      <c r="D833" s="355" t="str">
        <f>D806</f>
        <v xml:space="preserve"> Indicateur</v>
      </c>
      <c r="E833" s="361"/>
      <c r="F833" s="46"/>
      <c r="G833" s="46"/>
    </row>
    <row r="834" spans="1:7" ht="25.2" customHeight="1" x14ac:dyDescent="0.25">
      <c r="B834" s="168" t="str">
        <f>B807</f>
        <v>Réaffecter les équipements en interne</v>
      </c>
      <c r="C834" s="105">
        <v>650</v>
      </c>
      <c r="D834" s="357" t="str">
        <f>D807</f>
        <v>Mesures proactives entre 0 et 10 – 0 = Aucune, 10 = Tous les équipements</v>
      </c>
      <c r="E834" s="358"/>
      <c r="F834" s="203"/>
      <c r="G834" s="200"/>
    </row>
    <row r="835" spans="1:7" ht="25.2" customHeight="1" thickBot="1" x14ac:dyDescent="0.3">
      <c r="B835" s="169" t="str">
        <f>B808</f>
        <v>Evaluer régulièrement l’empreinte environnementale du SI</v>
      </c>
      <c r="C835" s="109">
        <v>705</v>
      </c>
      <c r="D835" s="344" t="str">
        <f>D808</f>
        <v xml:space="preserve">Oui , Non </v>
      </c>
      <c r="E835" s="345"/>
      <c r="F835" s="90"/>
      <c r="G835" s="201"/>
    </row>
    <row r="836" spans="1:7" ht="25.2" customHeight="1" x14ac:dyDescent="0.25">
      <c r="D836" s="347"/>
      <c r="E836" s="347"/>
    </row>
    <row r="837" spans="1:7" ht="25.2" customHeight="1" x14ac:dyDescent="0.25">
      <c r="B837" s="60"/>
      <c r="D837" s="348"/>
      <c r="E837" s="348"/>
    </row>
    <row r="838" spans="1:7" ht="25.2" customHeight="1" x14ac:dyDescent="0.25">
      <c r="D838" s="349"/>
      <c r="E838" s="349"/>
    </row>
    <row r="839" spans="1:7" ht="25.2" customHeight="1" x14ac:dyDescent="0.25">
      <c r="B839" s="350" t="s">
        <v>1263</v>
      </c>
      <c r="C839" s="350"/>
      <c r="D839" s="348"/>
      <c r="E839" s="348"/>
      <c r="F839" s="46"/>
    </row>
    <row r="840" spans="1:7" ht="36" customHeight="1" x14ac:dyDescent="0.25">
      <c r="A840" s="191">
        <f>A813+1</f>
        <v>30</v>
      </c>
      <c r="B840" s="190">
        <f ca="1">OFFSET(Identité!C$34, 0, A813)</f>
        <v>0</v>
      </c>
      <c r="D840" s="348"/>
      <c r="E840" s="348"/>
    </row>
    <row r="841" spans="1:7" ht="25.2" customHeight="1" thickBot="1" x14ac:dyDescent="0.3">
      <c r="D841" s="346"/>
      <c r="E841" s="346"/>
    </row>
    <row r="842" spans="1:7" ht="67.2" customHeight="1" thickBot="1" x14ac:dyDescent="0.3">
      <c r="B842" s="165" t="str">
        <f>B815</f>
        <v>Bonnes pratiques</v>
      </c>
      <c r="C842" s="103" t="s">
        <v>1226</v>
      </c>
      <c r="D842" s="355" t="str">
        <f>D815</f>
        <v xml:space="preserve"> Indicateur</v>
      </c>
      <c r="E842" s="356"/>
      <c r="F842" s="189" t="str">
        <f>F815</f>
        <v>Quel est votre objectif pour cette bonne pratique ?</v>
      </c>
      <c r="G842" s="104" t="str">
        <f>G815</f>
        <v>Selon vos objectifs, où en est la mise en œuvre de cette bonne pratique ?</v>
      </c>
    </row>
    <row r="843" spans="1:7" ht="25.2" customHeight="1" x14ac:dyDescent="0.25">
      <c r="B843" s="199" t="str">
        <f>B816</f>
        <v>Privilégier des équipements issus du réemploi ou contenant des matériaux recyclés</v>
      </c>
      <c r="C843" s="129">
        <v>646</v>
      </c>
      <c r="D843" s="351" t="str">
        <f>D816</f>
        <v>% du parc reconditionné</v>
      </c>
      <c r="E843" s="352"/>
      <c r="F843" s="200"/>
      <c r="G843" s="200"/>
    </row>
    <row r="844" spans="1:7" ht="25.2" customHeight="1" x14ac:dyDescent="0.25">
      <c r="B844" s="166" t="str">
        <f>B817</f>
        <v>Opter pour la location fonctionnelle d'équipements</v>
      </c>
      <c r="C844" s="130">
        <v>660</v>
      </c>
      <c r="D844" s="353" t="str">
        <f>D817</f>
        <v>% de postes loués</v>
      </c>
      <c r="E844" s="354"/>
      <c r="F844" s="201"/>
      <c r="G844" s="201"/>
    </row>
    <row r="845" spans="1:7" ht="25.2" customHeight="1" x14ac:dyDescent="0.25">
      <c r="B845" s="166" t="str">
        <f t="shared" ref="B845:B858" si="58">B818</f>
        <v>Anticiper le sourcing des fournisseurs d'équipements contenant des matériaux recyclés ou issus du réemploi</v>
      </c>
      <c r="C845" s="130">
        <v>651</v>
      </c>
      <c r="D845" s="353" t="str">
        <f t="shared" ref="D845:D858" si="59">D818</f>
        <v>% des appels d’offres intégrant des clauses environnementales</v>
      </c>
      <c r="E845" s="354"/>
      <c r="F845" s="201"/>
      <c r="G845" s="201"/>
    </row>
    <row r="846" spans="1:7" ht="25.2" customHeight="1" x14ac:dyDescent="0.25">
      <c r="B846" s="166" t="str">
        <f t="shared" si="58"/>
        <v>Généraliser les clauses environnementales dans les appels d’offres de services</v>
      </c>
      <c r="C846" s="130">
        <v>653</v>
      </c>
      <c r="D846" s="353" t="str">
        <f t="shared" si="59"/>
        <v>% des contrats de prestation de service intégrant des clauses environnementales</v>
      </c>
      <c r="E846" s="354"/>
      <c r="F846" s="201"/>
      <c r="G846" s="201"/>
    </row>
    <row r="847" spans="1:7" ht="25.2" customHeight="1" x14ac:dyDescent="0.25">
      <c r="B847" s="166" t="str">
        <f t="shared" si="58"/>
        <v>Généraliser l'intégration de clauses sociétales dans les marchés</v>
      </c>
      <c r="C847" s="130">
        <v>652</v>
      </c>
      <c r="D847" s="353" t="str">
        <f t="shared" si="59"/>
        <v>% des marchés intégrant 3% au moins de personnes en insertion</v>
      </c>
      <c r="E847" s="354"/>
      <c r="F847" s="201"/>
      <c r="G847" s="201"/>
    </row>
    <row r="848" spans="1:7" ht="25.2" customHeight="1" x14ac:dyDescent="0.25">
      <c r="B848" s="166" t="str">
        <f t="shared" si="58"/>
        <v>Alimenter le système d’information avec de l’énergie renouvelable</v>
      </c>
      <c r="C848" s="130">
        <v>641</v>
      </c>
      <c r="D848" s="353" t="str">
        <f t="shared" si="59"/>
        <v>% d'électricité issue d'énergie primaire renouvelable</v>
      </c>
      <c r="E848" s="354"/>
      <c r="F848" s="201"/>
      <c r="G848" s="201"/>
    </row>
    <row r="849" spans="2:7" ht="25.2" customHeight="1" x14ac:dyDescent="0.25">
      <c r="B849" s="166" t="str">
        <f t="shared" si="58"/>
        <v>Réemployer en remettant en état</v>
      </c>
      <c r="C849" s="130">
        <v>608</v>
      </c>
      <c r="D849" s="353" t="str">
        <f t="shared" si="59"/>
        <v>% des DEEE évités par les remises en état / à niveau par rapport au poids total des DEEE générés</v>
      </c>
      <c r="E849" s="354"/>
      <c r="F849" s="201"/>
      <c r="G849" s="201"/>
    </row>
    <row r="850" spans="2:7" ht="25.2" customHeight="1" x14ac:dyDescent="0.25">
      <c r="B850" s="166" t="str">
        <f t="shared" si="58"/>
        <v>Faire appel à un éco-organisme pour la gestion des DEEE</v>
      </c>
      <c r="C850" s="130">
        <v>470</v>
      </c>
      <c r="D850" s="353" t="str">
        <f t="shared" si="59"/>
        <v>Oui, si un ou plusieurs partenariats sont engagés, ou non, si les démarches restent à effectuer</v>
      </c>
      <c r="E850" s="354"/>
      <c r="F850" s="201"/>
      <c r="G850" s="201"/>
    </row>
    <row r="851" spans="2:7" ht="25.2" customHeight="1" x14ac:dyDescent="0.25">
      <c r="B851" s="166" t="str">
        <f t="shared" si="58"/>
        <v>Former à la réparation des équipements</v>
      </c>
      <c r="C851" s="130">
        <v>647</v>
      </c>
      <c r="D851" s="353" t="str">
        <f t="shared" si="59"/>
        <v>% des agents du support formés aux réparations</v>
      </c>
      <c r="E851" s="354"/>
      <c r="F851" s="201"/>
      <c r="G851" s="201"/>
    </row>
    <row r="852" spans="2:7" ht="25.2" customHeight="1" x14ac:dyDescent="0.25">
      <c r="B852" s="166" t="str">
        <f t="shared" si="58"/>
        <v>Vérifier le professionnalisme des entreprises de collecte des DEEE</v>
      </c>
      <c r="C852" s="130">
        <v>644</v>
      </c>
      <c r="D852" s="353" t="str">
        <f t="shared" si="59"/>
        <v>% avancement de la mise en place de règles de contrôle des prestataire mandatés</v>
      </c>
      <c r="E852" s="354"/>
      <c r="F852" s="201"/>
      <c r="G852" s="201"/>
    </row>
    <row r="853" spans="2:7" ht="25.2" customHeight="1" x14ac:dyDescent="0.25">
      <c r="B853" s="166" t="str">
        <f t="shared" si="58"/>
        <v>Trier et collecter séparément les consommables</v>
      </c>
      <c r="C853" s="130">
        <v>438</v>
      </c>
      <c r="D853" s="353" t="str">
        <f t="shared" si="59"/>
        <v>% de consommables triés &amp; collectés séparements</v>
      </c>
      <c r="E853" s="354"/>
      <c r="F853" s="201"/>
      <c r="G853" s="201"/>
    </row>
    <row r="854" spans="2:7" ht="25.2" customHeight="1" x14ac:dyDescent="0.25">
      <c r="B854" s="166" t="str">
        <f t="shared" si="58"/>
        <v>Dédier une personne spécifique à la coordination de la démarche NR</v>
      </c>
      <c r="C854" s="130">
        <v>700</v>
      </c>
      <c r="D854" s="353" t="str">
        <f t="shared" si="59"/>
        <v>% de la charge dédiée au responsable NR (ETP)</v>
      </c>
      <c r="E854" s="354"/>
      <c r="F854" s="201"/>
      <c r="G854" s="201"/>
    </row>
    <row r="855" spans="2:7" ht="25.2" customHeight="1" x14ac:dyDescent="0.25">
      <c r="B855" s="166" t="str">
        <f t="shared" si="58"/>
        <v>Obtenir et consacrer un budget spécifique pour la démarche NR</v>
      </c>
      <c r="C855" s="130">
        <v>701</v>
      </c>
      <c r="D855" s="353" t="str">
        <f t="shared" si="59"/>
        <v>% du budget DSI</v>
      </c>
      <c r="E855" s="354"/>
      <c r="F855" s="201"/>
      <c r="G855" s="201"/>
    </row>
    <row r="856" spans="2:7" ht="25.2" customHeight="1" x14ac:dyDescent="0.25">
      <c r="B856" s="166" t="str">
        <f t="shared" si="58"/>
        <v>Définir et mettre en place un plan d’action NR</v>
      </c>
      <c r="C856" s="130">
        <v>702</v>
      </c>
      <c r="D856" s="353" t="str">
        <f t="shared" si="59"/>
        <v>% de progression dans l'écriture de votre plan d'action</v>
      </c>
      <c r="E856" s="354"/>
      <c r="F856" s="201"/>
      <c r="G856" s="201"/>
    </row>
    <row r="857" spans="2:7" ht="25.2" customHeight="1" x14ac:dyDescent="0.25">
      <c r="B857" s="166" t="str">
        <f t="shared" si="58"/>
        <v>Mettre en place et suivre des indicateurs de pilotage NR</v>
      </c>
      <c r="C857" s="130">
        <v>703</v>
      </c>
      <c r="D857" s="353" t="str">
        <f t="shared" si="59"/>
        <v>% de progression dans la définition de vos indicateurs NR</v>
      </c>
      <c r="E857" s="354"/>
      <c r="F857" s="201"/>
      <c r="G857" s="201"/>
    </row>
    <row r="858" spans="2:7" ht="25.2" customHeight="1" x14ac:dyDescent="0.25">
      <c r="B858" s="166" t="str">
        <f t="shared" si="58"/>
        <v>Aligner la stratégie Numérique Responsable sur la stratégie RSE de l’entreprise</v>
      </c>
      <c r="C858" s="130">
        <v>704</v>
      </c>
      <c r="D858" s="353" t="str">
        <f t="shared" si="59"/>
        <v>% de communs</v>
      </c>
      <c r="E858" s="354"/>
      <c r="F858" s="201"/>
      <c r="G858" s="201"/>
    </row>
    <row r="859" spans="2:7" ht="25.2" customHeight="1" thickBot="1" x14ac:dyDescent="0.3">
      <c r="B859" s="167" t="str">
        <f>B832</f>
        <v>Développer un réseau de référents pour faire vivre et inscrire la démarche dans la durée</v>
      </c>
      <c r="C859" s="131">
        <v>706</v>
      </c>
      <c r="D859" s="359" t="str">
        <f>D832</f>
        <v>% nombre de référent(e)s Numérique Responsable / nombre salariés DSI</v>
      </c>
      <c r="E859" s="360"/>
      <c r="F859" s="202"/>
      <c r="G859" s="202"/>
    </row>
    <row r="860" spans="2:7" ht="25.2" customHeight="1" thickBot="1" x14ac:dyDescent="0.3">
      <c r="D860" s="355" t="str">
        <f>D833</f>
        <v xml:space="preserve"> Indicateur</v>
      </c>
      <c r="E860" s="361"/>
      <c r="F860" s="46"/>
      <c r="G860" s="46"/>
    </row>
    <row r="861" spans="2:7" ht="25.2" customHeight="1" x14ac:dyDescent="0.25">
      <c r="B861" s="168" t="str">
        <f>B834</f>
        <v>Réaffecter les équipements en interne</v>
      </c>
      <c r="C861" s="105">
        <v>650</v>
      </c>
      <c r="D861" s="357" t="str">
        <f>D834</f>
        <v>Mesures proactives entre 0 et 10 – 0 = Aucune, 10 = Tous les équipements</v>
      </c>
      <c r="E861" s="358"/>
      <c r="F861" s="203"/>
      <c r="G861" s="200"/>
    </row>
    <row r="862" spans="2:7" ht="25.2" customHeight="1" thickBot="1" x14ac:dyDescent="0.3">
      <c r="B862" s="169" t="str">
        <f>B835</f>
        <v>Evaluer régulièrement l’empreinte environnementale du SI</v>
      </c>
      <c r="C862" s="109">
        <v>705</v>
      </c>
      <c r="D862" s="344" t="str">
        <f>D835</f>
        <v xml:space="preserve">Oui , Non </v>
      </c>
      <c r="E862" s="345"/>
      <c r="F862" s="90"/>
      <c r="G862" s="201"/>
    </row>
  </sheetData>
  <sheetProtection algorithmName="SHA-512" hashValue="ii0ZTil0sj0zluYvN3+X8wWxd3aaiNExFbiBH0KCNNiMOeu7BAQctkBuvvJW3Z/CZZRCOZjhPjRuvJu7s4vRDA==" saltValue="LEhtSoI2IFcovEs2Kqxq6w==" spinCount="100000" sheet="1" objects="1" scenarios="1"/>
  <protectedRanges>
    <protectedRange sqref="F843:G862 F816:G835 F789:G808 F762:G781 F735:G754" name="Plage10"/>
    <protectedRange sqref="F33:G52" name="Plage8"/>
    <protectedRange sqref="D19" name="Plage6"/>
    <protectedRange sqref="D11" name="Plage3"/>
    <protectedRange sqref="D9 D14 D16" name="Plage2"/>
    <protectedRange sqref="D7" name="Plage1"/>
    <protectedRange sqref="D26" name="Plage7"/>
    <protectedRange sqref="F60:G79 F87:G106 F114:G133 F141:G160 F168:G187 F195:G214 F222:G241 F249:G268 F276:G295 F303:G322 F330:G349 F357:G376 F384:G403 F411:G430 F438:G457 F465:G484 F492:G511 F519:G538 F546:G565 F573:G592 F600:G619 F627:G646 F654:G673 F681:G700 F708:G727" name="Plage9"/>
  </protectedRanges>
  <mergeCells count="862">
    <mergeCell ref="D855:E855"/>
    <mergeCell ref="D856:E856"/>
    <mergeCell ref="D857:E857"/>
    <mergeCell ref="D858:E858"/>
    <mergeCell ref="D859:E859"/>
    <mergeCell ref="D860:E860"/>
    <mergeCell ref="D861:E861"/>
    <mergeCell ref="D845:E845"/>
    <mergeCell ref="D846:E846"/>
    <mergeCell ref="D847:E847"/>
    <mergeCell ref="D848:E848"/>
    <mergeCell ref="D849:E849"/>
    <mergeCell ref="D850:E850"/>
    <mergeCell ref="D851:E851"/>
    <mergeCell ref="D852:E852"/>
    <mergeCell ref="D853:E853"/>
    <mergeCell ref="D831:E831"/>
    <mergeCell ref="D832:E832"/>
    <mergeCell ref="D833:E833"/>
    <mergeCell ref="D834:E834"/>
    <mergeCell ref="D835:E835"/>
    <mergeCell ref="D842:E842"/>
    <mergeCell ref="D843:E843"/>
    <mergeCell ref="D844:E844"/>
    <mergeCell ref="D854:E854"/>
    <mergeCell ref="D805:E805"/>
    <mergeCell ref="D806:E806"/>
    <mergeCell ref="D807:E807"/>
    <mergeCell ref="D815:E815"/>
    <mergeCell ref="D808:E808"/>
    <mergeCell ref="D809:E809"/>
    <mergeCell ref="D810:E810"/>
    <mergeCell ref="D811:E811"/>
    <mergeCell ref="D830:E830"/>
    <mergeCell ref="D775:E775"/>
    <mergeCell ref="D776:E776"/>
    <mergeCell ref="D777:E777"/>
    <mergeCell ref="D778:E778"/>
    <mergeCell ref="D779:E779"/>
    <mergeCell ref="D780:E780"/>
    <mergeCell ref="D788:E788"/>
    <mergeCell ref="D789:E789"/>
    <mergeCell ref="D787:E787"/>
    <mergeCell ref="D766:E766"/>
    <mergeCell ref="D767:E767"/>
    <mergeCell ref="D768:E768"/>
    <mergeCell ref="D769:E769"/>
    <mergeCell ref="D770:E770"/>
    <mergeCell ref="D771:E771"/>
    <mergeCell ref="D772:E772"/>
    <mergeCell ref="D773:E773"/>
    <mergeCell ref="D774:E774"/>
    <mergeCell ref="D761:E761"/>
    <mergeCell ref="D762:E762"/>
    <mergeCell ref="D763:E763"/>
    <mergeCell ref="D764:E764"/>
    <mergeCell ref="D754:E754"/>
    <mergeCell ref="D755:E755"/>
    <mergeCell ref="D756:E756"/>
    <mergeCell ref="D757:E757"/>
    <mergeCell ref="D765:E765"/>
    <mergeCell ref="D726:E726"/>
    <mergeCell ref="D727:E727"/>
    <mergeCell ref="D749:E749"/>
    <mergeCell ref="D750:E750"/>
    <mergeCell ref="D751:E751"/>
    <mergeCell ref="D752:E752"/>
    <mergeCell ref="D728:E728"/>
    <mergeCell ref="D729:E729"/>
    <mergeCell ref="D730:E730"/>
    <mergeCell ref="D695:E695"/>
    <mergeCell ref="D696:E696"/>
    <mergeCell ref="D697:E697"/>
    <mergeCell ref="D698:E698"/>
    <mergeCell ref="D699:E699"/>
    <mergeCell ref="D719:E719"/>
    <mergeCell ref="D720:E720"/>
    <mergeCell ref="D721:E721"/>
    <mergeCell ref="D722:E722"/>
    <mergeCell ref="D700:E700"/>
    <mergeCell ref="D701:E701"/>
    <mergeCell ref="D686:E686"/>
    <mergeCell ref="D687:E687"/>
    <mergeCell ref="D688:E688"/>
    <mergeCell ref="D689:E689"/>
    <mergeCell ref="D690:E690"/>
    <mergeCell ref="D691:E691"/>
    <mergeCell ref="D692:E692"/>
    <mergeCell ref="D693:E693"/>
    <mergeCell ref="D694:E694"/>
    <mergeCell ref="D671:E671"/>
    <mergeCell ref="D672:E672"/>
    <mergeCell ref="D680:E680"/>
    <mergeCell ref="D681:E681"/>
    <mergeCell ref="D678:E678"/>
    <mergeCell ref="D682:E682"/>
    <mergeCell ref="D683:E683"/>
    <mergeCell ref="D684:E684"/>
    <mergeCell ref="D685:E685"/>
    <mergeCell ref="D679:E679"/>
    <mergeCell ref="D662:E662"/>
    <mergeCell ref="D663:E663"/>
    <mergeCell ref="D664:E664"/>
    <mergeCell ref="D665:E665"/>
    <mergeCell ref="D666:E666"/>
    <mergeCell ref="D667:E667"/>
    <mergeCell ref="D668:E668"/>
    <mergeCell ref="D669:E669"/>
    <mergeCell ref="D670:E670"/>
    <mergeCell ref="D654:E654"/>
    <mergeCell ref="D655:E655"/>
    <mergeCell ref="D656:E656"/>
    <mergeCell ref="D651:E651"/>
    <mergeCell ref="D657:E657"/>
    <mergeCell ref="D658:E658"/>
    <mergeCell ref="D659:E659"/>
    <mergeCell ref="D660:E660"/>
    <mergeCell ref="D661:E661"/>
    <mergeCell ref="D638:E638"/>
    <mergeCell ref="D639:E639"/>
    <mergeCell ref="D640:E640"/>
    <mergeCell ref="D641:E641"/>
    <mergeCell ref="D642:E642"/>
    <mergeCell ref="D643:E643"/>
    <mergeCell ref="D644:E644"/>
    <mergeCell ref="D645:E645"/>
    <mergeCell ref="D653:E653"/>
    <mergeCell ref="D629:E629"/>
    <mergeCell ref="D630:E630"/>
    <mergeCell ref="D631:E631"/>
    <mergeCell ref="D632:E632"/>
    <mergeCell ref="D633:E633"/>
    <mergeCell ref="D634:E634"/>
    <mergeCell ref="D635:E635"/>
    <mergeCell ref="D636:E636"/>
    <mergeCell ref="D637:E637"/>
    <mergeCell ref="D613:E613"/>
    <mergeCell ref="D614:E614"/>
    <mergeCell ref="D615:E615"/>
    <mergeCell ref="D616:E616"/>
    <mergeCell ref="D617:E617"/>
    <mergeCell ref="D618:E618"/>
    <mergeCell ref="D626:E626"/>
    <mergeCell ref="D627:E627"/>
    <mergeCell ref="D628:E628"/>
    <mergeCell ref="D585:E585"/>
    <mergeCell ref="D586:E586"/>
    <mergeCell ref="D587:E587"/>
    <mergeCell ref="D588:E588"/>
    <mergeCell ref="D589:E589"/>
    <mergeCell ref="D590:E590"/>
    <mergeCell ref="D591:E591"/>
    <mergeCell ref="D599:E599"/>
    <mergeCell ref="D600:E600"/>
    <mergeCell ref="D576:E576"/>
    <mergeCell ref="D577:E577"/>
    <mergeCell ref="D578:E578"/>
    <mergeCell ref="D579:E579"/>
    <mergeCell ref="D580:E580"/>
    <mergeCell ref="D581:E581"/>
    <mergeCell ref="D582:E582"/>
    <mergeCell ref="D583:E583"/>
    <mergeCell ref="D584:E584"/>
    <mergeCell ref="D560:E560"/>
    <mergeCell ref="D561:E561"/>
    <mergeCell ref="D562:E562"/>
    <mergeCell ref="D563:E563"/>
    <mergeCell ref="D572:E572"/>
    <mergeCell ref="D573:E573"/>
    <mergeCell ref="D574:E574"/>
    <mergeCell ref="D575:E575"/>
    <mergeCell ref="D567:E567"/>
    <mergeCell ref="D568:E568"/>
    <mergeCell ref="D569:E569"/>
    <mergeCell ref="D570:E570"/>
    <mergeCell ref="D551:E551"/>
    <mergeCell ref="D552:E552"/>
    <mergeCell ref="D553:E553"/>
    <mergeCell ref="D554:E554"/>
    <mergeCell ref="D555:E555"/>
    <mergeCell ref="D556:E556"/>
    <mergeCell ref="D557:E557"/>
    <mergeCell ref="D558:E558"/>
    <mergeCell ref="D559:E559"/>
    <mergeCell ref="D535:E535"/>
    <mergeCell ref="D536:E536"/>
    <mergeCell ref="D537:E537"/>
    <mergeCell ref="D545:E545"/>
    <mergeCell ref="D546:E546"/>
    <mergeCell ref="D547:E547"/>
    <mergeCell ref="D548:E548"/>
    <mergeCell ref="D549:E549"/>
    <mergeCell ref="D550:E550"/>
    <mergeCell ref="D526:E526"/>
    <mergeCell ref="D527:E527"/>
    <mergeCell ref="D528:E528"/>
    <mergeCell ref="D529:E529"/>
    <mergeCell ref="D530:E530"/>
    <mergeCell ref="D531:E531"/>
    <mergeCell ref="D532:E532"/>
    <mergeCell ref="D533:E533"/>
    <mergeCell ref="D534:E534"/>
    <mergeCell ref="D466:E466"/>
    <mergeCell ref="D467:E467"/>
    <mergeCell ref="D468:E468"/>
    <mergeCell ref="D459:E459"/>
    <mergeCell ref="D460:E460"/>
    <mergeCell ref="D461:E461"/>
    <mergeCell ref="D462:E462"/>
    <mergeCell ref="D463:E463"/>
    <mergeCell ref="D525:E525"/>
    <mergeCell ref="D520:E520"/>
    <mergeCell ref="D521:E521"/>
    <mergeCell ref="D522:E522"/>
    <mergeCell ref="D523:E523"/>
    <mergeCell ref="D524:E524"/>
    <mergeCell ref="D489:E489"/>
    <mergeCell ref="D490:E490"/>
    <mergeCell ref="D516:E516"/>
    <mergeCell ref="D505:E505"/>
    <mergeCell ref="D506:E506"/>
    <mergeCell ref="D507:E507"/>
    <mergeCell ref="D508:E508"/>
    <mergeCell ref="D509:E509"/>
    <mergeCell ref="D510:E510"/>
    <mergeCell ref="D485:E485"/>
    <mergeCell ref="D450:E450"/>
    <mergeCell ref="D451:E451"/>
    <mergeCell ref="D452:E452"/>
    <mergeCell ref="D453:E453"/>
    <mergeCell ref="D454:E454"/>
    <mergeCell ref="D455:E455"/>
    <mergeCell ref="D456:E456"/>
    <mergeCell ref="D464:E464"/>
    <mergeCell ref="D465:E465"/>
    <mergeCell ref="D441:E441"/>
    <mergeCell ref="D442:E442"/>
    <mergeCell ref="D443:E443"/>
    <mergeCell ref="D444:E444"/>
    <mergeCell ref="D445:E445"/>
    <mergeCell ref="D446:E446"/>
    <mergeCell ref="D447:E447"/>
    <mergeCell ref="D448:E448"/>
    <mergeCell ref="D449:E449"/>
    <mergeCell ref="D425:E425"/>
    <mergeCell ref="D426:E426"/>
    <mergeCell ref="D427:E427"/>
    <mergeCell ref="D428:E428"/>
    <mergeCell ref="D429:E429"/>
    <mergeCell ref="D437:E437"/>
    <mergeCell ref="D438:E438"/>
    <mergeCell ref="D439:E439"/>
    <mergeCell ref="D440:E440"/>
    <mergeCell ref="D372:E372"/>
    <mergeCell ref="D373:E373"/>
    <mergeCell ref="D374:E374"/>
    <mergeCell ref="D375:E375"/>
    <mergeCell ref="D383:E383"/>
    <mergeCell ref="D384:E384"/>
    <mergeCell ref="D385:E385"/>
    <mergeCell ref="D386:E386"/>
    <mergeCell ref="D387:E387"/>
    <mergeCell ref="D379:E379"/>
    <mergeCell ref="D376:E376"/>
    <mergeCell ref="D377:E377"/>
    <mergeCell ref="D378:E378"/>
    <mergeCell ref="D363:E363"/>
    <mergeCell ref="D364:E364"/>
    <mergeCell ref="D365:E365"/>
    <mergeCell ref="D366:E366"/>
    <mergeCell ref="D367:E367"/>
    <mergeCell ref="D368:E368"/>
    <mergeCell ref="D369:E369"/>
    <mergeCell ref="D370:E370"/>
    <mergeCell ref="D371:E371"/>
    <mergeCell ref="D346:E346"/>
    <mergeCell ref="D347:E347"/>
    <mergeCell ref="D356:E356"/>
    <mergeCell ref="D357:E357"/>
    <mergeCell ref="D358:E358"/>
    <mergeCell ref="D359:E359"/>
    <mergeCell ref="D360:E360"/>
    <mergeCell ref="D361:E361"/>
    <mergeCell ref="D362:E362"/>
    <mergeCell ref="D351:E351"/>
    <mergeCell ref="D337:E337"/>
    <mergeCell ref="D338:E338"/>
    <mergeCell ref="D339:E339"/>
    <mergeCell ref="D340:E340"/>
    <mergeCell ref="D341:E341"/>
    <mergeCell ref="D342:E342"/>
    <mergeCell ref="D343:E343"/>
    <mergeCell ref="D344:E344"/>
    <mergeCell ref="D345:E345"/>
    <mergeCell ref="D321:E321"/>
    <mergeCell ref="D329:E329"/>
    <mergeCell ref="D330:E330"/>
    <mergeCell ref="D331:E331"/>
    <mergeCell ref="D332:E332"/>
    <mergeCell ref="D333:E333"/>
    <mergeCell ref="D334:E334"/>
    <mergeCell ref="D335:E335"/>
    <mergeCell ref="D336:E336"/>
    <mergeCell ref="D312:E312"/>
    <mergeCell ref="D313:E313"/>
    <mergeCell ref="D314:E314"/>
    <mergeCell ref="D315:E315"/>
    <mergeCell ref="D316:E316"/>
    <mergeCell ref="D317:E317"/>
    <mergeCell ref="D318:E318"/>
    <mergeCell ref="D319:E319"/>
    <mergeCell ref="D320:E320"/>
    <mergeCell ref="D262:E262"/>
    <mergeCell ref="D263:E263"/>
    <mergeCell ref="D264:E264"/>
    <mergeCell ref="D265:E265"/>
    <mergeCell ref="D266:E266"/>
    <mergeCell ref="D267:E267"/>
    <mergeCell ref="D275:E275"/>
    <mergeCell ref="D276:E276"/>
    <mergeCell ref="D277:E277"/>
    <mergeCell ref="D195:E195"/>
    <mergeCell ref="D196:E196"/>
    <mergeCell ref="D212:E212"/>
    <mergeCell ref="D213:E213"/>
    <mergeCell ref="D221:E221"/>
    <mergeCell ref="D222:E222"/>
    <mergeCell ref="D223:E223"/>
    <mergeCell ref="D224:E224"/>
    <mergeCell ref="D225:E225"/>
    <mergeCell ref="D220:E220"/>
    <mergeCell ref="D206:E206"/>
    <mergeCell ref="D207:E207"/>
    <mergeCell ref="D208:E208"/>
    <mergeCell ref="D201:E201"/>
    <mergeCell ref="D202:E202"/>
    <mergeCell ref="D203:E203"/>
    <mergeCell ref="D204:E204"/>
    <mergeCell ref="D205:E205"/>
    <mergeCell ref="D209:E209"/>
    <mergeCell ref="D210:E210"/>
    <mergeCell ref="D211:E211"/>
    <mergeCell ref="D178:E178"/>
    <mergeCell ref="D179:E179"/>
    <mergeCell ref="D180:E180"/>
    <mergeCell ref="D181:E181"/>
    <mergeCell ref="D182:E182"/>
    <mergeCell ref="D183:E183"/>
    <mergeCell ref="D184:E184"/>
    <mergeCell ref="D185:E185"/>
    <mergeCell ref="D194:E194"/>
    <mergeCell ref="D169:E169"/>
    <mergeCell ref="D170:E170"/>
    <mergeCell ref="D171:E171"/>
    <mergeCell ref="D172:E172"/>
    <mergeCell ref="D173:E173"/>
    <mergeCell ref="D174:E174"/>
    <mergeCell ref="D175:E175"/>
    <mergeCell ref="D176:E176"/>
    <mergeCell ref="D177:E177"/>
    <mergeCell ref="D155:E155"/>
    <mergeCell ref="D156:E156"/>
    <mergeCell ref="D157:E157"/>
    <mergeCell ref="D158:E158"/>
    <mergeCell ref="D159:E159"/>
    <mergeCell ref="D167:E167"/>
    <mergeCell ref="D168:E168"/>
    <mergeCell ref="D128:E128"/>
    <mergeCell ref="D129:E129"/>
    <mergeCell ref="D130:E130"/>
    <mergeCell ref="D162:E162"/>
    <mergeCell ref="D163:E163"/>
    <mergeCell ref="D160:E160"/>
    <mergeCell ref="D161:E161"/>
    <mergeCell ref="D138:E138"/>
    <mergeCell ref="D139:E139"/>
    <mergeCell ref="D164:E164"/>
    <mergeCell ref="D165:E165"/>
    <mergeCell ref="D166:E166"/>
    <mergeCell ref="D140:E140"/>
    <mergeCell ref="D141:E141"/>
    <mergeCell ref="D142:E142"/>
    <mergeCell ref="D143:E143"/>
    <mergeCell ref="D144:E144"/>
    <mergeCell ref="D101:E101"/>
    <mergeCell ref="D102:E102"/>
    <mergeCell ref="D103:E103"/>
    <mergeCell ref="D104:E104"/>
    <mergeCell ref="D113:E113"/>
    <mergeCell ref="D114:E114"/>
    <mergeCell ref="D115:E115"/>
    <mergeCell ref="D116:E116"/>
    <mergeCell ref="D117:E117"/>
    <mergeCell ref="D110:E110"/>
    <mergeCell ref="D92:E92"/>
    <mergeCell ref="D93:E93"/>
    <mergeCell ref="D94:E94"/>
    <mergeCell ref="D95:E95"/>
    <mergeCell ref="D96:E96"/>
    <mergeCell ref="D97:E97"/>
    <mergeCell ref="D98:E98"/>
    <mergeCell ref="D99:E99"/>
    <mergeCell ref="D100:E100"/>
    <mergeCell ref="D75:E75"/>
    <mergeCell ref="D76:E76"/>
    <mergeCell ref="D77:E77"/>
    <mergeCell ref="D86:E86"/>
    <mergeCell ref="D87:E87"/>
    <mergeCell ref="D88:E88"/>
    <mergeCell ref="D89:E89"/>
    <mergeCell ref="D90:E90"/>
    <mergeCell ref="D91:E91"/>
    <mergeCell ref="D80:E80"/>
    <mergeCell ref="D81:E81"/>
    <mergeCell ref="D82:E82"/>
    <mergeCell ref="B596:C596"/>
    <mergeCell ref="D625:E625"/>
    <mergeCell ref="D619:E619"/>
    <mergeCell ref="D598:E598"/>
    <mergeCell ref="D647:E647"/>
    <mergeCell ref="D648:E648"/>
    <mergeCell ref="D649:E649"/>
    <mergeCell ref="D650:E650"/>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D73:E73"/>
    <mergeCell ref="D74:E74"/>
    <mergeCell ref="B677:C677"/>
    <mergeCell ref="B650:C650"/>
    <mergeCell ref="D673:E673"/>
    <mergeCell ref="D674:E674"/>
    <mergeCell ref="D675:E675"/>
    <mergeCell ref="D676:E676"/>
    <mergeCell ref="D677:E677"/>
    <mergeCell ref="D601:E601"/>
    <mergeCell ref="D602:E602"/>
    <mergeCell ref="D603:E603"/>
    <mergeCell ref="D604:E604"/>
    <mergeCell ref="D605:E605"/>
    <mergeCell ref="D606:E606"/>
    <mergeCell ref="D622:E622"/>
    <mergeCell ref="D623:E623"/>
    <mergeCell ref="D624:E624"/>
    <mergeCell ref="D652:E652"/>
    <mergeCell ref="B623:C623"/>
    <mergeCell ref="D607:E607"/>
    <mergeCell ref="D608:E608"/>
    <mergeCell ref="D609:E609"/>
    <mergeCell ref="D610:E610"/>
    <mergeCell ref="D611:E611"/>
    <mergeCell ref="D612:E612"/>
    <mergeCell ref="B488:C488"/>
    <mergeCell ref="D511:E511"/>
    <mergeCell ref="D544:E544"/>
    <mergeCell ref="D538:E538"/>
    <mergeCell ref="D539:E539"/>
    <mergeCell ref="D540:E540"/>
    <mergeCell ref="D541:E541"/>
    <mergeCell ref="D542:E542"/>
    <mergeCell ref="D543:E543"/>
    <mergeCell ref="B542:C542"/>
    <mergeCell ref="D491:E491"/>
    <mergeCell ref="D492:E492"/>
    <mergeCell ref="D493:E493"/>
    <mergeCell ref="D494:E494"/>
    <mergeCell ref="D495:E495"/>
    <mergeCell ref="D496:E496"/>
    <mergeCell ref="D497:E497"/>
    <mergeCell ref="D498:E498"/>
    <mergeCell ref="D499:E499"/>
    <mergeCell ref="D500:E500"/>
    <mergeCell ref="D501:E501"/>
    <mergeCell ref="D502:E502"/>
    <mergeCell ref="D503:E503"/>
    <mergeCell ref="D504:E504"/>
    <mergeCell ref="B272:C272"/>
    <mergeCell ref="D296:E296"/>
    <mergeCell ref="D297:E297"/>
    <mergeCell ref="B326:C326"/>
    <mergeCell ref="D352:E352"/>
    <mergeCell ref="D353:E353"/>
    <mergeCell ref="D354:E354"/>
    <mergeCell ref="D355:E355"/>
    <mergeCell ref="D348:E348"/>
    <mergeCell ref="D326:E326"/>
    <mergeCell ref="D327:E327"/>
    <mergeCell ref="B353:C353"/>
    <mergeCell ref="D292:E292"/>
    <mergeCell ref="D293:E293"/>
    <mergeCell ref="D294:E294"/>
    <mergeCell ref="D300:E300"/>
    <mergeCell ref="D301:E301"/>
    <mergeCell ref="D328:E328"/>
    <mergeCell ref="D322:E322"/>
    <mergeCell ref="D323:E323"/>
    <mergeCell ref="D324:E324"/>
    <mergeCell ref="D325:E325"/>
    <mergeCell ref="D349:E349"/>
    <mergeCell ref="D350:E350"/>
    <mergeCell ref="B380:C380"/>
    <mergeCell ref="D405:E405"/>
    <mergeCell ref="D406:E406"/>
    <mergeCell ref="D407:E407"/>
    <mergeCell ref="D408:E408"/>
    <mergeCell ref="D409:E409"/>
    <mergeCell ref="D403:E403"/>
    <mergeCell ref="D404:E404"/>
    <mergeCell ref="D381:E381"/>
    <mergeCell ref="D382:E382"/>
    <mergeCell ref="B407:C407"/>
    <mergeCell ref="D394:E394"/>
    <mergeCell ref="D398:E398"/>
    <mergeCell ref="D399:E399"/>
    <mergeCell ref="D400:E400"/>
    <mergeCell ref="D401:E401"/>
    <mergeCell ref="D402:E402"/>
    <mergeCell ref="B434:C434"/>
    <mergeCell ref="B56:C56"/>
    <mergeCell ref="B83:C83"/>
    <mergeCell ref="B110:C110"/>
    <mergeCell ref="B137:C137"/>
    <mergeCell ref="B164:C164"/>
    <mergeCell ref="D107:E107"/>
    <mergeCell ref="B245:C245"/>
    <mergeCell ref="D247:E247"/>
    <mergeCell ref="B299:C299"/>
    <mergeCell ref="D269:E269"/>
    <mergeCell ref="D270:E270"/>
    <mergeCell ref="D268:E268"/>
    <mergeCell ref="D295:E295"/>
    <mergeCell ref="D216:E216"/>
    <mergeCell ref="D217:E217"/>
    <mergeCell ref="D214:E214"/>
    <mergeCell ref="D242:E242"/>
    <mergeCell ref="D243:E243"/>
    <mergeCell ref="D244:E244"/>
    <mergeCell ref="D240:E240"/>
    <mergeCell ref="D241:E241"/>
    <mergeCell ref="D218:E218"/>
    <mergeCell ref="D219:E219"/>
    <mergeCell ref="B461:C461"/>
    <mergeCell ref="B515:C515"/>
    <mergeCell ref="B569:C569"/>
    <mergeCell ref="D646:E646"/>
    <mergeCell ref="B191:C191"/>
    <mergeCell ref="B218:C218"/>
    <mergeCell ref="D245:E245"/>
    <mergeCell ref="D246:E246"/>
    <mergeCell ref="D457:E457"/>
    <mergeCell ref="D517:E517"/>
    <mergeCell ref="D592:E592"/>
    <mergeCell ref="D593:E593"/>
    <mergeCell ref="D594:E594"/>
    <mergeCell ref="D595:E595"/>
    <mergeCell ref="D596:E596"/>
    <mergeCell ref="D597:E597"/>
    <mergeCell ref="D620:E620"/>
    <mergeCell ref="D621:E621"/>
    <mergeCell ref="D571:E571"/>
    <mergeCell ref="D564:E564"/>
    <mergeCell ref="D565:E565"/>
    <mergeCell ref="D566:E566"/>
    <mergeCell ref="D518:E518"/>
    <mergeCell ref="D519:E519"/>
    <mergeCell ref="D486:E486"/>
    <mergeCell ref="D487:E487"/>
    <mergeCell ref="D488:E488"/>
    <mergeCell ref="D475:E475"/>
    <mergeCell ref="D476:E476"/>
    <mergeCell ref="D477:E477"/>
    <mergeCell ref="D483:E483"/>
    <mergeCell ref="D484:E484"/>
    <mergeCell ref="D512:E512"/>
    <mergeCell ref="D481:E481"/>
    <mergeCell ref="D482:E482"/>
    <mergeCell ref="D513:E513"/>
    <mergeCell ref="D514:E514"/>
    <mergeCell ref="D515:E515"/>
    <mergeCell ref="D395:E395"/>
    <mergeCell ref="D396:E396"/>
    <mergeCell ref="D397:E397"/>
    <mergeCell ref="D469:E469"/>
    <mergeCell ref="D470:E470"/>
    <mergeCell ref="D471:E471"/>
    <mergeCell ref="D472:E472"/>
    <mergeCell ref="D473:E473"/>
    <mergeCell ref="D474:E474"/>
    <mergeCell ref="D410:E410"/>
    <mergeCell ref="D411:E411"/>
    <mergeCell ref="D412:E412"/>
    <mergeCell ref="D413:E413"/>
    <mergeCell ref="D414:E414"/>
    <mergeCell ref="D415:E415"/>
    <mergeCell ref="D416:E416"/>
    <mergeCell ref="D417:E417"/>
    <mergeCell ref="D418:E418"/>
    <mergeCell ref="D419:E419"/>
    <mergeCell ref="D420:E420"/>
    <mergeCell ref="D421:E421"/>
    <mergeCell ref="D422:E422"/>
    <mergeCell ref="D423:E423"/>
    <mergeCell ref="D424:E424"/>
    <mergeCell ref="D304:E304"/>
    <mergeCell ref="D305:E305"/>
    <mergeCell ref="D306:E306"/>
    <mergeCell ref="D478:E478"/>
    <mergeCell ref="D479:E479"/>
    <mergeCell ref="D480:E480"/>
    <mergeCell ref="D380:E380"/>
    <mergeCell ref="D431:E431"/>
    <mergeCell ref="D432:E432"/>
    <mergeCell ref="D433:E433"/>
    <mergeCell ref="D434:E434"/>
    <mergeCell ref="D435:E435"/>
    <mergeCell ref="D436:E436"/>
    <mergeCell ref="D430:E430"/>
    <mergeCell ref="D458:E458"/>
    <mergeCell ref="D388:E388"/>
    <mergeCell ref="D389:E389"/>
    <mergeCell ref="D390:E390"/>
    <mergeCell ref="D391:E391"/>
    <mergeCell ref="D392:E392"/>
    <mergeCell ref="D393:E393"/>
    <mergeCell ref="D234:E234"/>
    <mergeCell ref="D235:E235"/>
    <mergeCell ref="D236:E236"/>
    <mergeCell ref="D307:E307"/>
    <mergeCell ref="D308:E308"/>
    <mergeCell ref="D309:E309"/>
    <mergeCell ref="D310:E310"/>
    <mergeCell ref="D237:E237"/>
    <mergeCell ref="D238:E238"/>
    <mergeCell ref="D239:E239"/>
    <mergeCell ref="D248:E248"/>
    <mergeCell ref="D249:E249"/>
    <mergeCell ref="D250:E250"/>
    <mergeCell ref="D251:E251"/>
    <mergeCell ref="D252:E252"/>
    <mergeCell ref="D253:E253"/>
    <mergeCell ref="D254:E254"/>
    <mergeCell ref="D255:E255"/>
    <mergeCell ref="D256:E256"/>
    <mergeCell ref="D257:E257"/>
    <mergeCell ref="D258:E258"/>
    <mergeCell ref="D259:E259"/>
    <mergeCell ref="D260:E260"/>
    <mergeCell ref="D261:E261"/>
    <mergeCell ref="D311:E311"/>
    <mergeCell ref="D271:E271"/>
    <mergeCell ref="D272:E272"/>
    <mergeCell ref="D273:E273"/>
    <mergeCell ref="D274:E274"/>
    <mergeCell ref="D298:E298"/>
    <mergeCell ref="D299:E299"/>
    <mergeCell ref="D282:E282"/>
    <mergeCell ref="D283:E283"/>
    <mergeCell ref="D284:E284"/>
    <mergeCell ref="D285:E285"/>
    <mergeCell ref="D286:E286"/>
    <mergeCell ref="D287:E287"/>
    <mergeCell ref="D288:E288"/>
    <mergeCell ref="D289:E289"/>
    <mergeCell ref="D290:E290"/>
    <mergeCell ref="D291:E291"/>
    <mergeCell ref="D302:E302"/>
    <mergeCell ref="D303:E303"/>
    <mergeCell ref="D278:E278"/>
    <mergeCell ref="D279:E279"/>
    <mergeCell ref="D280:E280"/>
    <mergeCell ref="D281:E281"/>
    <mergeCell ref="D228:E228"/>
    <mergeCell ref="D229:E229"/>
    <mergeCell ref="D230:E230"/>
    <mergeCell ref="D231:E231"/>
    <mergeCell ref="D232:E232"/>
    <mergeCell ref="D233:E233"/>
    <mergeCell ref="D226:E226"/>
    <mergeCell ref="D227:E227"/>
    <mergeCell ref="D149:E149"/>
    <mergeCell ref="D150:E150"/>
    <mergeCell ref="D151:E151"/>
    <mergeCell ref="D188:E188"/>
    <mergeCell ref="D189:E189"/>
    <mergeCell ref="D190:E190"/>
    <mergeCell ref="D186:E186"/>
    <mergeCell ref="D187:E187"/>
    <mergeCell ref="D191:E191"/>
    <mergeCell ref="D192:E192"/>
    <mergeCell ref="D193:E193"/>
    <mergeCell ref="D215:E215"/>
    <mergeCell ref="D197:E197"/>
    <mergeCell ref="D198:E198"/>
    <mergeCell ref="D199:E199"/>
    <mergeCell ref="D200:E200"/>
    <mergeCell ref="D145:E145"/>
    <mergeCell ref="D146:E146"/>
    <mergeCell ref="D147:E147"/>
    <mergeCell ref="D148:E148"/>
    <mergeCell ref="D45:E45"/>
    <mergeCell ref="D46:E46"/>
    <mergeCell ref="D47:E47"/>
    <mergeCell ref="D48:E48"/>
    <mergeCell ref="D49:E49"/>
    <mergeCell ref="D50:E50"/>
    <mergeCell ref="D57:E57"/>
    <mergeCell ref="D51:E51"/>
    <mergeCell ref="D52:E52"/>
    <mergeCell ref="D53:E53"/>
    <mergeCell ref="D54:E54"/>
    <mergeCell ref="D55:E55"/>
    <mergeCell ref="D58:E58"/>
    <mergeCell ref="D83:E83"/>
    <mergeCell ref="D84:E84"/>
    <mergeCell ref="D85:E85"/>
    <mergeCell ref="D78:E78"/>
    <mergeCell ref="D79:E79"/>
    <mergeCell ref="D108:E108"/>
    <mergeCell ref="D109:E109"/>
    <mergeCell ref="D136:E136"/>
    <mergeCell ref="D137:E137"/>
    <mergeCell ref="D134:E134"/>
    <mergeCell ref="D135:E135"/>
    <mergeCell ref="D112:E112"/>
    <mergeCell ref="D120:E120"/>
    <mergeCell ref="D121:E121"/>
    <mergeCell ref="D122:E122"/>
    <mergeCell ref="D123:E123"/>
    <mergeCell ref="D124:E124"/>
    <mergeCell ref="D131:E131"/>
    <mergeCell ref="D132:E132"/>
    <mergeCell ref="D133:E133"/>
    <mergeCell ref="D118:E118"/>
    <mergeCell ref="D119:E119"/>
    <mergeCell ref="D56:E56"/>
    <mergeCell ref="D154:E154"/>
    <mergeCell ref="D125:E125"/>
    <mergeCell ref="D126:E126"/>
    <mergeCell ref="D127:E127"/>
    <mergeCell ref="B26:B27"/>
    <mergeCell ref="D32:E32"/>
    <mergeCell ref="D39:E39"/>
    <mergeCell ref="D40:E40"/>
    <mergeCell ref="D41:E41"/>
    <mergeCell ref="D42:E42"/>
    <mergeCell ref="D43:E43"/>
    <mergeCell ref="D44:E44"/>
    <mergeCell ref="D33:E33"/>
    <mergeCell ref="D34:E34"/>
    <mergeCell ref="D35:E35"/>
    <mergeCell ref="D36:E36"/>
    <mergeCell ref="D37:E37"/>
    <mergeCell ref="D38:E38"/>
    <mergeCell ref="D152:E152"/>
    <mergeCell ref="D153:E153"/>
    <mergeCell ref="D111:E111"/>
    <mergeCell ref="D105:E105"/>
    <mergeCell ref="D106:E106"/>
    <mergeCell ref="B731:C731"/>
    <mergeCell ref="D731:E731"/>
    <mergeCell ref="D732:E732"/>
    <mergeCell ref="D702:E702"/>
    <mergeCell ref="D703:E703"/>
    <mergeCell ref="B704:C704"/>
    <mergeCell ref="D704:E704"/>
    <mergeCell ref="D705:E705"/>
    <mergeCell ref="D706:E706"/>
    <mergeCell ref="D707:E707"/>
    <mergeCell ref="D708:E708"/>
    <mergeCell ref="D709:E709"/>
    <mergeCell ref="D710:E710"/>
    <mergeCell ref="D711:E711"/>
    <mergeCell ref="D712:E712"/>
    <mergeCell ref="D713:E713"/>
    <mergeCell ref="D714:E714"/>
    <mergeCell ref="D715:E715"/>
    <mergeCell ref="D716:E716"/>
    <mergeCell ref="D717:E717"/>
    <mergeCell ref="D718:E718"/>
    <mergeCell ref="D723:E723"/>
    <mergeCell ref="D724:E724"/>
    <mergeCell ref="D725:E725"/>
    <mergeCell ref="B758:C758"/>
    <mergeCell ref="D758:E758"/>
    <mergeCell ref="D759:E759"/>
    <mergeCell ref="D760:E760"/>
    <mergeCell ref="D733:E733"/>
    <mergeCell ref="D734:E734"/>
    <mergeCell ref="D735:E735"/>
    <mergeCell ref="D736:E736"/>
    <mergeCell ref="D737:E737"/>
    <mergeCell ref="D738:E738"/>
    <mergeCell ref="D739:E739"/>
    <mergeCell ref="D740:E740"/>
    <mergeCell ref="D741:E741"/>
    <mergeCell ref="D742:E742"/>
    <mergeCell ref="D743:E743"/>
    <mergeCell ref="D744:E744"/>
    <mergeCell ref="D745:E745"/>
    <mergeCell ref="D746:E746"/>
    <mergeCell ref="D747:E747"/>
    <mergeCell ref="D748:E748"/>
    <mergeCell ref="D753:E753"/>
    <mergeCell ref="B812:C812"/>
    <mergeCell ref="D812:E812"/>
    <mergeCell ref="D781:E781"/>
    <mergeCell ref="D782:E782"/>
    <mergeCell ref="D783:E783"/>
    <mergeCell ref="D784:E784"/>
    <mergeCell ref="B785:C785"/>
    <mergeCell ref="D785:E785"/>
    <mergeCell ref="D786:E786"/>
    <mergeCell ref="D790:E790"/>
    <mergeCell ref="D791:E791"/>
    <mergeCell ref="D792:E792"/>
    <mergeCell ref="D793:E793"/>
    <mergeCell ref="D794:E794"/>
    <mergeCell ref="D795:E795"/>
    <mergeCell ref="D796:E796"/>
    <mergeCell ref="D797:E797"/>
    <mergeCell ref="D798:E798"/>
    <mergeCell ref="D799:E799"/>
    <mergeCell ref="D800:E800"/>
    <mergeCell ref="D801:E801"/>
    <mergeCell ref="D802:E802"/>
    <mergeCell ref="D803:E803"/>
    <mergeCell ref="D804:E804"/>
    <mergeCell ref="D862:E862"/>
    <mergeCell ref="D841:E841"/>
    <mergeCell ref="D836:E836"/>
    <mergeCell ref="D837:E837"/>
    <mergeCell ref="D838:E838"/>
    <mergeCell ref="B839:C839"/>
    <mergeCell ref="D839:E839"/>
    <mergeCell ref="D840:E840"/>
    <mergeCell ref="D813:E813"/>
    <mergeCell ref="D814:E814"/>
    <mergeCell ref="D816:E816"/>
    <mergeCell ref="D817:E817"/>
    <mergeCell ref="D818:E818"/>
    <mergeCell ref="D819:E819"/>
    <mergeCell ref="D820:E820"/>
    <mergeCell ref="D821:E821"/>
    <mergeCell ref="D822:E822"/>
    <mergeCell ref="D823:E823"/>
    <mergeCell ref="D824:E824"/>
    <mergeCell ref="D825:E825"/>
    <mergeCell ref="D826:E826"/>
    <mergeCell ref="D827:E827"/>
    <mergeCell ref="D828:E828"/>
    <mergeCell ref="D829:E829"/>
  </mergeCells>
  <conditionalFormatting sqref="A352:H377">
    <cfRule type="expression" dxfId="352" priority="123">
      <formula>$B$354=0</formula>
    </cfRule>
  </conditionalFormatting>
  <conditionalFormatting sqref="A379:H404">
    <cfRule type="expression" dxfId="351" priority="120">
      <formula>$B$381=0</formula>
    </cfRule>
  </conditionalFormatting>
  <conditionalFormatting sqref="A107:I133">
    <cfRule type="expression" dxfId="350" priority="150">
      <formula>$B$111=0</formula>
    </cfRule>
  </conditionalFormatting>
  <conditionalFormatting sqref="A134:I160">
    <cfRule type="expression" dxfId="349" priority="147">
      <formula>$B$138=0</formula>
    </cfRule>
  </conditionalFormatting>
  <conditionalFormatting sqref="A161:I187">
    <cfRule type="expression" dxfId="348" priority="144">
      <formula>$B$165=0</formula>
    </cfRule>
  </conditionalFormatting>
  <conditionalFormatting sqref="A217:I242">
    <cfRule type="expression" dxfId="347" priority="138">
      <formula>$B$219=0</formula>
    </cfRule>
  </conditionalFormatting>
  <conditionalFormatting sqref="A298:I324">
    <cfRule type="expression" dxfId="346" priority="129">
      <formula>$B$300=0</formula>
    </cfRule>
  </conditionalFormatting>
  <conditionalFormatting sqref="A325:I350">
    <cfRule type="expression" dxfId="345" priority="126">
      <formula>$B$327=0</formula>
    </cfRule>
  </conditionalFormatting>
  <conditionalFormatting sqref="A433:I458">
    <cfRule type="expression" dxfId="344" priority="114">
      <formula>$B$435=0</formula>
    </cfRule>
  </conditionalFormatting>
  <conditionalFormatting sqref="A487:I512">
    <cfRule type="expression" dxfId="343" priority="108">
      <formula>$B$489=0</formula>
    </cfRule>
  </conditionalFormatting>
  <conditionalFormatting sqref="A514:I540">
    <cfRule type="expression" dxfId="342" priority="105">
      <formula>$B$516=0</formula>
    </cfRule>
  </conditionalFormatting>
  <conditionalFormatting sqref="A541:I566">
    <cfRule type="expression" dxfId="341" priority="102">
      <formula>$B$543=0</formula>
    </cfRule>
  </conditionalFormatting>
  <conditionalFormatting sqref="A595:I621">
    <cfRule type="expression" dxfId="340" priority="96">
      <formula>$B$597=0</formula>
    </cfRule>
  </conditionalFormatting>
  <conditionalFormatting sqref="A622:I648">
    <cfRule type="expression" dxfId="339" priority="93">
      <formula>$B$624=0</formula>
    </cfRule>
  </conditionalFormatting>
  <conditionalFormatting sqref="A676:I701">
    <cfRule type="expression" dxfId="338" priority="87">
      <formula>$B$678=0</formula>
    </cfRule>
  </conditionalFormatting>
  <conditionalFormatting sqref="A703:I728">
    <cfRule type="expression" dxfId="337" priority="84">
      <formula>$B$705=0</formula>
    </cfRule>
  </conditionalFormatting>
  <conditionalFormatting sqref="A757:I782">
    <cfRule type="expression" dxfId="336" priority="78">
      <formula>$B$759=0</formula>
    </cfRule>
  </conditionalFormatting>
  <conditionalFormatting sqref="A811:I836">
    <cfRule type="expression" dxfId="335" priority="72">
      <formula>$B$813=0</formula>
    </cfRule>
  </conditionalFormatting>
  <conditionalFormatting sqref="A838:I866">
    <cfRule type="expression" dxfId="334" priority="69">
      <formula>$B$840=0</formula>
    </cfRule>
  </conditionalFormatting>
  <conditionalFormatting sqref="A80:J106">
    <cfRule type="expression" dxfId="333" priority="153">
      <formula>$B$84=0</formula>
    </cfRule>
  </conditionalFormatting>
  <conditionalFormatting sqref="A189:J215">
    <cfRule type="expression" dxfId="332" priority="141">
      <formula>$B$192=0</formula>
    </cfRule>
  </conditionalFormatting>
  <conditionalFormatting sqref="A243:J269">
    <cfRule type="expression" dxfId="331" priority="135">
      <formula>$B$246=0</formula>
    </cfRule>
  </conditionalFormatting>
  <conditionalFormatting sqref="A270:J296">
    <cfRule type="expression" dxfId="330" priority="132">
      <formula>$B$273=0</formula>
    </cfRule>
  </conditionalFormatting>
  <conditionalFormatting sqref="A405:J431">
    <cfRule type="expression" dxfId="329" priority="117">
      <formula>$B$408=0</formula>
    </cfRule>
  </conditionalFormatting>
  <conditionalFormatting sqref="A460:J485">
    <cfRule type="expression" dxfId="328" priority="111">
      <formula>$B$462=0</formula>
    </cfRule>
  </conditionalFormatting>
  <conditionalFormatting sqref="A568:J593">
    <cfRule type="expression" dxfId="327" priority="99">
      <formula>$B$570=0</formula>
    </cfRule>
  </conditionalFormatting>
  <conditionalFormatting sqref="A649:J674">
    <cfRule type="expression" dxfId="326" priority="90">
      <formula>$B$651=0</formula>
    </cfRule>
  </conditionalFormatting>
  <conditionalFormatting sqref="A730:J755">
    <cfRule type="expression" dxfId="325" priority="81">
      <formula>$B$732=0</formula>
    </cfRule>
  </conditionalFormatting>
  <conditionalFormatting sqref="A784:J809">
    <cfRule type="expression" dxfId="324" priority="75">
      <formula>$B$786=0</formula>
    </cfRule>
  </conditionalFormatting>
  <conditionalFormatting sqref="A53:K79">
    <cfRule type="expression" dxfId="323" priority="159">
      <formula>$B$57=0</formula>
    </cfRule>
  </conditionalFormatting>
  <conditionalFormatting sqref="A53:M868">
    <cfRule type="expression" dxfId="322" priority="158">
      <formula>$D$25="Oui"</formula>
    </cfRule>
  </conditionalFormatting>
  <conditionalFormatting sqref="B86:G106">
    <cfRule type="expression" dxfId="321" priority="29">
      <formula>$B$57=0</formula>
    </cfRule>
  </conditionalFormatting>
  <conditionalFormatting sqref="B113:G133">
    <cfRule type="expression" dxfId="320" priority="28">
      <formula>$B$57=0</formula>
    </cfRule>
  </conditionalFormatting>
  <conditionalFormatting sqref="B140:G160">
    <cfRule type="expression" dxfId="319" priority="27">
      <formula>$B$57=0</formula>
    </cfRule>
  </conditionalFormatting>
  <conditionalFormatting sqref="B167:G187">
    <cfRule type="expression" dxfId="318" priority="26">
      <formula>$B$57=0</formula>
    </cfRule>
  </conditionalFormatting>
  <conditionalFormatting sqref="B194:G214">
    <cfRule type="expression" dxfId="317" priority="25">
      <formula>$B$57=0</formula>
    </cfRule>
  </conditionalFormatting>
  <conditionalFormatting sqref="B221:G241">
    <cfRule type="expression" dxfId="316" priority="24">
      <formula>$B$57=0</formula>
    </cfRule>
  </conditionalFormatting>
  <conditionalFormatting sqref="B248:G268">
    <cfRule type="expression" dxfId="315" priority="23">
      <formula>$B$57=0</formula>
    </cfRule>
  </conditionalFormatting>
  <conditionalFormatting sqref="B275:G295">
    <cfRule type="expression" dxfId="314" priority="22">
      <formula>$B$57=0</formula>
    </cfRule>
  </conditionalFormatting>
  <conditionalFormatting sqref="B302:G322">
    <cfRule type="expression" dxfId="313" priority="21">
      <formula>$B$57=0</formula>
    </cfRule>
  </conditionalFormatting>
  <conditionalFormatting sqref="B329:G349">
    <cfRule type="expression" dxfId="312" priority="20">
      <formula>$B$57=0</formula>
    </cfRule>
  </conditionalFormatting>
  <conditionalFormatting sqref="B356:G376">
    <cfRule type="expression" dxfId="311" priority="19">
      <formula>$B$57=0</formula>
    </cfRule>
  </conditionalFormatting>
  <conditionalFormatting sqref="B383:G403">
    <cfRule type="expression" dxfId="310" priority="18">
      <formula>$B$57=0</formula>
    </cfRule>
  </conditionalFormatting>
  <conditionalFormatting sqref="B410:G430">
    <cfRule type="expression" dxfId="309" priority="17">
      <formula>$B$57=0</formula>
    </cfRule>
  </conditionalFormatting>
  <conditionalFormatting sqref="B437:G457">
    <cfRule type="expression" dxfId="308" priority="16">
      <formula>$B$57=0</formula>
    </cfRule>
  </conditionalFormatting>
  <conditionalFormatting sqref="B464:G484">
    <cfRule type="expression" dxfId="307" priority="15">
      <formula>$B$57=0</formula>
    </cfRule>
  </conditionalFormatting>
  <conditionalFormatting sqref="B491:G511">
    <cfRule type="expression" dxfId="306" priority="14">
      <formula>$B$57=0</formula>
    </cfRule>
  </conditionalFormatting>
  <conditionalFormatting sqref="B518:G538">
    <cfRule type="expression" dxfId="305" priority="13">
      <formula>$B$57=0</formula>
    </cfRule>
  </conditionalFormatting>
  <conditionalFormatting sqref="B545:G565">
    <cfRule type="expression" dxfId="304" priority="12">
      <formula>$B$57=0</formula>
    </cfRule>
  </conditionalFormatting>
  <conditionalFormatting sqref="B572:G592">
    <cfRule type="expression" dxfId="303" priority="11">
      <formula>$B$57=0</formula>
    </cfRule>
  </conditionalFormatting>
  <conditionalFormatting sqref="B599:G619">
    <cfRule type="expression" dxfId="302" priority="10">
      <formula>$B$57=0</formula>
    </cfRule>
  </conditionalFormatting>
  <conditionalFormatting sqref="B626:G646">
    <cfRule type="expression" dxfId="301" priority="9">
      <formula>$B$57=0</formula>
    </cfRule>
  </conditionalFormatting>
  <conditionalFormatting sqref="B653:G673">
    <cfRule type="expression" dxfId="300" priority="8">
      <formula>$B$57=0</formula>
    </cfRule>
  </conditionalFormatting>
  <conditionalFormatting sqref="B680:G700">
    <cfRule type="expression" dxfId="299" priority="7">
      <formula>$B$57=0</formula>
    </cfRule>
  </conditionalFormatting>
  <conditionalFormatting sqref="B707:G727">
    <cfRule type="expression" dxfId="298" priority="6">
      <formula>$B$57=0</formula>
    </cfRule>
  </conditionalFormatting>
  <conditionalFormatting sqref="B734:G754">
    <cfRule type="expression" dxfId="297" priority="5">
      <formula>$B$57=0</formula>
    </cfRule>
  </conditionalFormatting>
  <conditionalFormatting sqref="B761:G781">
    <cfRule type="expression" dxfId="296" priority="4">
      <formula>$B$57=0</formula>
    </cfRule>
  </conditionalFormatting>
  <conditionalFormatting sqref="B788:G808">
    <cfRule type="expression" dxfId="295" priority="3">
      <formula>$B$57=0</formula>
    </cfRule>
  </conditionalFormatting>
  <conditionalFormatting sqref="B815:G835">
    <cfRule type="expression" dxfId="294" priority="2">
      <formula>$B$57=0</formula>
    </cfRule>
  </conditionalFormatting>
  <conditionalFormatting sqref="B842:G862">
    <cfRule type="expression" dxfId="293" priority="1">
      <formula>$B$57=0</formula>
    </cfRule>
  </conditionalFormatting>
  <conditionalFormatting sqref="F32:G32">
    <cfRule type="expression" dxfId="292" priority="65">
      <formula>$C$7="Non"</formula>
    </cfRule>
  </conditionalFormatting>
  <conditionalFormatting sqref="F33:G52">
    <cfRule type="expression" dxfId="291" priority="68">
      <formula>$D$25="Non"</formula>
    </cfRule>
  </conditionalFormatting>
  <conditionalFormatting sqref="F52:G52">
    <cfRule type="colorScale" priority="161">
      <colorScale>
        <cfvo type="min"/>
        <cfvo type="num" val="3"/>
        <cfvo type="max"/>
        <color rgb="FFFF0000"/>
        <color rgb="FF92D050"/>
        <color rgb="FF00B050"/>
      </colorScale>
    </cfRule>
  </conditionalFormatting>
  <dataValidations count="11">
    <dataValidation type="list" allowBlank="1" showInputMessage="1" showErrorMessage="1" sqref="D26" xr:uid="{EB2EF18E-D5B1-084D-B6E1-5B090727A026}">
      <formula1>"Une seule grille,Une grille par entité"</formula1>
    </dataValidation>
    <dataValidation type="list" allowBlank="1" showInputMessage="1" showErrorMessage="1" sqref="E28:E29 D27:D29 C21" xr:uid="{73CEE263-74FE-C441-90C3-98F441F2F0D3}">
      <formula1>"Oui,Non"</formula1>
    </dataValidation>
    <dataValidation type="list" allowBlank="1" showInputMessage="1" showErrorMessage="1" sqref="G50" xr:uid="{F1BBB354-8F31-4F8B-82FF-47439376C210}">
      <formula1>"0,1,2,3,4,5,6,7,8,9,10"</formula1>
    </dataValidation>
    <dataValidation type="decimal" operator="greaterThanOrEqual" allowBlank="1" showInputMessage="1" showErrorMessage="1" errorTitle="Attention" error="Veuillez renseigner un nombre (décimales autorisées)" sqref="D9 D14" xr:uid="{3DA4D152-64C3-4BC0-9BCB-ED8FF38E9179}">
      <formula1>0</formula1>
    </dataValidation>
    <dataValidation type="whole" operator="greaterThanOrEqual" allowBlank="1" showInputMessage="1" showErrorMessage="1" errorTitle="Attention" error="Veuillez renseigner un nombre entier" sqref="D16" xr:uid="{B79A9640-B423-41E4-A780-8149E88CE2AD}">
      <formula1>0</formula1>
    </dataValidation>
    <dataValidation type="decimal" allowBlank="1" showInputMessage="1" showErrorMessage="1" errorTitle="Attention" error="Veuillez renseigner un pourcentage" sqref="F33:F39 F41:F49 F60:F66 F68:F76 F87:F93 F95:F103 F114:F120 F122:F130 F141:F147 F149:F157 F168:F174 F176:F184 F195:F201 F203:F211 F222:F227 F228 F230:F238 F249:F255 F257:F265 F276:F282 F284:F292 F303:F309 F311:F319 F330:F336 F338:F346 F357:F363 F365:F373 F384:F390 F392:F400 F411:F417 F419:F427 F438:F443 F444 F446:F454 F465:F471 F473:F481 F492:F498 F500:F508 F519:F525 F527:F535 F546:F552 F554:F562 F573:F579 F581:F589 F600:F606 F608:F616 F627:F633 F635:F643 F654:F660 F662:F670 F681:F687 F689:F697 F708:F714 F716:F724 F735:F741 F743:F751 F762:F768 F770:F778 F789:F795 F797:F805 F816:F822 F824:F832 F843:F849 F851:F859" xr:uid="{69EDF71F-A536-45F6-BE61-C08700795CB1}">
      <formula1>0</formula1>
      <formula2>1</formula2>
    </dataValidation>
    <dataValidation type="list" allowBlank="1" showInputMessage="1" showErrorMessage="1" errorTitle="Attention" error="Veuillez renseigner &quot;Oui&quot; ou &quot;Non&quot; (ou sélectionner l'une de ces valeurs dans la liste déroulante)" sqref="F40 F52" xr:uid="{54364048-4845-4717-9B70-44EA31B1C997}">
      <formula1>"Oui,Non"</formula1>
    </dataValidation>
    <dataValidation type="list" allowBlank="1" showInputMessage="1" showErrorMessage="1" errorTitle="Attention" error="Veuillez sélectionner l'une des valeurs dans la liste déroulante" sqref="G33:G49 G51:G52 F51 F78 F105 F132 F159 F186 F213 F240 F267 F294 F321 F348 F375 F402 F429 F456 F483 F510 F537 F564 F591 F618 F645 F672 F699 F726 F753 F780 F807 F834 F861" xr:uid="{B0907FC6-89F2-4F75-B48F-5E1FCE3EBAF8}">
      <formula1>"0,1,2,3,4,5,6,7,8,9,10"</formula1>
    </dataValidation>
    <dataValidation type="list" allowBlank="1" showInputMessage="1" showErrorMessage="1" errorTitle="Attention" error="Veuillez sélectionner l'une des valeurs dans la liste déroulante" sqref="G60:G76 G78:G79 G87:G103 G105:G106 G114:G129 G130 G132 G133 G141:G157 G159 G160 G168:G184 G186:G187 G195:G211 G213:G214 G222:G238 G240:G241 G249:G265 G267:G268 G276:G290 G291 G292 G294 G295 G303:G319 G321:G322 G330:G346 G348:G349 G357:G373 G375:G376 G384:G400 G402:G403 G411:G426 G427 G429 G430 G438:G454 G456:G457 G465:G481 G483:G484 G492:G507 G508 G510 G511 G519:G535 G537:G538 G546:G562 G564:G565 G573:G589 G591 G592 G600:G616 G618 G619 G627:G643 G645 G646 G654:G670 G672 G673 G681:G697 G699 G700 G708:G724 G726 G727 G735:G751 G753 G754 G762:G778 G780:G781 G789:G805 G807:G808 G816:G831 G832 G834 G835 G843:G859 G861 G862" xr:uid="{6F989CE4-0B50-4821-8258-1D3E9C49D332}">
      <formula1>"1,2,3,4,5,6,7,8,9,10"</formula1>
    </dataValidation>
    <dataValidation type="list" allowBlank="1" showErrorMessage="1" errorTitle="Attention" error="Veuillez renseigner &quot;Oui&quot; ou &quot;Non&quot; (ou sélectionner l'une de ces valeurs dans la liste déroulante)" sqref="F67 F94 F121 F148 F175 F202 F229 F256 F283 F310 F337 F364 F391 F418 F445 F472 F499 F526 F553 F580 F607 F634 F661 F688 F715 F742 F769 F796 F823 F850 F862 F835 F808 F781 F754 F727 F700 F673 F646 F619 F592 F565 F538 F511 F484 F457 F430 F403 F376 F349 F322 F295 F268 F241 F214 F187 F160 F133 F106 F79" xr:uid="{D5995068-16E3-4447-B47D-7A85EA89855B}">
      <formula1>"Oui,Non"</formula1>
    </dataValidation>
    <dataValidation type="list" allowBlank="1" showInputMessage="1" showErrorMessage="1" errorTitle="Attention" error="Veuillez sélectionner une valeur dans la liste déroulante" sqref="D7 D11 D19" xr:uid="{E0A5CBFC-3CEE-4B50-BABA-14657567480A}">
      <formula1>"Oui,Non"</formula1>
    </dataValidation>
  </dataValidations>
  <pageMargins left="0.75" right="0.75" top="1" bottom="1" header="0.4921259845" footer="0.4921259845"/>
  <pageSetup paperSize="9" orientation="portrait" horizontalDpi="360" verticalDpi="360" r:id="rId1"/>
  <headerFooter alignWithMargins="0"/>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3">
    <tabColor rgb="FF83CCDD"/>
  </sheetPr>
  <dimension ref="A1:F968"/>
  <sheetViews>
    <sheetView zoomScale="90" zoomScaleNormal="90" workbookViewId="0">
      <pane ySplit="2" topLeftCell="A3" activePane="bottomLeft" state="frozen"/>
      <selection activeCell="C46" sqref="C46"/>
      <selection pane="bottomLeft"/>
    </sheetView>
  </sheetViews>
  <sheetFormatPr baseColWidth="10" defaultColWidth="8.77734375" defaultRowHeight="13.2" x14ac:dyDescent="0.25"/>
  <cols>
    <col min="1" max="1" width="10.77734375" style="44" customWidth="1"/>
    <col min="2" max="2" width="58.21875" style="44" customWidth="1"/>
    <col min="3" max="3" width="19.77734375" style="44" customWidth="1"/>
    <col min="4" max="4" width="69.77734375" style="44" customWidth="1"/>
    <col min="5" max="5" width="29.77734375" style="44" customWidth="1"/>
    <col min="6" max="6" width="31.21875" style="44" customWidth="1"/>
    <col min="7" max="242" width="11.44140625" style="44" customWidth="1"/>
    <col min="243" max="16384" width="8.77734375" style="44"/>
  </cols>
  <sheetData>
    <row r="1" spans="1:6" s="147" customFormat="1" ht="60" customHeight="1" x14ac:dyDescent="0.25">
      <c r="B1" s="148" t="s">
        <v>1264</v>
      </c>
      <c r="E1" s="214" t="s">
        <v>3900</v>
      </c>
    </row>
    <row r="2" spans="1:6" ht="25.2" customHeight="1" x14ac:dyDescent="0.25">
      <c r="B2" s="102" t="s">
        <v>3538</v>
      </c>
    </row>
    <row r="3" spans="1:6" ht="25.2" customHeight="1" x14ac:dyDescent="0.25">
      <c r="B3" s="102"/>
    </row>
    <row r="4" spans="1:6" ht="25.2" customHeight="1" x14ac:dyDescent="0.25">
      <c r="B4" s="49" t="s">
        <v>1218</v>
      </c>
    </row>
    <row r="5" spans="1:6" ht="25.2" customHeight="1" x14ac:dyDescent="0.25">
      <c r="B5" s="49" t="s">
        <v>1219</v>
      </c>
    </row>
    <row r="6" spans="1:6" ht="25.2" customHeight="1" x14ac:dyDescent="0.25"/>
    <row r="7" spans="1:6" ht="25.2" hidden="1" customHeight="1" x14ac:dyDescent="0.25">
      <c r="B7" s="48" t="s">
        <v>1220</v>
      </c>
      <c r="C7" s="90" t="str">
        <f>IF($C$8="Une seule grille","Oui","Non")</f>
        <v>Oui</v>
      </c>
      <c r="D7" s="186"/>
    </row>
    <row r="8" spans="1:6" ht="31.95" customHeight="1" x14ac:dyDescent="0.25">
      <c r="B8" s="362" t="s">
        <v>1265</v>
      </c>
      <c r="C8" s="90" t="s">
        <v>3543</v>
      </c>
      <c r="D8" s="186" t="str">
        <f>IF($C$7="Non","   Rendez-vous directement à la ligne 43 de cet onglet","")</f>
        <v/>
      </c>
    </row>
    <row r="9" spans="1:6" s="176" customFormat="1" ht="22.95" customHeight="1" x14ac:dyDescent="0.25">
      <c r="B9" s="362"/>
    </row>
    <row r="10" spans="1:6" ht="16.2" customHeight="1" x14ac:dyDescent="0.25">
      <c r="B10" s="49" t="s">
        <v>3779</v>
      </c>
      <c r="D10" s="48"/>
      <c r="E10" s="48"/>
    </row>
    <row r="11" spans="1:6" ht="13.95" customHeight="1" x14ac:dyDescent="0.25">
      <c r="B11" s="49" t="s">
        <v>1223</v>
      </c>
      <c r="D11" s="48"/>
      <c r="E11" s="48"/>
    </row>
    <row r="12" spans="1:6" s="119" customFormat="1" ht="21" customHeight="1" x14ac:dyDescent="0.25">
      <c r="A12" s="228">
        <v>0</v>
      </c>
      <c r="B12" s="229" t="s">
        <v>3776</v>
      </c>
    </row>
    <row r="13" spans="1:6" ht="21" customHeight="1" thickBot="1" x14ac:dyDescent="0.3">
      <c r="B13" s="220" t="s">
        <v>1224</v>
      </c>
    </row>
    <row r="14" spans="1:6" ht="46.95" customHeight="1" thickBot="1" x14ac:dyDescent="0.3">
      <c r="B14" s="174" t="s">
        <v>1225</v>
      </c>
      <c r="C14" s="355" t="s">
        <v>1227</v>
      </c>
      <c r="D14" s="356"/>
      <c r="E14" s="189" t="s">
        <v>1228</v>
      </c>
      <c r="F14" s="189" t="s">
        <v>1229</v>
      </c>
    </row>
    <row r="15" spans="1:6" ht="31.2" customHeight="1" x14ac:dyDescent="0.25">
      <c r="B15" s="168" t="s">
        <v>1266</v>
      </c>
      <c r="C15" s="367" t="s">
        <v>1267</v>
      </c>
      <c r="D15" s="368"/>
      <c r="E15" s="288"/>
      <c r="F15" s="111"/>
    </row>
    <row r="16" spans="1:6" ht="25.2" customHeight="1" x14ac:dyDescent="0.25">
      <c r="B16" s="173" t="s">
        <v>1268</v>
      </c>
      <c r="C16" s="363" t="s">
        <v>1269</v>
      </c>
      <c r="D16" s="364"/>
      <c r="E16" s="289"/>
      <c r="F16" s="113"/>
    </row>
    <row r="17" spans="2:6" ht="37.950000000000003" customHeight="1" x14ac:dyDescent="0.25">
      <c r="B17" s="173" t="s">
        <v>1270</v>
      </c>
      <c r="C17" s="369" t="s">
        <v>1271</v>
      </c>
      <c r="D17" s="370"/>
      <c r="E17" s="289"/>
      <c r="F17" s="113"/>
    </row>
    <row r="18" spans="2:6" ht="33" customHeight="1" x14ac:dyDescent="0.25">
      <c r="B18" s="173" t="s">
        <v>1272</v>
      </c>
      <c r="C18" s="363" t="s">
        <v>1273</v>
      </c>
      <c r="D18" s="364"/>
      <c r="E18" s="289"/>
      <c r="F18" s="113"/>
    </row>
    <row r="19" spans="2:6" ht="34.950000000000003" customHeight="1" x14ac:dyDescent="0.25">
      <c r="B19" s="173" t="s">
        <v>1274</v>
      </c>
      <c r="C19" s="363" t="s">
        <v>1275</v>
      </c>
      <c r="D19" s="364"/>
      <c r="E19" s="289"/>
      <c r="F19" s="113"/>
    </row>
    <row r="20" spans="2:6" ht="25.2" customHeight="1" x14ac:dyDescent="0.25">
      <c r="B20" s="173" t="s">
        <v>1276</v>
      </c>
      <c r="C20" s="363" t="s">
        <v>1277</v>
      </c>
      <c r="D20" s="364"/>
      <c r="E20" s="289"/>
      <c r="F20" s="113"/>
    </row>
    <row r="21" spans="2:6" ht="34.200000000000003" customHeight="1" x14ac:dyDescent="0.25">
      <c r="B21" s="173" t="s">
        <v>1278</v>
      </c>
      <c r="C21" s="363" t="s">
        <v>1279</v>
      </c>
      <c r="D21" s="364"/>
      <c r="E21" s="289"/>
      <c r="F21" s="113"/>
    </row>
    <row r="22" spans="2:6" ht="25.2" customHeight="1" x14ac:dyDescent="0.25">
      <c r="B22" s="173" t="s">
        <v>1280</v>
      </c>
      <c r="C22" s="363" t="s">
        <v>1281</v>
      </c>
      <c r="D22" s="364"/>
      <c r="E22" s="289"/>
      <c r="F22" s="113"/>
    </row>
    <row r="23" spans="2:6" ht="25.2" customHeight="1" x14ac:dyDescent="0.25">
      <c r="B23" s="173" t="s">
        <v>1282</v>
      </c>
      <c r="C23" s="363" t="s">
        <v>1283</v>
      </c>
      <c r="D23" s="364"/>
      <c r="E23" s="289"/>
      <c r="F23" s="113"/>
    </row>
    <row r="24" spans="2:6" ht="25.2" customHeight="1" x14ac:dyDescent="0.25">
      <c r="B24" s="173" t="s">
        <v>1284</v>
      </c>
      <c r="C24" s="363" t="s">
        <v>1285</v>
      </c>
      <c r="D24" s="364"/>
      <c r="E24" s="289"/>
      <c r="F24" s="113"/>
    </row>
    <row r="25" spans="2:6" ht="25.2" customHeight="1" x14ac:dyDescent="0.25">
      <c r="B25" s="173" t="s">
        <v>1286</v>
      </c>
      <c r="C25" s="363" t="s">
        <v>1287</v>
      </c>
      <c r="D25" s="364"/>
      <c r="E25" s="289"/>
      <c r="F25" s="113"/>
    </row>
    <row r="26" spans="2:6" ht="25.2" customHeight="1" x14ac:dyDescent="0.25">
      <c r="B26" s="173" t="s">
        <v>1288</v>
      </c>
      <c r="C26" s="363" t="s">
        <v>1289</v>
      </c>
      <c r="D26" s="364"/>
      <c r="E26" s="289"/>
      <c r="F26" s="113"/>
    </row>
    <row r="27" spans="2:6" ht="31.2" customHeight="1" x14ac:dyDescent="0.25">
      <c r="B27" s="173" t="s">
        <v>1290</v>
      </c>
      <c r="C27" s="363" t="s">
        <v>1291</v>
      </c>
      <c r="D27" s="364"/>
      <c r="E27" s="289"/>
      <c r="F27" s="113"/>
    </row>
    <row r="28" spans="2:6" ht="37.950000000000003" customHeight="1" thickBot="1" x14ac:dyDescent="0.3">
      <c r="B28" s="169" t="s">
        <v>1292</v>
      </c>
      <c r="C28" s="365" t="s">
        <v>1293</v>
      </c>
      <c r="D28" s="366"/>
      <c r="E28" s="290"/>
      <c r="F28" s="225"/>
    </row>
    <row r="29" spans="2:6" ht="25.2" customHeight="1" thickBot="1" x14ac:dyDescent="0.3">
      <c r="C29" s="355" t="s">
        <v>1227</v>
      </c>
      <c r="D29" s="361"/>
    </row>
    <row r="30" spans="2:6" ht="25.2" customHeight="1" x14ac:dyDescent="0.25">
      <c r="B30" s="168" t="s">
        <v>1294</v>
      </c>
      <c r="C30" s="367" t="s">
        <v>3544</v>
      </c>
      <c r="D30" s="368"/>
      <c r="E30" s="111"/>
      <c r="F30" s="111"/>
    </row>
    <row r="31" spans="2:6" ht="25.2" customHeight="1" x14ac:dyDescent="0.25">
      <c r="B31" s="173" t="s">
        <v>1295</v>
      </c>
      <c r="C31" s="363" t="s">
        <v>1296</v>
      </c>
      <c r="D31" s="364"/>
      <c r="E31" s="113"/>
      <c r="F31" s="113"/>
    </row>
    <row r="32" spans="2:6" ht="29.25" customHeight="1" x14ac:dyDescent="0.25">
      <c r="B32" s="173" t="s">
        <v>1297</v>
      </c>
      <c r="C32" s="363" t="s">
        <v>1298</v>
      </c>
      <c r="D32" s="364"/>
      <c r="E32" s="113"/>
      <c r="F32" s="54"/>
    </row>
    <row r="33" spans="1:6" ht="33" customHeight="1" x14ac:dyDescent="0.25">
      <c r="B33" s="173" t="s">
        <v>1299</v>
      </c>
      <c r="C33" s="363" t="s">
        <v>1300</v>
      </c>
      <c r="D33" s="364"/>
      <c r="E33" s="113"/>
      <c r="F33" s="113"/>
    </row>
    <row r="34" spans="1:6" ht="33" customHeight="1" x14ac:dyDescent="0.25">
      <c r="B34" s="173" t="s">
        <v>1301</v>
      </c>
      <c r="C34" s="363" t="s">
        <v>1302</v>
      </c>
      <c r="D34" s="364"/>
      <c r="E34" s="289"/>
      <c r="F34" s="113"/>
    </row>
    <row r="35" spans="1:6" ht="25.2" customHeight="1" x14ac:dyDescent="0.25">
      <c r="B35" s="173" t="s">
        <v>1303</v>
      </c>
      <c r="C35" s="363" t="s">
        <v>3553</v>
      </c>
      <c r="D35" s="364"/>
      <c r="E35" s="113"/>
      <c r="F35" s="113"/>
    </row>
    <row r="36" spans="1:6" ht="25.2" customHeight="1" x14ac:dyDescent="0.25">
      <c r="B36" s="173" t="s">
        <v>1305</v>
      </c>
      <c r="C36" s="363" t="s">
        <v>1306</v>
      </c>
      <c r="D36" s="364"/>
      <c r="E36" s="113"/>
      <c r="F36" s="113"/>
    </row>
    <row r="37" spans="1:6" ht="25.2" customHeight="1" x14ac:dyDescent="0.25">
      <c r="B37" s="173" t="s">
        <v>1307</v>
      </c>
      <c r="C37" s="363" t="s">
        <v>3525</v>
      </c>
      <c r="D37" s="364"/>
      <c r="E37" s="289"/>
      <c r="F37" s="113"/>
    </row>
    <row r="38" spans="1:6" ht="25.2" customHeight="1" thickBot="1" x14ac:dyDescent="0.3">
      <c r="B38" s="169" t="s">
        <v>1308</v>
      </c>
      <c r="C38" s="344" t="s">
        <v>1347</v>
      </c>
      <c r="D38" s="345"/>
      <c r="E38" s="112"/>
      <c r="F38" s="112"/>
    </row>
    <row r="39" spans="1:6" ht="25.2" customHeight="1" x14ac:dyDescent="0.25">
      <c r="D39" s="347"/>
      <c r="E39" s="347"/>
    </row>
    <row r="40" spans="1:6" ht="25.2" customHeight="1" x14ac:dyDescent="0.25">
      <c r="B40" s="60"/>
      <c r="D40" s="348"/>
      <c r="E40" s="348"/>
    </row>
    <row r="41" spans="1:6" ht="25.2" customHeight="1" x14ac:dyDescent="0.25">
      <c r="D41" s="349"/>
      <c r="E41" s="349"/>
    </row>
    <row r="42" spans="1:6" ht="25.2" customHeight="1" x14ac:dyDescent="0.25">
      <c r="B42" s="350" t="s">
        <v>1263</v>
      </c>
      <c r="C42" s="350"/>
      <c r="D42" s="348"/>
      <c r="E42" s="348"/>
    </row>
    <row r="43" spans="1:6" ht="36" customHeight="1" x14ac:dyDescent="0.25">
      <c r="A43" s="191">
        <f>A12+1</f>
        <v>1</v>
      </c>
      <c r="B43" s="190">
        <f>Identité!C$34</f>
        <v>0</v>
      </c>
    </row>
    <row r="44" spans="1:6" ht="25.2" customHeight="1" thickBot="1" x14ac:dyDescent="0.3">
      <c r="C44" s="222"/>
      <c r="D44" s="222"/>
    </row>
    <row r="45" spans="1:6" ht="67.2" customHeight="1" thickBot="1" x14ac:dyDescent="0.3">
      <c r="B45" s="174" t="str">
        <f t="shared" ref="B45:C47" si="0">B14</f>
        <v>Bonnes pratiques</v>
      </c>
      <c r="C45" s="355" t="str">
        <f t="shared" si="0"/>
        <v xml:space="preserve"> Indicateur</v>
      </c>
      <c r="D45" s="356"/>
      <c r="E45" s="189" t="str">
        <f>E14</f>
        <v>Quel est votre objectif pour cette bonne pratique ?</v>
      </c>
      <c r="F45" s="189" t="str">
        <f>F14</f>
        <v>Selon vos objectifs, où en est la mise en œuvre de cette bonne pratique ?</v>
      </c>
    </row>
    <row r="46" spans="1:6" ht="31.2" customHeight="1" x14ac:dyDescent="0.25">
      <c r="B46" s="168" t="str">
        <f t="shared" si="0"/>
        <v>Privilégier le matériel d'occasion avant de considérer des équipements neufs</v>
      </c>
      <c r="C46" s="367" t="str">
        <f t="shared" si="0"/>
        <v>% de postes de travail reconditionnés</v>
      </c>
      <c r="D46" s="368"/>
      <c r="E46" s="106"/>
      <c r="F46" s="106"/>
    </row>
    <row r="47" spans="1:6" ht="25.2" customHeight="1" x14ac:dyDescent="0.25">
      <c r="B47" s="173" t="str">
        <f t="shared" si="0"/>
        <v>Upgrader les équipements plutôt que de les remplacer</v>
      </c>
      <c r="C47" s="363" t="str">
        <f t="shared" si="0"/>
        <v>% de postes travail upgradés plutôt que renouvelés</v>
      </c>
      <c r="D47" s="364"/>
      <c r="E47" s="108"/>
      <c r="F47" s="108"/>
    </row>
    <row r="48" spans="1:6" ht="31.2" customHeight="1" x14ac:dyDescent="0.25">
      <c r="B48" s="173" t="str">
        <f t="shared" ref="B48:C58" si="1">B17</f>
        <v>Dissocier le renouvellement des unités centrales des autres équipements</v>
      </c>
      <c r="C48" s="363" t="str">
        <f t="shared" si="1"/>
        <v>% d'unités centrales renouvelées seules</v>
      </c>
      <c r="D48" s="364"/>
      <c r="E48" s="108"/>
      <c r="F48" s="108"/>
    </row>
    <row r="49" spans="2:6" ht="31.95" customHeight="1" x14ac:dyDescent="0.25">
      <c r="B49" s="173" t="str">
        <f t="shared" si="1"/>
        <v>Privilégier des ordinateurs éco-labellisés EPEAT Gold, TCO (ou équivalent)</v>
      </c>
      <c r="C49" s="363" t="str">
        <f t="shared" si="1"/>
        <v>% de postes de travail éco labellisés EPEAT Gold, TCO ou équivalent</v>
      </c>
      <c r="D49" s="364"/>
      <c r="E49" s="108"/>
      <c r="F49" s="108"/>
    </row>
    <row r="50" spans="2:6" ht="31.2" customHeight="1" x14ac:dyDescent="0.25">
      <c r="B50" s="173" t="str">
        <f t="shared" si="1"/>
        <v>Déployer le BYOD (Bring Your Own Device) pour certaines catégories d’utilisateurs</v>
      </c>
      <c r="C50" s="363" t="str">
        <f t="shared" si="1"/>
        <v>% des PC, smartphones, tablettes en mode BYOD</v>
      </c>
      <c r="D50" s="364"/>
      <c r="E50" s="108"/>
      <c r="F50" s="108"/>
    </row>
    <row r="51" spans="2:6" ht="25.2" customHeight="1" x14ac:dyDescent="0.25">
      <c r="B51" s="173" t="str">
        <f t="shared" si="1"/>
        <v>Réemployer des équipements de téléphonie</v>
      </c>
      <c r="C51" s="363" t="str">
        <f t="shared" si="1"/>
        <v>% d'équipements repris reconditionnés</v>
      </c>
      <c r="D51" s="364"/>
      <c r="E51" s="108"/>
      <c r="F51" s="108"/>
    </row>
    <row r="52" spans="2:6" ht="33" customHeight="1" x14ac:dyDescent="0.25">
      <c r="B52" s="173" t="str">
        <f t="shared" si="1"/>
        <v>Privilégier des fournisseurs qui proposent des copieurs reconditionnés</v>
      </c>
      <c r="C52" s="363" t="str">
        <f t="shared" si="1"/>
        <v>% du parc d'imprimantes reconditionnées</v>
      </c>
      <c r="D52" s="364"/>
      <c r="E52" s="108"/>
      <c r="F52" s="108"/>
    </row>
    <row r="53" spans="2:6" ht="25.2" customHeight="1" x14ac:dyDescent="0.25">
      <c r="B53" s="173" t="str">
        <f t="shared" si="1"/>
        <v>Acheter ou louer des imprimantes labellisées Blue Angel / EPEAT</v>
      </c>
      <c r="C53" s="363" t="str">
        <f t="shared" si="1"/>
        <v>% d'équipements d'impression écolabellisés Blue Angel, EPEAT ou TCO</v>
      </c>
      <c r="D53" s="364"/>
      <c r="E53" s="108"/>
      <c r="F53" s="108"/>
    </row>
    <row r="54" spans="2:6" ht="25.2" customHeight="1" x14ac:dyDescent="0.25">
      <c r="B54" s="173" t="str">
        <f t="shared" si="1"/>
        <v>Acheter du papier certifié Blue Angel, FSC ou PEFC</v>
      </c>
      <c r="C54" s="363" t="str">
        <f t="shared" si="1"/>
        <v>% du poids total acheté certifié Blue Angel / FSC / PEFC</v>
      </c>
      <c r="D54" s="364"/>
      <c r="E54" s="108"/>
      <c r="F54" s="108"/>
    </row>
    <row r="55" spans="2:6" ht="25.2" customHeight="1" x14ac:dyDescent="0.25">
      <c r="B55" s="173" t="str">
        <f t="shared" si="1"/>
        <v>Acheter du papier recyclé et certifié Blue Angel, FSC ou PEFC</v>
      </c>
      <c r="C55" s="363" t="str">
        <f t="shared" si="1"/>
        <v>% de papier recyclé PEFC, FSC ou Blue Angel (par rapport à la quantité totale de papier utilisé)</v>
      </c>
      <c r="D55" s="364"/>
      <c r="E55" s="108"/>
      <c r="F55" s="108"/>
    </row>
    <row r="56" spans="2:6" ht="25.2" customHeight="1" x14ac:dyDescent="0.25">
      <c r="B56" s="173" t="str">
        <f t="shared" si="1"/>
        <v>Reconditionner les toners usagés via un acteur de l’ESS/EA</v>
      </c>
      <c r="C56" s="363" t="str">
        <f t="shared" si="1"/>
        <v>% de cartouches / toners rechargées via un acteur de l'ESS/EA</v>
      </c>
      <c r="D56" s="364"/>
      <c r="E56" s="108"/>
      <c r="F56" s="108"/>
    </row>
    <row r="57" spans="2:6" ht="25.2" customHeight="1" x14ac:dyDescent="0.25">
      <c r="B57" s="173" t="str">
        <f t="shared" si="1"/>
        <v>Paramétrer les imprimantes par défaut en mode éco</v>
      </c>
      <c r="C57" s="363" t="str">
        <f t="shared" si="1"/>
        <v>% du parc d'imprimantes configurées par défaut en mode éco</v>
      </c>
      <c r="D57" s="364"/>
      <c r="E57" s="108"/>
      <c r="F57" s="108"/>
    </row>
    <row r="58" spans="2:6" ht="31.2" customHeight="1" x14ac:dyDescent="0.25">
      <c r="B58" s="173" t="str">
        <f t="shared" si="1"/>
        <v>Mettre en veille les postes de travail la nuit et les éteindre le week-end</v>
      </c>
      <c r="C58" s="363" t="str">
        <f t="shared" si="1"/>
        <v>% de postes de travail dont le fonctionnement est calqué sur ce principe</v>
      </c>
      <c r="D58" s="364"/>
      <c r="E58" s="108"/>
      <c r="F58" s="108"/>
    </row>
    <row r="59" spans="2:6" ht="34.950000000000003" customHeight="1" thickBot="1" x14ac:dyDescent="0.3">
      <c r="B59" s="169" t="str">
        <f>B28</f>
        <v>Sensibiliser les utilisateurs aux bonnes pratiques d'utilisation des équipements de travail.</v>
      </c>
      <c r="C59" s="365" t="str">
        <f>C28</f>
        <v>% du parc de postes de travail éteints la nuit et le week-end</v>
      </c>
      <c r="D59" s="366"/>
      <c r="E59" s="110"/>
      <c r="F59" s="110"/>
    </row>
    <row r="60" spans="2:6" ht="25.2" customHeight="1" thickBot="1" x14ac:dyDescent="0.3">
      <c r="C60" s="355" t="str">
        <f>C29</f>
        <v xml:space="preserve"> Indicateur</v>
      </c>
      <c r="D60" s="361"/>
    </row>
    <row r="61" spans="2:6" ht="25.2" customHeight="1" x14ac:dyDescent="0.25">
      <c r="B61" s="168" t="str">
        <f>B30</f>
        <v>Allonger la durée de dotation des équipements</v>
      </c>
      <c r="C61" s="367" t="str">
        <f>C30</f>
        <v xml:space="preserve">Mesures proactives – 0 = Aucune, 5 = Certains équipements, 10 = Tous les équipements </v>
      </c>
      <c r="D61" s="368"/>
      <c r="E61" s="111"/>
      <c r="F61" s="111"/>
    </row>
    <row r="62" spans="2:6" ht="25.2" customHeight="1" x14ac:dyDescent="0.25">
      <c r="B62" s="173" t="str">
        <f>B31</f>
        <v>Limiter le nombre de terminaux de téléphonie</v>
      </c>
      <c r="C62" s="363" t="str">
        <f>C31</f>
        <v>Nombre de téléphones fixes par utilisateur</v>
      </c>
      <c r="D62" s="364"/>
      <c r="E62" s="113"/>
      <c r="F62" s="113"/>
    </row>
    <row r="63" spans="2:6" ht="25.2" customHeight="1" x14ac:dyDescent="0.25">
      <c r="B63" s="173" t="str">
        <f t="shared" ref="B63:C67" si="2">B32</f>
        <v>Fixer un niveau de DAS (Débit d'Absorption Spécifique) maximum pour la téléphonie mobile</v>
      </c>
      <c r="C63" s="363" t="str">
        <f t="shared" si="2"/>
        <v>DAS moyen du parc en Watts / kg</v>
      </c>
      <c r="D63" s="364"/>
      <c r="E63" s="113"/>
      <c r="F63" s="113"/>
    </row>
    <row r="64" spans="2:6" ht="33" customHeight="1" x14ac:dyDescent="0.25">
      <c r="B64" s="173" t="str">
        <f t="shared" si="2"/>
        <v>Consolider le parc d’imprimantes sur des multifonctions avec système d’identification</v>
      </c>
      <c r="C64" s="363" t="str">
        <f t="shared" si="2"/>
        <v>Nombre d'utilisateurs par équipement d'impression (imprimantes individuelles comprises)</v>
      </c>
      <c r="D64" s="364"/>
      <c r="E64" s="113"/>
      <c r="F64" s="113"/>
    </row>
    <row r="65" spans="1:6" ht="33" customHeight="1" x14ac:dyDescent="0.25">
      <c r="B65" s="173" t="str">
        <f t="shared" si="2"/>
        <v>Mettre en place les bonnes pratiques d'impression</v>
      </c>
      <c r="C65" s="363" t="str">
        <f t="shared" si="2"/>
        <v>% de bonnes pratiques mises en place</v>
      </c>
      <c r="D65" s="364"/>
      <c r="E65" s="108"/>
      <c r="F65" s="113"/>
    </row>
    <row r="66" spans="1:6" ht="27.45" customHeight="1" x14ac:dyDescent="0.25">
      <c r="B66" s="173" t="str">
        <f t="shared" si="2"/>
        <v>Collecter le papier blanc bureautique sans le froisser</v>
      </c>
      <c r="C66" s="363" t="str">
        <f t="shared" si="2"/>
        <v>Kg collectés par an et par utilisateur</v>
      </c>
      <c r="D66" s="364"/>
      <c r="E66" s="113"/>
      <c r="F66" s="113"/>
    </row>
    <row r="67" spans="1:6" ht="27.45" customHeight="1" x14ac:dyDescent="0.25">
      <c r="B67" s="173" t="str">
        <f t="shared" si="2"/>
        <v>Mettre en place une stratégie de gestion de données</v>
      </c>
      <c r="C67" s="363" t="str">
        <f t="shared" si="2"/>
        <v>Volume de stockage en interne (To)</v>
      </c>
      <c r="D67" s="364"/>
      <c r="E67" s="113"/>
      <c r="F67" s="113"/>
    </row>
    <row r="68" spans="1:6" ht="27.45" customHeight="1" x14ac:dyDescent="0.25">
      <c r="B68" s="173" t="str">
        <f>B37</f>
        <v>Réduire les impacts liés à la messagerie</v>
      </c>
      <c r="C68" s="363" t="str">
        <f t="shared" ref="C68" si="3">C37</f>
        <v>% de collaborateurs formés aux bonnes pratiques de gestion d'une boîte email</v>
      </c>
      <c r="D68" s="364"/>
      <c r="E68" s="108"/>
      <c r="F68" s="113"/>
    </row>
    <row r="69" spans="1:6" ht="27.45" customHeight="1" thickBot="1" x14ac:dyDescent="0.3">
      <c r="B69" s="169" t="str">
        <f>B38</f>
        <v>Concevoir une charte graphique responsable</v>
      </c>
      <c r="C69" s="344" t="str">
        <f>C38</f>
        <v xml:space="preserve">Oui, Non </v>
      </c>
      <c r="D69" s="345"/>
      <c r="E69" s="112"/>
      <c r="F69" s="112"/>
    </row>
    <row r="70" spans="1:6" ht="25.2" customHeight="1" x14ac:dyDescent="0.25">
      <c r="D70" s="347"/>
      <c r="E70" s="347"/>
    </row>
    <row r="71" spans="1:6" ht="25.2" customHeight="1" x14ac:dyDescent="0.25">
      <c r="B71" s="60"/>
      <c r="D71" s="348"/>
      <c r="E71" s="348"/>
    </row>
    <row r="72" spans="1:6" ht="25.2" customHeight="1" x14ac:dyDescent="0.25">
      <c r="D72" s="349"/>
      <c r="E72" s="349"/>
    </row>
    <row r="73" spans="1:6" ht="25.2" customHeight="1" x14ac:dyDescent="0.25">
      <c r="B73" s="350" t="s">
        <v>1263</v>
      </c>
      <c r="C73" s="350"/>
      <c r="D73" s="348"/>
      <c r="E73" s="348"/>
    </row>
    <row r="74" spans="1:6" ht="36" customHeight="1" x14ac:dyDescent="0.25">
      <c r="A74" s="191">
        <f>A43+1</f>
        <v>2</v>
      </c>
      <c r="B74" s="190">
        <f ca="1">OFFSET(Identité!C$34, 0, $A43)</f>
        <v>0</v>
      </c>
    </row>
    <row r="75" spans="1:6" ht="25.2" customHeight="1" thickBot="1" x14ac:dyDescent="0.3">
      <c r="C75" s="222"/>
      <c r="D75" s="222"/>
    </row>
    <row r="76" spans="1:6" ht="67.2" customHeight="1" thickBot="1" x14ac:dyDescent="0.3">
      <c r="B76" s="174" t="str">
        <f t="shared" ref="B76:C78" si="4">B45</f>
        <v>Bonnes pratiques</v>
      </c>
      <c r="C76" s="355" t="str">
        <f t="shared" si="4"/>
        <v xml:space="preserve"> Indicateur</v>
      </c>
      <c r="D76" s="356"/>
      <c r="E76" s="189" t="str">
        <f>E45</f>
        <v>Quel est votre objectif pour cette bonne pratique ?</v>
      </c>
      <c r="F76" s="189" t="str">
        <f>F45</f>
        <v>Selon vos objectifs, où en est la mise en œuvre de cette bonne pratique ?</v>
      </c>
    </row>
    <row r="77" spans="1:6" ht="31.2" customHeight="1" x14ac:dyDescent="0.25">
      <c r="B77" s="168" t="str">
        <f t="shared" si="4"/>
        <v>Privilégier le matériel d'occasion avant de considérer des équipements neufs</v>
      </c>
      <c r="C77" s="367" t="str">
        <f t="shared" si="4"/>
        <v>% de postes de travail reconditionnés</v>
      </c>
      <c r="D77" s="368"/>
      <c r="E77" s="106"/>
      <c r="F77" s="106"/>
    </row>
    <row r="78" spans="1:6" ht="25.2" customHeight="1" x14ac:dyDescent="0.25">
      <c r="B78" s="173" t="str">
        <f t="shared" si="4"/>
        <v>Upgrader les équipements plutôt que de les remplacer</v>
      </c>
      <c r="C78" s="363" t="str">
        <f t="shared" si="4"/>
        <v>% de postes travail upgradés plutôt que renouvelés</v>
      </c>
      <c r="D78" s="364"/>
      <c r="E78" s="108"/>
      <c r="F78" s="108"/>
    </row>
    <row r="79" spans="1:6" ht="31.2" customHeight="1" x14ac:dyDescent="0.25">
      <c r="B79" s="173" t="str">
        <f t="shared" ref="B79:C79" si="5">B48</f>
        <v>Dissocier le renouvellement des unités centrales des autres équipements</v>
      </c>
      <c r="C79" s="363" t="str">
        <f t="shared" si="5"/>
        <v>% d'unités centrales renouvelées seules</v>
      </c>
      <c r="D79" s="364"/>
      <c r="E79" s="108"/>
      <c r="F79" s="108"/>
    </row>
    <row r="80" spans="1:6" ht="31.95" customHeight="1" x14ac:dyDescent="0.25">
      <c r="B80" s="173" t="str">
        <f t="shared" ref="B80:C80" si="6">B49</f>
        <v>Privilégier des ordinateurs éco-labellisés EPEAT Gold, TCO (ou équivalent)</v>
      </c>
      <c r="C80" s="363" t="str">
        <f t="shared" si="6"/>
        <v>% de postes de travail éco labellisés EPEAT Gold, TCO ou équivalent</v>
      </c>
      <c r="D80" s="364"/>
      <c r="E80" s="108"/>
      <c r="F80" s="108"/>
    </row>
    <row r="81" spans="2:6" ht="31.2" customHeight="1" x14ac:dyDescent="0.25">
      <c r="B81" s="173" t="str">
        <f t="shared" ref="B81:C81" si="7">B50</f>
        <v>Déployer le BYOD (Bring Your Own Device) pour certaines catégories d’utilisateurs</v>
      </c>
      <c r="C81" s="363" t="str">
        <f t="shared" si="7"/>
        <v>% des PC, smartphones, tablettes en mode BYOD</v>
      </c>
      <c r="D81" s="364"/>
      <c r="E81" s="108"/>
      <c r="F81" s="108"/>
    </row>
    <row r="82" spans="2:6" ht="25.2" customHeight="1" x14ac:dyDescent="0.25">
      <c r="B82" s="173" t="str">
        <f t="shared" ref="B82:C82" si="8">B51</f>
        <v>Réemployer des équipements de téléphonie</v>
      </c>
      <c r="C82" s="363" t="str">
        <f t="shared" si="8"/>
        <v>% d'équipements repris reconditionnés</v>
      </c>
      <c r="D82" s="364"/>
      <c r="E82" s="108"/>
      <c r="F82" s="108"/>
    </row>
    <row r="83" spans="2:6" ht="33" customHeight="1" x14ac:dyDescent="0.25">
      <c r="B83" s="173" t="str">
        <f t="shared" ref="B83:C83" si="9">B52</f>
        <v>Privilégier des fournisseurs qui proposent des copieurs reconditionnés</v>
      </c>
      <c r="C83" s="363" t="str">
        <f t="shared" si="9"/>
        <v>% du parc d'imprimantes reconditionnées</v>
      </c>
      <c r="D83" s="364"/>
      <c r="E83" s="108"/>
      <c r="F83" s="108"/>
    </row>
    <row r="84" spans="2:6" ht="25.2" customHeight="1" x14ac:dyDescent="0.25">
      <c r="B84" s="173" t="str">
        <f t="shared" ref="B84:C84" si="10">B53</f>
        <v>Acheter ou louer des imprimantes labellisées Blue Angel / EPEAT</v>
      </c>
      <c r="C84" s="363" t="str">
        <f t="shared" si="10"/>
        <v>% d'équipements d'impression écolabellisés Blue Angel, EPEAT ou TCO</v>
      </c>
      <c r="D84" s="364"/>
      <c r="E84" s="108"/>
      <c r="F84" s="108"/>
    </row>
    <row r="85" spans="2:6" ht="25.2" customHeight="1" x14ac:dyDescent="0.25">
      <c r="B85" s="173" t="str">
        <f t="shared" ref="B85:C85" si="11">B54</f>
        <v>Acheter du papier certifié Blue Angel, FSC ou PEFC</v>
      </c>
      <c r="C85" s="363" t="str">
        <f t="shared" si="11"/>
        <v>% du poids total acheté certifié Blue Angel / FSC / PEFC</v>
      </c>
      <c r="D85" s="364"/>
      <c r="E85" s="108"/>
      <c r="F85" s="108"/>
    </row>
    <row r="86" spans="2:6" ht="25.2" customHeight="1" x14ac:dyDescent="0.25">
      <c r="B86" s="173" t="str">
        <f t="shared" ref="B86:C86" si="12">B55</f>
        <v>Acheter du papier recyclé et certifié Blue Angel, FSC ou PEFC</v>
      </c>
      <c r="C86" s="363" t="str">
        <f t="shared" si="12"/>
        <v>% de papier recyclé PEFC, FSC ou Blue Angel (par rapport à la quantité totale de papier utilisé)</v>
      </c>
      <c r="D86" s="364"/>
      <c r="E86" s="108"/>
      <c r="F86" s="108"/>
    </row>
    <row r="87" spans="2:6" ht="25.2" customHeight="1" x14ac:dyDescent="0.25">
      <c r="B87" s="173" t="str">
        <f t="shared" ref="B87:C87" si="13">B56</f>
        <v>Reconditionner les toners usagés via un acteur de l’ESS/EA</v>
      </c>
      <c r="C87" s="363" t="str">
        <f t="shared" si="13"/>
        <v>% de cartouches / toners rechargées via un acteur de l'ESS/EA</v>
      </c>
      <c r="D87" s="364"/>
      <c r="E87" s="108"/>
      <c r="F87" s="108"/>
    </row>
    <row r="88" spans="2:6" ht="25.2" customHeight="1" x14ac:dyDescent="0.25">
      <c r="B88" s="173" t="str">
        <f t="shared" ref="B88:C88" si="14">B57</f>
        <v>Paramétrer les imprimantes par défaut en mode éco</v>
      </c>
      <c r="C88" s="363" t="str">
        <f t="shared" si="14"/>
        <v>% du parc d'imprimantes configurées par défaut en mode éco</v>
      </c>
      <c r="D88" s="364"/>
      <c r="E88" s="108"/>
      <c r="F88" s="108"/>
    </row>
    <row r="89" spans="2:6" ht="31.2" customHeight="1" x14ac:dyDescent="0.25">
      <c r="B89" s="173" t="str">
        <f t="shared" ref="B89:C89" si="15">B58</f>
        <v>Mettre en veille les postes de travail la nuit et les éteindre le week-end</v>
      </c>
      <c r="C89" s="363" t="str">
        <f t="shared" si="15"/>
        <v>% de postes de travail dont le fonctionnement est calqué sur ce principe</v>
      </c>
      <c r="D89" s="364"/>
      <c r="E89" s="108"/>
      <c r="F89" s="108"/>
    </row>
    <row r="90" spans="2:6" ht="34.950000000000003" customHeight="1" thickBot="1" x14ac:dyDescent="0.3">
      <c r="B90" s="169" t="str">
        <f>B59</f>
        <v>Sensibiliser les utilisateurs aux bonnes pratiques d'utilisation des équipements de travail.</v>
      </c>
      <c r="C90" s="365" t="str">
        <f>C59</f>
        <v>% du parc de postes de travail éteints la nuit et le week-end</v>
      </c>
      <c r="D90" s="366"/>
      <c r="E90" s="110"/>
      <c r="F90" s="110"/>
    </row>
    <row r="91" spans="2:6" ht="25.2" customHeight="1" thickBot="1" x14ac:dyDescent="0.3">
      <c r="C91" s="355" t="str">
        <f>C60</f>
        <v xml:space="preserve"> Indicateur</v>
      </c>
      <c r="D91" s="361"/>
    </row>
    <row r="92" spans="2:6" ht="25.2" customHeight="1" x14ac:dyDescent="0.25">
      <c r="B92" s="168" t="str">
        <f>B61</f>
        <v>Allonger la durée de dotation des équipements</v>
      </c>
      <c r="C92" s="367" t="str">
        <f>C61</f>
        <v xml:space="preserve">Mesures proactives – 0 = Aucune, 5 = Certains équipements, 10 = Tous les équipements </v>
      </c>
      <c r="D92" s="368"/>
      <c r="E92" s="111"/>
      <c r="F92" s="111"/>
    </row>
    <row r="93" spans="2:6" ht="25.2" customHeight="1" x14ac:dyDescent="0.25">
      <c r="B93" s="173" t="str">
        <f>B62</f>
        <v>Limiter le nombre de terminaux de téléphonie</v>
      </c>
      <c r="C93" s="363" t="str">
        <f>C62</f>
        <v>Nombre de téléphones fixes par utilisateur</v>
      </c>
      <c r="D93" s="364"/>
      <c r="E93" s="113"/>
      <c r="F93" s="113"/>
    </row>
    <row r="94" spans="2:6" ht="25.2" customHeight="1" x14ac:dyDescent="0.25">
      <c r="B94" s="173" t="str">
        <f t="shared" ref="B94:C94" si="16">B63</f>
        <v>Fixer un niveau de DAS (Débit d'Absorption Spécifique) maximum pour la téléphonie mobile</v>
      </c>
      <c r="C94" s="363" t="str">
        <f t="shared" si="16"/>
        <v>DAS moyen du parc en Watts / kg</v>
      </c>
      <c r="D94" s="364"/>
      <c r="E94" s="113"/>
      <c r="F94" s="113"/>
    </row>
    <row r="95" spans="2:6" ht="33" customHeight="1" x14ac:dyDescent="0.25">
      <c r="B95" s="173" t="str">
        <f t="shared" ref="B95:C95" si="17">B64</f>
        <v>Consolider le parc d’imprimantes sur des multifonctions avec système d’identification</v>
      </c>
      <c r="C95" s="363" t="str">
        <f t="shared" si="17"/>
        <v>Nombre d'utilisateurs par équipement d'impression (imprimantes individuelles comprises)</v>
      </c>
      <c r="D95" s="364"/>
      <c r="E95" s="113"/>
      <c r="F95" s="113"/>
    </row>
    <row r="96" spans="2:6" ht="33" customHeight="1" x14ac:dyDescent="0.25">
      <c r="B96" s="173" t="str">
        <f t="shared" ref="B96:C96" si="18">B65</f>
        <v>Mettre en place les bonnes pratiques d'impression</v>
      </c>
      <c r="C96" s="363" t="str">
        <f t="shared" si="18"/>
        <v>% de bonnes pratiques mises en place</v>
      </c>
      <c r="D96" s="364"/>
      <c r="E96" s="108"/>
      <c r="F96" s="113"/>
    </row>
    <row r="97" spans="1:6" ht="27.45" customHeight="1" x14ac:dyDescent="0.25">
      <c r="B97" s="173" t="str">
        <f t="shared" ref="B97:C97" si="19">B66</f>
        <v>Collecter le papier blanc bureautique sans le froisser</v>
      </c>
      <c r="C97" s="363" t="str">
        <f t="shared" si="19"/>
        <v>Kg collectés par an et par utilisateur</v>
      </c>
      <c r="D97" s="364"/>
      <c r="E97" s="113"/>
      <c r="F97" s="113"/>
    </row>
    <row r="98" spans="1:6" ht="27.45" customHeight="1" x14ac:dyDescent="0.25">
      <c r="B98" s="173" t="str">
        <f t="shared" ref="B98:C99" si="20">B67</f>
        <v>Mettre en place une stratégie de gestion de données</v>
      </c>
      <c r="C98" s="363" t="str">
        <f t="shared" si="20"/>
        <v>Volume de stockage en interne (To)</v>
      </c>
      <c r="D98" s="364"/>
      <c r="E98" s="113"/>
      <c r="F98" s="113"/>
    </row>
    <row r="99" spans="1:6" ht="27.45" customHeight="1" x14ac:dyDescent="0.25">
      <c r="B99" s="173" t="str">
        <f>B68</f>
        <v>Réduire les impacts liés à la messagerie</v>
      </c>
      <c r="C99" s="363" t="str">
        <f t="shared" si="20"/>
        <v>% de collaborateurs formés aux bonnes pratiques de gestion d'une boîte email</v>
      </c>
      <c r="D99" s="364"/>
      <c r="E99" s="108"/>
      <c r="F99" s="113"/>
    </row>
    <row r="100" spans="1:6" ht="27.45" customHeight="1" thickBot="1" x14ac:dyDescent="0.3">
      <c r="B100" s="169" t="str">
        <f>B69</f>
        <v>Concevoir une charte graphique responsable</v>
      </c>
      <c r="C100" s="344" t="str">
        <f>C69</f>
        <v xml:space="preserve">Oui, Non </v>
      </c>
      <c r="D100" s="345"/>
      <c r="E100" s="112"/>
      <c r="F100" s="112"/>
    </row>
    <row r="101" spans="1:6" ht="25.2" customHeight="1" x14ac:dyDescent="0.25">
      <c r="D101" s="347"/>
      <c r="E101" s="347"/>
    </row>
    <row r="102" spans="1:6" ht="25.2" customHeight="1" x14ac:dyDescent="0.25">
      <c r="B102" s="60"/>
      <c r="D102" s="348"/>
      <c r="E102" s="348"/>
    </row>
    <row r="103" spans="1:6" ht="25.2" customHeight="1" x14ac:dyDescent="0.25">
      <c r="D103" s="349"/>
      <c r="E103" s="349"/>
    </row>
    <row r="104" spans="1:6" ht="25.2" customHeight="1" x14ac:dyDescent="0.25">
      <c r="B104" s="350" t="s">
        <v>1263</v>
      </c>
      <c r="C104" s="350"/>
      <c r="D104" s="348"/>
      <c r="E104" s="348"/>
    </row>
    <row r="105" spans="1:6" ht="36" customHeight="1" x14ac:dyDescent="0.25">
      <c r="A105" s="191">
        <f>A74+1</f>
        <v>3</v>
      </c>
      <c r="B105" s="190">
        <f ca="1">OFFSET(Identité!C$34, 0, $A74)</f>
        <v>0</v>
      </c>
    </row>
    <row r="106" spans="1:6" ht="25.2" customHeight="1" thickBot="1" x14ac:dyDescent="0.3">
      <c r="C106" s="222"/>
      <c r="D106" s="222"/>
    </row>
    <row r="107" spans="1:6" ht="67.2" customHeight="1" thickBot="1" x14ac:dyDescent="0.3">
      <c r="B107" s="174" t="str">
        <f t="shared" ref="B107:C109" si="21">B76</f>
        <v>Bonnes pratiques</v>
      </c>
      <c r="C107" s="355" t="str">
        <f t="shared" si="21"/>
        <v xml:space="preserve"> Indicateur</v>
      </c>
      <c r="D107" s="356"/>
      <c r="E107" s="189" t="str">
        <f>E76</f>
        <v>Quel est votre objectif pour cette bonne pratique ?</v>
      </c>
      <c r="F107" s="189" t="str">
        <f>F76</f>
        <v>Selon vos objectifs, où en est la mise en œuvre de cette bonne pratique ?</v>
      </c>
    </row>
    <row r="108" spans="1:6" ht="31.2" customHeight="1" x14ac:dyDescent="0.25">
      <c r="B108" s="168" t="str">
        <f t="shared" si="21"/>
        <v>Privilégier le matériel d'occasion avant de considérer des équipements neufs</v>
      </c>
      <c r="C108" s="367" t="str">
        <f t="shared" si="21"/>
        <v>% de postes de travail reconditionnés</v>
      </c>
      <c r="D108" s="368"/>
      <c r="E108" s="106"/>
      <c r="F108" s="106"/>
    </row>
    <row r="109" spans="1:6" ht="25.2" customHeight="1" x14ac:dyDescent="0.25">
      <c r="B109" s="173" t="str">
        <f t="shared" si="21"/>
        <v>Upgrader les équipements plutôt que de les remplacer</v>
      </c>
      <c r="C109" s="363" t="str">
        <f t="shared" si="21"/>
        <v>% de postes travail upgradés plutôt que renouvelés</v>
      </c>
      <c r="D109" s="364"/>
      <c r="E109" s="108"/>
      <c r="F109" s="108"/>
    </row>
    <row r="110" spans="1:6" ht="31.2" customHeight="1" x14ac:dyDescent="0.25">
      <c r="B110" s="173" t="str">
        <f t="shared" ref="B110:C110" si="22">B79</f>
        <v>Dissocier le renouvellement des unités centrales des autres équipements</v>
      </c>
      <c r="C110" s="363" t="str">
        <f t="shared" si="22"/>
        <v>% d'unités centrales renouvelées seules</v>
      </c>
      <c r="D110" s="364"/>
      <c r="E110" s="108"/>
      <c r="F110" s="108"/>
    </row>
    <row r="111" spans="1:6" ht="31.95" customHeight="1" x14ac:dyDescent="0.25">
      <c r="B111" s="173" t="str">
        <f t="shared" ref="B111:C111" si="23">B80</f>
        <v>Privilégier des ordinateurs éco-labellisés EPEAT Gold, TCO (ou équivalent)</v>
      </c>
      <c r="C111" s="363" t="str">
        <f t="shared" si="23"/>
        <v>% de postes de travail éco labellisés EPEAT Gold, TCO ou équivalent</v>
      </c>
      <c r="D111" s="364"/>
      <c r="E111" s="108"/>
      <c r="F111" s="108"/>
    </row>
    <row r="112" spans="1:6" ht="31.2" customHeight="1" x14ac:dyDescent="0.25">
      <c r="B112" s="173" t="str">
        <f t="shared" ref="B112:C112" si="24">B81</f>
        <v>Déployer le BYOD (Bring Your Own Device) pour certaines catégories d’utilisateurs</v>
      </c>
      <c r="C112" s="363" t="str">
        <f t="shared" si="24"/>
        <v>% des PC, smartphones, tablettes en mode BYOD</v>
      </c>
      <c r="D112" s="364"/>
      <c r="E112" s="108"/>
      <c r="F112" s="108"/>
    </row>
    <row r="113" spans="2:6" ht="25.2" customHeight="1" x14ac:dyDescent="0.25">
      <c r="B113" s="173" t="str">
        <f t="shared" ref="B113:C113" si="25">B82</f>
        <v>Réemployer des équipements de téléphonie</v>
      </c>
      <c r="C113" s="363" t="str">
        <f t="shared" si="25"/>
        <v>% d'équipements repris reconditionnés</v>
      </c>
      <c r="D113" s="364"/>
      <c r="E113" s="108"/>
      <c r="F113" s="108"/>
    </row>
    <row r="114" spans="2:6" ht="33" customHeight="1" x14ac:dyDescent="0.25">
      <c r="B114" s="173" t="str">
        <f t="shared" ref="B114:C114" si="26">B83</f>
        <v>Privilégier des fournisseurs qui proposent des copieurs reconditionnés</v>
      </c>
      <c r="C114" s="363" t="str">
        <f t="shared" si="26"/>
        <v>% du parc d'imprimantes reconditionnées</v>
      </c>
      <c r="D114" s="364"/>
      <c r="E114" s="108"/>
      <c r="F114" s="108"/>
    </row>
    <row r="115" spans="2:6" ht="25.2" customHeight="1" x14ac:dyDescent="0.25">
      <c r="B115" s="173" t="str">
        <f t="shared" ref="B115:C115" si="27">B84</f>
        <v>Acheter ou louer des imprimantes labellisées Blue Angel / EPEAT</v>
      </c>
      <c r="C115" s="363" t="str">
        <f t="shared" si="27"/>
        <v>% d'équipements d'impression écolabellisés Blue Angel, EPEAT ou TCO</v>
      </c>
      <c r="D115" s="364"/>
      <c r="E115" s="108"/>
      <c r="F115" s="108"/>
    </row>
    <row r="116" spans="2:6" ht="25.2" customHeight="1" x14ac:dyDescent="0.25">
      <c r="B116" s="173" t="str">
        <f t="shared" ref="B116:C116" si="28">B85</f>
        <v>Acheter du papier certifié Blue Angel, FSC ou PEFC</v>
      </c>
      <c r="C116" s="363" t="str">
        <f t="shared" si="28"/>
        <v>% du poids total acheté certifié Blue Angel / FSC / PEFC</v>
      </c>
      <c r="D116" s="364"/>
      <c r="E116" s="108"/>
      <c r="F116" s="108"/>
    </row>
    <row r="117" spans="2:6" ht="25.2" customHeight="1" x14ac:dyDescent="0.25">
      <c r="B117" s="173" t="str">
        <f t="shared" ref="B117:C117" si="29">B86</f>
        <v>Acheter du papier recyclé et certifié Blue Angel, FSC ou PEFC</v>
      </c>
      <c r="C117" s="363" t="str">
        <f t="shared" si="29"/>
        <v>% de papier recyclé PEFC, FSC ou Blue Angel (par rapport à la quantité totale de papier utilisé)</v>
      </c>
      <c r="D117" s="364"/>
      <c r="E117" s="108"/>
      <c r="F117" s="108"/>
    </row>
    <row r="118" spans="2:6" ht="25.2" customHeight="1" x14ac:dyDescent="0.25">
      <c r="B118" s="173" t="str">
        <f t="shared" ref="B118:C118" si="30">B87</f>
        <v>Reconditionner les toners usagés via un acteur de l’ESS/EA</v>
      </c>
      <c r="C118" s="363" t="str">
        <f t="shared" si="30"/>
        <v>% de cartouches / toners rechargées via un acteur de l'ESS/EA</v>
      </c>
      <c r="D118" s="364"/>
      <c r="E118" s="108"/>
      <c r="F118" s="108"/>
    </row>
    <row r="119" spans="2:6" ht="25.2" customHeight="1" x14ac:dyDescent="0.25">
      <c r="B119" s="173" t="str">
        <f t="shared" ref="B119:C119" si="31">B88</f>
        <v>Paramétrer les imprimantes par défaut en mode éco</v>
      </c>
      <c r="C119" s="363" t="str">
        <f t="shared" si="31"/>
        <v>% du parc d'imprimantes configurées par défaut en mode éco</v>
      </c>
      <c r="D119" s="364"/>
      <c r="E119" s="108"/>
      <c r="F119" s="108"/>
    </row>
    <row r="120" spans="2:6" ht="31.2" customHeight="1" x14ac:dyDescent="0.25">
      <c r="B120" s="173" t="str">
        <f t="shared" ref="B120:C120" si="32">B89</f>
        <v>Mettre en veille les postes de travail la nuit et les éteindre le week-end</v>
      </c>
      <c r="C120" s="363" t="str">
        <f t="shared" si="32"/>
        <v>% de postes de travail dont le fonctionnement est calqué sur ce principe</v>
      </c>
      <c r="D120" s="364"/>
      <c r="E120" s="108"/>
      <c r="F120" s="108"/>
    </row>
    <row r="121" spans="2:6" ht="34.950000000000003" customHeight="1" thickBot="1" x14ac:dyDescent="0.3">
      <c r="B121" s="169" t="str">
        <f>B90</f>
        <v>Sensibiliser les utilisateurs aux bonnes pratiques d'utilisation des équipements de travail.</v>
      </c>
      <c r="C121" s="365" t="str">
        <f>C90</f>
        <v>% du parc de postes de travail éteints la nuit et le week-end</v>
      </c>
      <c r="D121" s="366"/>
      <c r="E121" s="110"/>
      <c r="F121" s="110"/>
    </row>
    <row r="122" spans="2:6" ht="25.2" customHeight="1" thickBot="1" x14ac:dyDescent="0.3">
      <c r="C122" s="355" t="str">
        <f>C91</f>
        <v xml:space="preserve"> Indicateur</v>
      </c>
      <c r="D122" s="361"/>
    </row>
    <row r="123" spans="2:6" ht="25.2" customHeight="1" x14ac:dyDescent="0.25">
      <c r="B123" s="168" t="str">
        <f>B92</f>
        <v>Allonger la durée de dotation des équipements</v>
      </c>
      <c r="C123" s="367" t="str">
        <f>C92</f>
        <v xml:space="preserve">Mesures proactives – 0 = Aucune, 5 = Certains équipements, 10 = Tous les équipements </v>
      </c>
      <c r="D123" s="368"/>
      <c r="E123" s="111"/>
      <c r="F123" s="111"/>
    </row>
    <row r="124" spans="2:6" ht="25.2" customHeight="1" x14ac:dyDescent="0.25">
      <c r="B124" s="173" t="str">
        <f>B93</f>
        <v>Limiter le nombre de terminaux de téléphonie</v>
      </c>
      <c r="C124" s="363" t="str">
        <f>C93</f>
        <v>Nombre de téléphones fixes par utilisateur</v>
      </c>
      <c r="D124" s="364"/>
      <c r="E124" s="113"/>
      <c r="F124" s="113"/>
    </row>
    <row r="125" spans="2:6" ht="25.2" customHeight="1" x14ac:dyDescent="0.25">
      <c r="B125" s="173" t="str">
        <f t="shared" ref="B125:C125" si="33">B94</f>
        <v>Fixer un niveau de DAS (Débit d'Absorption Spécifique) maximum pour la téléphonie mobile</v>
      </c>
      <c r="C125" s="363" t="str">
        <f t="shared" si="33"/>
        <v>DAS moyen du parc en Watts / kg</v>
      </c>
      <c r="D125" s="364"/>
      <c r="E125" s="113"/>
      <c r="F125" s="113"/>
    </row>
    <row r="126" spans="2:6" ht="33" customHeight="1" x14ac:dyDescent="0.25">
      <c r="B126" s="173" t="str">
        <f t="shared" ref="B126:C126" si="34">B95</f>
        <v>Consolider le parc d’imprimantes sur des multifonctions avec système d’identification</v>
      </c>
      <c r="C126" s="363" t="str">
        <f t="shared" si="34"/>
        <v>Nombre d'utilisateurs par équipement d'impression (imprimantes individuelles comprises)</v>
      </c>
      <c r="D126" s="364"/>
      <c r="E126" s="113"/>
      <c r="F126" s="113"/>
    </row>
    <row r="127" spans="2:6" ht="33" customHeight="1" x14ac:dyDescent="0.25">
      <c r="B127" s="173" t="str">
        <f t="shared" ref="B127:C127" si="35">B96</f>
        <v>Mettre en place les bonnes pratiques d'impression</v>
      </c>
      <c r="C127" s="363" t="str">
        <f t="shared" si="35"/>
        <v>% de bonnes pratiques mises en place</v>
      </c>
      <c r="D127" s="364"/>
      <c r="E127" s="108"/>
      <c r="F127" s="113"/>
    </row>
    <row r="128" spans="2:6" ht="27.45" customHeight="1" x14ac:dyDescent="0.25">
      <c r="B128" s="173" t="str">
        <f t="shared" ref="B128:C128" si="36">B97</f>
        <v>Collecter le papier blanc bureautique sans le froisser</v>
      </c>
      <c r="C128" s="363" t="str">
        <f t="shared" si="36"/>
        <v>Kg collectés par an et par utilisateur</v>
      </c>
      <c r="D128" s="364"/>
      <c r="E128" s="113"/>
      <c r="F128" s="113"/>
    </row>
    <row r="129" spans="1:6" ht="27.45" customHeight="1" x14ac:dyDescent="0.25">
      <c r="B129" s="173" t="str">
        <f t="shared" ref="B129:C130" si="37">B98</f>
        <v>Mettre en place une stratégie de gestion de données</v>
      </c>
      <c r="C129" s="363" t="str">
        <f t="shared" si="37"/>
        <v>Volume de stockage en interne (To)</v>
      </c>
      <c r="D129" s="364"/>
      <c r="E129" s="113"/>
      <c r="F129" s="113"/>
    </row>
    <row r="130" spans="1:6" ht="27.45" customHeight="1" x14ac:dyDescent="0.25">
      <c r="B130" s="173" t="str">
        <f>B99</f>
        <v>Réduire les impacts liés à la messagerie</v>
      </c>
      <c r="C130" s="363" t="str">
        <f t="shared" si="37"/>
        <v>% de collaborateurs formés aux bonnes pratiques de gestion d'une boîte email</v>
      </c>
      <c r="D130" s="364"/>
      <c r="E130" s="108"/>
      <c r="F130" s="113"/>
    </row>
    <row r="131" spans="1:6" ht="27.45" customHeight="1" thickBot="1" x14ac:dyDescent="0.3">
      <c r="B131" s="169" t="str">
        <f>B100</f>
        <v>Concevoir une charte graphique responsable</v>
      </c>
      <c r="C131" s="344" t="str">
        <f>C100</f>
        <v xml:space="preserve">Oui, Non </v>
      </c>
      <c r="D131" s="345"/>
      <c r="E131" s="112"/>
      <c r="F131" s="112"/>
    </row>
    <row r="132" spans="1:6" ht="25.2" customHeight="1" x14ac:dyDescent="0.25">
      <c r="D132" s="347"/>
      <c r="E132" s="347"/>
    </row>
    <row r="133" spans="1:6" ht="25.2" customHeight="1" x14ac:dyDescent="0.25">
      <c r="B133" s="60"/>
      <c r="D133" s="348"/>
      <c r="E133" s="348"/>
    </row>
    <row r="134" spans="1:6" ht="25.2" customHeight="1" x14ac:dyDescent="0.25">
      <c r="D134" s="349"/>
      <c r="E134" s="349"/>
    </row>
    <row r="135" spans="1:6" ht="25.2" customHeight="1" x14ac:dyDescent="0.25">
      <c r="B135" s="350" t="s">
        <v>1263</v>
      </c>
      <c r="C135" s="350"/>
      <c r="D135" s="348"/>
      <c r="E135" s="348"/>
    </row>
    <row r="136" spans="1:6" ht="36" customHeight="1" x14ac:dyDescent="0.25">
      <c r="A136" s="191">
        <f>A105+1</f>
        <v>4</v>
      </c>
      <c r="B136" s="190">
        <f ca="1">OFFSET(Identité!C$34, 0, $A105)</f>
        <v>0</v>
      </c>
    </row>
    <row r="137" spans="1:6" ht="25.2" customHeight="1" thickBot="1" x14ac:dyDescent="0.3">
      <c r="C137" s="222"/>
      <c r="D137" s="222"/>
    </row>
    <row r="138" spans="1:6" ht="67.2" customHeight="1" thickBot="1" x14ac:dyDescent="0.3">
      <c r="B138" s="174" t="str">
        <f t="shared" ref="B138:C140" si="38">B107</f>
        <v>Bonnes pratiques</v>
      </c>
      <c r="C138" s="355" t="str">
        <f t="shared" si="38"/>
        <v xml:space="preserve"> Indicateur</v>
      </c>
      <c r="D138" s="356"/>
      <c r="E138" s="189" t="str">
        <f>E107</f>
        <v>Quel est votre objectif pour cette bonne pratique ?</v>
      </c>
      <c r="F138" s="189" t="str">
        <f>F107</f>
        <v>Selon vos objectifs, où en est la mise en œuvre de cette bonne pratique ?</v>
      </c>
    </row>
    <row r="139" spans="1:6" ht="31.2" customHeight="1" x14ac:dyDescent="0.25">
      <c r="B139" s="168" t="str">
        <f t="shared" si="38"/>
        <v>Privilégier le matériel d'occasion avant de considérer des équipements neufs</v>
      </c>
      <c r="C139" s="367" t="str">
        <f t="shared" si="38"/>
        <v>% de postes de travail reconditionnés</v>
      </c>
      <c r="D139" s="368"/>
      <c r="E139" s="106"/>
      <c r="F139" s="106"/>
    </row>
    <row r="140" spans="1:6" ht="25.2" customHeight="1" x14ac:dyDescent="0.25">
      <c r="B140" s="173" t="str">
        <f t="shared" si="38"/>
        <v>Upgrader les équipements plutôt que de les remplacer</v>
      </c>
      <c r="C140" s="363" t="str">
        <f t="shared" si="38"/>
        <v>% de postes travail upgradés plutôt que renouvelés</v>
      </c>
      <c r="D140" s="364"/>
      <c r="E140" s="108"/>
      <c r="F140" s="108"/>
    </row>
    <row r="141" spans="1:6" ht="31.2" customHeight="1" x14ac:dyDescent="0.25">
      <c r="B141" s="173" t="str">
        <f t="shared" ref="B141:C141" si="39">B110</f>
        <v>Dissocier le renouvellement des unités centrales des autres équipements</v>
      </c>
      <c r="C141" s="363" t="str">
        <f t="shared" si="39"/>
        <v>% d'unités centrales renouvelées seules</v>
      </c>
      <c r="D141" s="364"/>
      <c r="E141" s="108"/>
      <c r="F141" s="108"/>
    </row>
    <row r="142" spans="1:6" ht="31.95" customHeight="1" x14ac:dyDescent="0.25">
      <c r="B142" s="173" t="str">
        <f t="shared" ref="B142:C142" si="40">B111</f>
        <v>Privilégier des ordinateurs éco-labellisés EPEAT Gold, TCO (ou équivalent)</v>
      </c>
      <c r="C142" s="363" t="str">
        <f t="shared" si="40"/>
        <v>% de postes de travail éco labellisés EPEAT Gold, TCO ou équivalent</v>
      </c>
      <c r="D142" s="364"/>
      <c r="E142" s="108"/>
      <c r="F142" s="108"/>
    </row>
    <row r="143" spans="1:6" ht="31.2" customHeight="1" x14ac:dyDescent="0.25">
      <c r="B143" s="173" t="str">
        <f t="shared" ref="B143:C143" si="41">B112</f>
        <v>Déployer le BYOD (Bring Your Own Device) pour certaines catégories d’utilisateurs</v>
      </c>
      <c r="C143" s="363" t="str">
        <f t="shared" si="41"/>
        <v>% des PC, smartphones, tablettes en mode BYOD</v>
      </c>
      <c r="D143" s="364"/>
      <c r="E143" s="108"/>
      <c r="F143" s="108"/>
    </row>
    <row r="144" spans="1:6" ht="25.2" customHeight="1" x14ac:dyDescent="0.25">
      <c r="B144" s="173" t="str">
        <f t="shared" ref="B144:C144" si="42">B113</f>
        <v>Réemployer des équipements de téléphonie</v>
      </c>
      <c r="C144" s="363" t="str">
        <f t="shared" si="42"/>
        <v>% d'équipements repris reconditionnés</v>
      </c>
      <c r="D144" s="364"/>
      <c r="E144" s="108"/>
      <c r="F144" s="108"/>
    </row>
    <row r="145" spans="2:6" ht="33" customHeight="1" x14ac:dyDescent="0.25">
      <c r="B145" s="173" t="str">
        <f t="shared" ref="B145:C145" si="43">B114</f>
        <v>Privilégier des fournisseurs qui proposent des copieurs reconditionnés</v>
      </c>
      <c r="C145" s="363" t="str">
        <f t="shared" si="43"/>
        <v>% du parc d'imprimantes reconditionnées</v>
      </c>
      <c r="D145" s="364"/>
      <c r="E145" s="108"/>
      <c r="F145" s="108"/>
    </row>
    <row r="146" spans="2:6" ht="25.2" customHeight="1" x14ac:dyDescent="0.25">
      <c r="B146" s="173" t="str">
        <f t="shared" ref="B146:C146" si="44">B115</f>
        <v>Acheter ou louer des imprimantes labellisées Blue Angel / EPEAT</v>
      </c>
      <c r="C146" s="363" t="str">
        <f t="shared" si="44"/>
        <v>% d'équipements d'impression écolabellisés Blue Angel, EPEAT ou TCO</v>
      </c>
      <c r="D146" s="364"/>
      <c r="E146" s="108"/>
      <c r="F146" s="108"/>
    </row>
    <row r="147" spans="2:6" ht="25.2" customHeight="1" x14ac:dyDescent="0.25">
      <c r="B147" s="173" t="str">
        <f t="shared" ref="B147:C147" si="45">B116</f>
        <v>Acheter du papier certifié Blue Angel, FSC ou PEFC</v>
      </c>
      <c r="C147" s="363" t="str">
        <f t="shared" si="45"/>
        <v>% du poids total acheté certifié Blue Angel / FSC / PEFC</v>
      </c>
      <c r="D147" s="364"/>
      <c r="E147" s="108"/>
      <c r="F147" s="108"/>
    </row>
    <row r="148" spans="2:6" ht="25.2" customHeight="1" x14ac:dyDescent="0.25">
      <c r="B148" s="173" t="str">
        <f t="shared" ref="B148:C148" si="46">B117</f>
        <v>Acheter du papier recyclé et certifié Blue Angel, FSC ou PEFC</v>
      </c>
      <c r="C148" s="363" t="str">
        <f t="shared" si="46"/>
        <v>% de papier recyclé PEFC, FSC ou Blue Angel (par rapport à la quantité totale de papier utilisé)</v>
      </c>
      <c r="D148" s="364"/>
      <c r="E148" s="108"/>
      <c r="F148" s="108"/>
    </row>
    <row r="149" spans="2:6" ht="25.2" customHeight="1" x14ac:dyDescent="0.25">
      <c r="B149" s="173" t="str">
        <f t="shared" ref="B149:C149" si="47">B118</f>
        <v>Reconditionner les toners usagés via un acteur de l’ESS/EA</v>
      </c>
      <c r="C149" s="363" t="str">
        <f t="shared" si="47"/>
        <v>% de cartouches / toners rechargées via un acteur de l'ESS/EA</v>
      </c>
      <c r="D149" s="364"/>
      <c r="E149" s="108"/>
      <c r="F149" s="108"/>
    </row>
    <row r="150" spans="2:6" ht="25.2" customHeight="1" x14ac:dyDescent="0.25">
      <c r="B150" s="173" t="str">
        <f t="shared" ref="B150:C150" si="48">B119</f>
        <v>Paramétrer les imprimantes par défaut en mode éco</v>
      </c>
      <c r="C150" s="363" t="str">
        <f t="shared" si="48"/>
        <v>% du parc d'imprimantes configurées par défaut en mode éco</v>
      </c>
      <c r="D150" s="364"/>
      <c r="E150" s="108"/>
      <c r="F150" s="108"/>
    </row>
    <row r="151" spans="2:6" ht="31.2" customHeight="1" x14ac:dyDescent="0.25">
      <c r="B151" s="173" t="str">
        <f t="shared" ref="B151:C151" si="49">B120</f>
        <v>Mettre en veille les postes de travail la nuit et les éteindre le week-end</v>
      </c>
      <c r="C151" s="363" t="str">
        <f t="shared" si="49"/>
        <v>% de postes de travail dont le fonctionnement est calqué sur ce principe</v>
      </c>
      <c r="D151" s="364"/>
      <c r="E151" s="108"/>
      <c r="F151" s="108"/>
    </row>
    <row r="152" spans="2:6" ht="34.950000000000003" customHeight="1" thickBot="1" x14ac:dyDescent="0.3">
      <c r="B152" s="169" t="str">
        <f>B121</f>
        <v>Sensibiliser les utilisateurs aux bonnes pratiques d'utilisation des équipements de travail.</v>
      </c>
      <c r="C152" s="365" t="str">
        <f>C121</f>
        <v>% du parc de postes de travail éteints la nuit et le week-end</v>
      </c>
      <c r="D152" s="366"/>
      <c r="E152" s="110"/>
      <c r="F152" s="110"/>
    </row>
    <row r="153" spans="2:6" ht="25.2" customHeight="1" thickBot="1" x14ac:dyDescent="0.3">
      <c r="C153" s="355" t="str">
        <f>C122</f>
        <v xml:space="preserve"> Indicateur</v>
      </c>
      <c r="D153" s="361"/>
    </row>
    <row r="154" spans="2:6" ht="25.2" customHeight="1" x14ac:dyDescent="0.25">
      <c r="B154" s="168" t="str">
        <f>B123</f>
        <v>Allonger la durée de dotation des équipements</v>
      </c>
      <c r="C154" s="367" t="str">
        <f>C123</f>
        <v xml:space="preserve">Mesures proactives – 0 = Aucune, 5 = Certains équipements, 10 = Tous les équipements </v>
      </c>
      <c r="D154" s="368"/>
      <c r="E154" s="111"/>
      <c r="F154" s="111"/>
    </row>
    <row r="155" spans="2:6" ht="25.2" customHeight="1" x14ac:dyDescent="0.25">
      <c r="B155" s="173" t="str">
        <f>B124</f>
        <v>Limiter le nombre de terminaux de téléphonie</v>
      </c>
      <c r="C155" s="363" t="str">
        <f>C124</f>
        <v>Nombre de téléphones fixes par utilisateur</v>
      </c>
      <c r="D155" s="364"/>
      <c r="E155" s="113"/>
      <c r="F155" s="113"/>
    </row>
    <row r="156" spans="2:6" ht="25.2" customHeight="1" x14ac:dyDescent="0.25">
      <c r="B156" s="173" t="str">
        <f t="shared" ref="B156:C156" si="50">B125</f>
        <v>Fixer un niveau de DAS (Débit d'Absorption Spécifique) maximum pour la téléphonie mobile</v>
      </c>
      <c r="C156" s="363" t="str">
        <f t="shared" si="50"/>
        <v>DAS moyen du parc en Watts / kg</v>
      </c>
      <c r="D156" s="364"/>
      <c r="E156" s="113"/>
      <c r="F156" s="113"/>
    </row>
    <row r="157" spans="2:6" ht="33" customHeight="1" x14ac:dyDescent="0.25">
      <c r="B157" s="173" t="str">
        <f t="shared" ref="B157:C157" si="51">B126</f>
        <v>Consolider le parc d’imprimantes sur des multifonctions avec système d’identification</v>
      </c>
      <c r="C157" s="363" t="str">
        <f t="shared" si="51"/>
        <v>Nombre d'utilisateurs par équipement d'impression (imprimantes individuelles comprises)</v>
      </c>
      <c r="D157" s="364"/>
      <c r="E157" s="113"/>
      <c r="F157" s="113"/>
    </row>
    <row r="158" spans="2:6" ht="33" customHeight="1" x14ac:dyDescent="0.25">
      <c r="B158" s="173" t="str">
        <f t="shared" ref="B158:C158" si="52">B127</f>
        <v>Mettre en place les bonnes pratiques d'impression</v>
      </c>
      <c r="C158" s="363" t="str">
        <f t="shared" si="52"/>
        <v>% de bonnes pratiques mises en place</v>
      </c>
      <c r="D158" s="364"/>
      <c r="E158" s="108"/>
      <c r="F158" s="113"/>
    </row>
    <row r="159" spans="2:6" ht="27.45" customHeight="1" x14ac:dyDescent="0.25">
      <c r="B159" s="173" t="str">
        <f t="shared" ref="B159:C159" si="53">B128</f>
        <v>Collecter le papier blanc bureautique sans le froisser</v>
      </c>
      <c r="C159" s="363" t="str">
        <f t="shared" si="53"/>
        <v>Kg collectés par an et par utilisateur</v>
      </c>
      <c r="D159" s="364"/>
      <c r="E159" s="113"/>
      <c r="F159" s="113"/>
    </row>
    <row r="160" spans="2:6" ht="27.45" customHeight="1" x14ac:dyDescent="0.25">
      <c r="B160" s="173" t="str">
        <f t="shared" ref="B160:C160" si="54">B129</f>
        <v>Mettre en place une stratégie de gestion de données</v>
      </c>
      <c r="C160" s="363" t="str">
        <f t="shared" si="54"/>
        <v>Volume de stockage en interne (To)</v>
      </c>
      <c r="D160" s="364"/>
      <c r="E160" s="113"/>
      <c r="F160" s="113"/>
    </row>
    <row r="161" spans="1:6" ht="27.45" customHeight="1" x14ac:dyDescent="0.25">
      <c r="B161" s="173" t="str">
        <f>B130</f>
        <v>Réduire les impacts liés à la messagerie</v>
      </c>
      <c r="C161" s="363" t="str">
        <f t="shared" ref="C161" si="55">C130</f>
        <v>% de collaborateurs formés aux bonnes pratiques de gestion d'une boîte email</v>
      </c>
      <c r="D161" s="364"/>
      <c r="E161" s="108"/>
      <c r="F161" s="113"/>
    </row>
    <row r="162" spans="1:6" ht="27.45" customHeight="1" thickBot="1" x14ac:dyDescent="0.3">
      <c r="B162" s="169" t="str">
        <f>B131</f>
        <v>Concevoir une charte graphique responsable</v>
      </c>
      <c r="C162" s="344" t="str">
        <f>C131</f>
        <v xml:space="preserve">Oui, Non </v>
      </c>
      <c r="D162" s="345"/>
      <c r="E162" s="112"/>
      <c r="F162" s="112"/>
    </row>
    <row r="163" spans="1:6" ht="25.2" customHeight="1" x14ac:dyDescent="0.25">
      <c r="D163" s="347"/>
      <c r="E163" s="347"/>
    </row>
    <row r="164" spans="1:6" ht="25.2" customHeight="1" x14ac:dyDescent="0.25">
      <c r="B164" s="60"/>
      <c r="D164" s="348"/>
      <c r="E164" s="348"/>
    </row>
    <row r="165" spans="1:6" ht="25.2" customHeight="1" x14ac:dyDescent="0.25">
      <c r="D165" s="349"/>
      <c r="E165" s="349"/>
    </row>
    <row r="166" spans="1:6" ht="25.2" customHeight="1" x14ac:dyDescent="0.25">
      <c r="B166" s="350" t="s">
        <v>1263</v>
      </c>
      <c r="C166" s="350"/>
      <c r="D166" s="348"/>
      <c r="E166" s="348"/>
    </row>
    <row r="167" spans="1:6" ht="36" customHeight="1" x14ac:dyDescent="0.25">
      <c r="A167" s="191">
        <f>A136+1</f>
        <v>5</v>
      </c>
      <c r="B167" s="190">
        <f ca="1">OFFSET(Identité!C$34, 0, $A136)</f>
        <v>0</v>
      </c>
    </row>
    <row r="168" spans="1:6" ht="25.2" customHeight="1" thickBot="1" x14ac:dyDescent="0.3">
      <c r="C168" s="222"/>
      <c r="D168" s="222"/>
    </row>
    <row r="169" spans="1:6" ht="67.2" customHeight="1" thickBot="1" x14ac:dyDescent="0.3">
      <c r="B169" s="174" t="str">
        <f t="shared" ref="B169:C171" si="56">B138</f>
        <v>Bonnes pratiques</v>
      </c>
      <c r="C169" s="355" t="str">
        <f t="shared" si="56"/>
        <v xml:space="preserve"> Indicateur</v>
      </c>
      <c r="D169" s="356"/>
      <c r="E169" s="189" t="str">
        <f>E138</f>
        <v>Quel est votre objectif pour cette bonne pratique ?</v>
      </c>
      <c r="F169" s="189" t="str">
        <f>F138</f>
        <v>Selon vos objectifs, où en est la mise en œuvre de cette bonne pratique ?</v>
      </c>
    </row>
    <row r="170" spans="1:6" ht="31.2" customHeight="1" x14ac:dyDescent="0.25">
      <c r="B170" s="168" t="str">
        <f t="shared" si="56"/>
        <v>Privilégier le matériel d'occasion avant de considérer des équipements neufs</v>
      </c>
      <c r="C170" s="367" t="str">
        <f t="shared" si="56"/>
        <v>% de postes de travail reconditionnés</v>
      </c>
      <c r="D170" s="368"/>
      <c r="E170" s="106"/>
      <c r="F170" s="106"/>
    </row>
    <row r="171" spans="1:6" ht="25.2" customHeight="1" x14ac:dyDescent="0.25">
      <c r="B171" s="173" t="str">
        <f t="shared" si="56"/>
        <v>Upgrader les équipements plutôt que de les remplacer</v>
      </c>
      <c r="C171" s="363" t="str">
        <f t="shared" si="56"/>
        <v>% de postes travail upgradés plutôt que renouvelés</v>
      </c>
      <c r="D171" s="364"/>
      <c r="E171" s="108"/>
      <c r="F171" s="108"/>
    </row>
    <row r="172" spans="1:6" ht="31.2" customHeight="1" x14ac:dyDescent="0.25">
      <c r="B172" s="173" t="str">
        <f t="shared" ref="B172:C172" si="57">B141</f>
        <v>Dissocier le renouvellement des unités centrales des autres équipements</v>
      </c>
      <c r="C172" s="363" t="str">
        <f t="shared" si="57"/>
        <v>% d'unités centrales renouvelées seules</v>
      </c>
      <c r="D172" s="364"/>
      <c r="E172" s="108"/>
      <c r="F172" s="108"/>
    </row>
    <row r="173" spans="1:6" ht="31.95" customHeight="1" x14ac:dyDescent="0.25">
      <c r="B173" s="173" t="str">
        <f t="shared" ref="B173:C173" si="58">B142</f>
        <v>Privilégier des ordinateurs éco-labellisés EPEAT Gold, TCO (ou équivalent)</v>
      </c>
      <c r="C173" s="363" t="str">
        <f t="shared" si="58"/>
        <v>% de postes de travail éco labellisés EPEAT Gold, TCO ou équivalent</v>
      </c>
      <c r="D173" s="364"/>
      <c r="E173" s="108"/>
      <c r="F173" s="108"/>
    </row>
    <row r="174" spans="1:6" ht="31.2" customHeight="1" x14ac:dyDescent="0.25">
      <c r="B174" s="173" t="str">
        <f t="shared" ref="B174:C174" si="59">B143</f>
        <v>Déployer le BYOD (Bring Your Own Device) pour certaines catégories d’utilisateurs</v>
      </c>
      <c r="C174" s="363" t="str">
        <f t="shared" si="59"/>
        <v>% des PC, smartphones, tablettes en mode BYOD</v>
      </c>
      <c r="D174" s="364"/>
      <c r="E174" s="108"/>
      <c r="F174" s="108"/>
    </row>
    <row r="175" spans="1:6" ht="25.2" customHeight="1" x14ac:dyDescent="0.25">
      <c r="B175" s="173" t="str">
        <f t="shared" ref="B175:C175" si="60">B144</f>
        <v>Réemployer des équipements de téléphonie</v>
      </c>
      <c r="C175" s="363" t="str">
        <f t="shared" si="60"/>
        <v>% d'équipements repris reconditionnés</v>
      </c>
      <c r="D175" s="364"/>
      <c r="E175" s="108"/>
      <c r="F175" s="108"/>
    </row>
    <row r="176" spans="1:6" ht="33" customHeight="1" x14ac:dyDescent="0.25">
      <c r="B176" s="173" t="str">
        <f t="shared" ref="B176:C176" si="61">B145</f>
        <v>Privilégier des fournisseurs qui proposent des copieurs reconditionnés</v>
      </c>
      <c r="C176" s="363" t="str">
        <f t="shared" si="61"/>
        <v>% du parc d'imprimantes reconditionnées</v>
      </c>
      <c r="D176" s="364"/>
      <c r="E176" s="108"/>
      <c r="F176" s="108"/>
    </row>
    <row r="177" spans="2:6" ht="25.2" customHeight="1" x14ac:dyDescent="0.25">
      <c r="B177" s="173" t="str">
        <f t="shared" ref="B177:C177" si="62">B146</f>
        <v>Acheter ou louer des imprimantes labellisées Blue Angel / EPEAT</v>
      </c>
      <c r="C177" s="363" t="str">
        <f t="shared" si="62"/>
        <v>% d'équipements d'impression écolabellisés Blue Angel, EPEAT ou TCO</v>
      </c>
      <c r="D177" s="364"/>
      <c r="E177" s="108"/>
      <c r="F177" s="108"/>
    </row>
    <row r="178" spans="2:6" ht="25.2" customHeight="1" x14ac:dyDescent="0.25">
      <c r="B178" s="173" t="str">
        <f t="shared" ref="B178:C178" si="63">B147</f>
        <v>Acheter du papier certifié Blue Angel, FSC ou PEFC</v>
      </c>
      <c r="C178" s="363" t="str">
        <f t="shared" si="63"/>
        <v>% du poids total acheté certifié Blue Angel / FSC / PEFC</v>
      </c>
      <c r="D178" s="364"/>
      <c r="E178" s="108"/>
      <c r="F178" s="108"/>
    </row>
    <row r="179" spans="2:6" ht="25.2" customHeight="1" x14ac:dyDescent="0.25">
      <c r="B179" s="173" t="str">
        <f t="shared" ref="B179:C179" si="64">B148</f>
        <v>Acheter du papier recyclé et certifié Blue Angel, FSC ou PEFC</v>
      </c>
      <c r="C179" s="363" t="str">
        <f t="shared" si="64"/>
        <v>% de papier recyclé PEFC, FSC ou Blue Angel (par rapport à la quantité totale de papier utilisé)</v>
      </c>
      <c r="D179" s="364"/>
      <c r="E179" s="108"/>
      <c r="F179" s="108"/>
    </row>
    <row r="180" spans="2:6" ht="25.2" customHeight="1" x14ac:dyDescent="0.25">
      <c r="B180" s="173" t="str">
        <f t="shared" ref="B180:C180" si="65">B149</f>
        <v>Reconditionner les toners usagés via un acteur de l’ESS/EA</v>
      </c>
      <c r="C180" s="363" t="str">
        <f t="shared" si="65"/>
        <v>% de cartouches / toners rechargées via un acteur de l'ESS/EA</v>
      </c>
      <c r="D180" s="364"/>
      <c r="E180" s="108"/>
      <c r="F180" s="108"/>
    </row>
    <row r="181" spans="2:6" ht="25.2" customHeight="1" x14ac:dyDescent="0.25">
      <c r="B181" s="173" t="str">
        <f t="shared" ref="B181:C181" si="66">B150</f>
        <v>Paramétrer les imprimantes par défaut en mode éco</v>
      </c>
      <c r="C181" s="363" t="str">
        <f t="shared" si="66"/>
        <v>% du parc d'imprimantes configurées par défaut en mode éco</v>
      </c>
      <c r="D181" s="364"/>
      <c r="E181" s="108"/>
      <c r="F181" s="108"/>
    </row>
    <row r="182" spans="2:6" ht="31.2" customHeight="1" x14ac:dyDescent="0.25">
      <c r="B182" s="173" t="str">
        <f t="shared" ref="B182:C182" si="67">B151</f>
        <v>Mettre en veille les postes de travail la nuit et les éteindre le week-end</v>
      </c>
      <c r="C182" s="363" t="str">
        <f t="shared" si="67"/>
        <v>% de postes de travail dont le fonctionnement est calqué sur ce principe</v>
      </c>
      <c r="D182" s="364"/>
      <c r="E182" s="108"/>
      <c r="F182" s="108"/>
    </row>
    <row r="183" spans="2:6" ht="34.950000000000003" customHeight="1" thickBot="1" x14ac:dyDescent="0.3">
      <c r="B183" s="169" t="str">
        <f>B152</f>
        <v>Sensibiliser les utilisateurs aux bonnes pratiques d'utilisation des équipements de travail.</v>
      </c>
      <c r="C183" s="365" t="str">
        <f>C152</f>
        <v>% du parc de postes de travail éteints la nuit et le week-end</v>
      </c>
      <c r="D183" s="366"/>
      <c r="E183" s="110"/>
      <c r="F183" s="110"/>
    </row>
    <row r="184" spans="2:6" ht="25.2" customHeight="1" thickBot="1" x14ac:dyDescent="0.3">
      <c r="C184" s="355" t="str">
        <f>C153</f>
        <v xml:space="preserve"> Indicateur</v>
      </c>
      <c r="D184" s="361"/>
    </row>
    <row r="185" spans="2:6" ht="25.2" customHeight="1" x14ac:dyDescent="0.25">
      <c r="B185" s="168" t="str">
        <f>B154</f>
        <v>Allonger la durée de dotation des équipements</v>
      </c>
      <c r="C185" s="367" t="str">
        <f>C154</f>
        <v xml:space="preserve">Mesures proactives – 0 = Aucune, 5 = Certains équipements, 10 = Tous les équipements </v>
      </c>
      <c r="D185" s="368"/>
      <c r="E185" s="111"/>
      <c r="F185" s="111"/>
    </row>
    <row r="186" spans="2:6" ht="25.2" customHeight="1" x14ac:dyDescent="0.25">
      <c r="B186" s="173" t="str">
        <f>B155</f>
        <v>Limiter le nombre de terminaux de téléphonie</v>
      </c>
      <c r="C186" s="363" t="str">
        <f>C155</f>
        <v>Nombre de téléphones fixes par utilisateur</v>
      </c>
      <c r="D186" s="364"/>
      <c r="E186" s="113"/>
      <c r="F186" s="113"/>
    </row>
    <row r="187" spans="2:6" ht="25.2" customHeight="1" x14ac:dyDescent="0.25">
      <c r="B187" s="173" t="str">
        <f t="shared" ref="B187:C187" si="68">B156</f>
        <v>Fixer un niveau de DAS (Débit d'Absorption Spécifique) maximum pour la téléphonie mobile</v>
      </c>
      <c r="C187" s="363" t="str">
        <f t="shared" si="68"/>
        <v>DAS moyen du parc en Watts / kg</v>
      </c>
      <c r="D187" s="364"/>
      <c r="E187" s="113"/>
      <c r="F187" s="113"/>
    </row>
    <row r="188" spans="2:6" ht="33" customHeight="1" x14ac:dyDescent="0.25">
      <c r="B188" s="173" t="str">
        <f t="shared" ref="B188:C188" si="69">B157</f>
        <v>Consolider le parc d’imprimantes sur des multifonctions avec système d’identification</v>
      </c>
      <c r="C188" s="363" t="str">
        <f t="shared" si="69"/>
        <v>Nombre d'utilisateurs par équipement d'impression (imprimantes individuelles comprises)</v>
      </c>
      <c r="D188" s="364"/>
      <c r="E188" s="113"/>
      <c r="F188" s="113"/>
    </row>
    <row r="189" spans="2:6" ht="33" customHeight="1" x14ac:dyDescent="0.25">
      <c r="B189" s="173" t="str">
        <f t="shared" ref="B189:C189" si="70">B158</f>
        <v>Mettre en place les bonnes pratiques d'impression</v>
      </c>
      <c r="C189" s="363" t="str">
        <f t="shared" si="70"/>
        <v>% de bonnes pratiques mises en place</v>
      </c>
      <c r="D189" s="364"/>
      <c r="E189" s="108"/>
      <c r="F189" s="113"/>
    </row>
    <row r="190" spans="2:6" ht="27.45" customHeight="1" x14ac:dyDescent="0.25">
      <c r="B190" s="173" t="str">
        <f t="shared" ref="B190:C190" si="71">B159</f>
        <v>Collecter le papier blanc bureautique sans le froisser</v>
      </c>
      <c r="C190" s="363" t="str">
        <f t="shared" si="71"/>
        <v>Kg collectés par an et par utilisateur</v>
      </c>
      <c r="D190" s="364"/>
      <c r="E190" s="113"/>
      <c r="F190" s="113"/>
    </row>
    <row r="191" spans="2:6" ht="27.45" customHeight="1" x14ac:dyDescent="0.25">
      <c r="B191" s="173" t="str">
        <f t="shared" ref="B191:C191" si="72">B160</f>
        <v>Mettre en place une stratégie de gestion de données</v>
      </c>
      <c r="C191" s="363" t="str">
        <f t="shared" si="72"/>
        <v>Volume de stockage en interne (To)</v>
      </c>
      <c r="D191" s="364"/>
      <c r="E191" s="113"/>
      <c r="F191" s="113"/>
    </row>
    <row r="192" spans="2:6" ht="27.45" customHeight="1" x14ac:dyDescent="0.25">
      <c r="B192" s="173" t="str">
        <f>B161</f>
        <v>Réduire les impacts liés à la messagerie</v>
      </c>
      <c r="C192" s="363" t="str">
        <f t="shared" ref="C192" si="73">C161</f>
        <v>% de collaborateurs formés aux bonnes pratiques de gestion d'une boîte email</v>
      </c>
      <c r="D192" s="364"/>
      <c r="E192" s="108"/>
      <c r="F192" s="113"/>
    </row>
    <row r="193" spans="1:6" ht="27.45" customHeight="1" thickBot="1" x14ac:dyDescent="0.3">
      <c r="B193" s="169" t="str">
        <f>B162</f>
        <v>Concevoir une charte graphique responsable</v>
      </c>
      <c r="C193" s="344" t="str">
        <f>C162</f>
        <v xml:space="preserve">Oui, Non </v>
      </c>
      <c r="D193" s="345"/>
      <c r="E193" s="112"/>
      <c r="F193" s="112"/>
    </row>
    <row r="194" spans="1:6" ht="25.2" customHeight="1" x14ac:dyDescent="0.25">
      <c r="D194" s="347"/>
      <c r="E194" s="347"/>
    </row>
    <row r="195" spans="1:6" ht="25.2" customHeight="1" x14ac:dyDescent="0.25">
      <c r="B195" s="60"/>
      <c r="D195" s="348"/>
      <c r="E195" s="348"/>
    </row>
    <row r="196" spans="1:6" ht="25.2" customHeight="1" x14ac:dyDescent="0.25">
      <c r="D196" s="349"/>
      <c r="E196" s="349"/>
    </row>
    <row r="197" spans="1:6" ht="25.2" customHeight="1" x14ac:dyDescent="0.25">
      <c r="B197" s="350" t="s">
        <v>1263</v>
      </c>
      <c r="C197" s="350"/>
      <c r="D197" s="348"/>
      <c r="E197" s="348"/>
    </row>
    <row r="198" spans="1:6" ht="36" customHeight="1" x14ac:dyDescent="0.25">
      <c r="A198" s="191">
        <f>A167+1</f>
        <v>6</v>
      </c>
      <c r="B198" s="190">
        <f ca="1">OFFSET(Identité!C$34, 0, $A167)</f>
        <v>0</v>
      </c>
    </row>
    <row r="199" spans="1:6" ht="25.2" customHeight="1" thickBot="1" x14ac:dyDescent="0.3">
      <c r="C199" s="222"/>
      <c r="D199" s="222"/>
    </row>
    <row r="200" spans="1:6" ht="67.2" customHeight="1" thickBot="1" x14ac:dyDescent="0.3">
      <c r="B200" s="174" t="str">
        <f t="shared" ref="B200:C202" si="74">B169</f>
        <v>Bonnes pratiques</v>
      </c>
      <c r="C200" s="355" t="str">
        <f t="shared" si="74"/>
        <v xml:space="preserve"> Indicateur</v>
      </c>
      <c r="D200" s="356"/>
      <c r="E200" s="189" t="str">
        <f>E169</f>
        <v>Quel est votre objectif pour cette bonne pratique ?</v>
      </c>
      <c r="F200" s="189" t="str">
        <f>F169</f>
        <v>Selon vos objectifs, où en est la mise en œuvre de cette bonne pratique ?</v>
      </c>
    </row>
    <row r="201" spans="1:6" ht="31.2" customHeight="1" x14ac:dyDescent="0.25">
      <c r="B201" s="168" t="str">
        <f t="shared" si="74"/>
        <v>Privilégier le matériel d'occasion avant de considérer des équipements neufs</v>
      </c>
      <c r="C201" s="367" t="str">
        <f t="shared" si="74"/>
        <v>% de postes de travail reconditionnés</v>
      </c>
      <c r="D201" s="368"/>
      <c r="E201" s="106"/>
      <c r="F201" s="106"/>
    </row>
    <row r="202" spans="1:6" ht="25.2" customHeight="1" x14ac:dyDescent="0.25">
      <c r="B202" s="173" t="str">
        <f t="shared" si="74"/>
        <v>Upgrader les équipements plutôt que de les remplacer</v>
      </c>
      <c r="C202" s="363" t="str">
        <f t="shared" si="74"/>
        <v>% de postes travail upgradés plutôt que renouvelés</v>
      </c>
      <c r="D202" s="364"/>
      <c r="E202" s="108"/>
      <c r="F202" s="108"/>
    </row>
    <row r="203" spans="1:6" ht="31.2" customHeight="1" x14ac:dyDescent="0.25">
      <c r="B203" s="173" t="str">
        <f t="shared" ref="B203:C203" si="75">B172</f>
        <v>Dissocier le renouvellement des unités centrales des autres équipements</v>
      </c>
      <c r="C203" s="363" t="str">
        <f t="shared" si="75"/>
        <v>% d'unités centrales renouvelées seules</v>
      </c>
      <c r="D203" s="364"/>
      <c r="E203" s="108"/>
      <c r="F203" s="108"/>
    </row>
    <row r="204" spans="1:6" ht="31.95" customHeight="1" x14ac:dyDescent="0.25">
      <c r="B204" s="173" t="str">
        <f t="shared" ref="B204:C204" si="76">B173</f>
        <v>Privilégier des ordinateurs éco-labellisés EPEAT Gold, TCO (ou équivalent)</v>
      </c>
      <c r="C204" s="363" t="str">
        <f t="shared" si="76"/>
        <v>% de postes de travail éco labellisés EPEAT Gold, TCO ou équivalent</v>
      </c>
      <c r="D204" s="364"/>
      <c r="E204" s="108"/>
      <c r="F204" s="108"/>
    </row>
    <row r="205" spans="1:6" ht="31.2" customHeight="1" x14ac:dyDescent="0.25">
      <c r="B205" s="173" t="str">
        <f t="shared" ref="B205:C205" si="77">B174</f>
        <v>Déployer le BYOD (Bring Your Own Device) pour certaines catégories d’utilisateurs</v>
      </c>
      <c r="C205" s="363" t="str">
        <f t="shared" si="77"/>
        <v>% des PC, smartphones, tablettes en mode BYOD</v>
      </c>
      <c r="D205" s="364"/>
      <c r="E205" s="108"/>
      <c r="F205" s="108"/>
    </row>
    <row r="206" spans="1:6" ht="25.2" customHeight="1" x14ac:dyDescent="0.25">
      <c r="B206" s="173" t="str">
        <f t="shared" ref="B206:C206" si="78">B175</f>
        <v>Réemployer des équipements de téléphonie</v>
      </c>
      <c r="C206" s="363" t="str">
        <f t="shared" si="78"/>
        <v>% d'équipements repris reconditionnés</v>
      </c>
      <c r="D206" s="364"/>
      <c r="E206" s="108"/>
      <c r="F206" s="108"/>
    </row>
    <row r="207" spans="1:6" ht="33" customHeight="1" x14ac:dyDescent="0.25">
      <c r="B207" s="173" t="str">
        <f t="shared" ref="B207:C207" si="79">B176</f>
        <v>Privilégier des fournisseurs qui proposent des copieurs reconditionnés</v>
      </c>
      <c r="C207" s="363" t="str">
        <f t="shared" si="79"/>
        <v>% du parc d'imprimantes reconditionnées</v>
      </c>
      <c r="D207" s="364"/>
      <c r="E207" s="108"/>
      <c r="F207" s="108"/>
    </row>
    <row r="208" spans="1:6" ht="25.2" customHeight="1" x14ac:dyDescent="0.25">
      <c r="B208" s="173" t="str">
        <f t="shared" ref="B208:C208" si="80">B177</f>
        <v>Acheter ou louer des imprimantes labellisées Blue Angel / EPEAT</v>
      </c>
      <c r="C208" s="363" t="str">
        <f t="shared" si="80"/>
        <v>% d'équipements d'impression écolabellisés Blue Angel, EPEAT ou TCO</v>
      </c>
      <c r="D208" s="364"/>
      <c r="E208" s="108"/>
      <c r="F208" s="108"/>
    </row>
    <row r="209" spans="2:6" ht="25.2" customHeight="1" x14ac:dyDescent="0.25">
      <c r="B209" s="173" t="str">
        <f t="shared" ref="B209:C209" si="81">B178</f>
        <v>Acheter du papier certifié Blue Angel, FSC ou PEFC</v>
      </c>
      <c r="C209" s="363" t="str">
        <f t="shared" si="81"/>
        <v>% du poids total acheté certifié Blue Angel / FSC / PEFC</v>
      </c>
      <c r="D209" s="364"/>
      <c r="E209" s="108"/>
      <c r="F209" s="108"/>
    </row>
    <row r="210" spans="2:6" ht="25.2" customHeight="1" x14ac:dyDescent="0.25">
      <c r="B210" s="173" t="str">
        <f t="shared" ref="B210:C210" si="82">B179</f>
        <v>Acheter du papier recyclé et certifié Blue Angel, FSC ou PEFC</v>
      </c>
      <c r="C210" s="363" t="str">
        <f t="shared" si="82"/>
        <v>% de papier recyclé PEFC, FSC ou Blue Angel (par rapport à la quantité totale de papier utilisé)</v>
      </c>
      <c r="D210" s="364"/>
      <c r="E210" s="108"/>
      <c r="F210" s="108"/>
    </row>
    <row r="211" spans="2:6" ht="25.2" customHeight="1" x14ac:dyDescent="0.25">
      <c r="B211" s="173" t="str">
        <f t="shared" ref="B211:C211" si="83">B180</f>
        <v>Reconditionner les toners usagés via un acteur de l’ESS/EA</v>
      </c>
      <c r="C211" s="363" t="str">
        <f t="shared" si="83"/>
        <v>% de cartouches / toners rechargées via un acteur de l'ESS/EA</v>
      </c>
      <c r="D211" s="364"/>
      <c r="E211" s="108"/>
      <c r="F211" s="108"/>
    </row>
    <row r="212" spans="2:6" ht="25.2" customHeight="1" x14ac:dyDescent="0.25">
      <c r="B212" s="173" t="str">
        <f t="shared" ref="B212:C212" si="84">B181</f>
        <v>Paramétrer les imprimantes par défaut en mode éco</v>
      </c>
      <c r="C212" s="363" t="str">
        <f t="shared" si="84"/>
        <v>% du parc d'imprimantes configurées par défaut en mode éco</v>
      </c>
      <c r="D212" s="364"/>
      <c r="E212" s="108"/>
      <c r="F212" s="108"/>
    </row>
    <row r="213" spans="2:6" ht="31.2" customHeight="1" x14ac:dyDescent="0.25">
      <c r="B213" s="173" t="str">
        <f t="shared" ref="B213:C213" si="85">B182</f>
        <v>Mettre en veille les postes de travail la nuit et les éteindre le week-end</v>
      </c>
      <c r="C213" s="363" t="str">
        <f t="shared" si="85"/>
        <v>% de postes de travail dont le fonctionnement est calqué sur ce principe</v>
      </c>
      <c r="D213" s="364"/>
      <c r="E213" s="108"/>
      <c r="F213" s="108"/>
    </row>
    <row r="214" spans="2:6" ht="34.950000000000003" customHeight="1" thickBot="1" x14ac:dyDescent="0.3">
      <c r="B214" s="169" t="str">
        <f>B183</f>
        <v>Sensibiliser les utilisateurs aux bonnes pratiques d'utilisation des équipements de travail.</v>
      </c>
      <c r="C214" s="365" t="str">
        <f>C183</f>
        <v>% du parc de postes de travail éteints la nuit et le week-end</v>
      </c>
      <c r="D214" s="366"/>
      <c r="E214" s="110"/>
      <c r="F214" s="110"/>
    </row>
    <row r="215" spans="2:6" ht="25.2" customHeight="1" thickBot="1" x14ac:dyDescent="0.3">
      <c r="C215" s="355" t="str">
        <f>C184</f>
        <v xml:space="preserve"> Indicateur</v>
      </c>
      <c r="D215" s="361"/>
    </row>
    <row r="216" spans="2:6" ht="25.2" customHeight="1" x14ac:dyDescent="0.25">
      <c r="B216" s="168" t="str">
        <f>B185</f>
        <v>Allonger la durée de dotation des équipements</v>
      </c>
      <c r="C216" s="367" t="str">
        <f>C185</f>
        <v xml:space="preserve">Mesures proactives – 0 = Aucune, 5 = Certains équipements, 10 = Tous les équipements </v>
      </c>
      <c r="D216" s="368"/>
      <c r="E216" s="111"/>
      <c r="F216" s="111"/>
    </row>
    <row r="217" spans="2:6" ht="25.2" customHeight="1" x14ac:dyDescent="0.25">
      <c r="B217" s="173" t="str">
        <f>B186</f>
        <v>Limiter le nombre de terminaux de téléphonie</v>
      </c>
      <c r="C217" s="363" t="str">
        <f>C186</f>
        <v>Nombre de téléphones fixes par utilisateur</v>
      </c>
      <c r="D217" s="364"/>
      <c r="E217" s="113"/>
      <c r="F217" s="113"/>
    </row>
    <row r="218" spans="2:6" ht="25.2" customHeight="1" x14ac:dyDescent="0.25">
      <c r="B218" s="173" t="str">
        <f t="shared" ref="B218:C218" si="86">B187</f>
        <v>Fixer un niveau de DAS (Débit d'Absorption Spécifique) maximum pour la téléphonie mobile</v>
      </c>
      <c r="C218" s="363" t="str">
        <f t="shared" si="86"/>
        <v>DAS moyen du parc en Watts / kg</v>
      </c>
      <c r="D218" s="364"/>
      <c r="E218" s="113"/>
      <c r="F218" s="113"/>
    </row>
    <row r="219" spans="2:6" ht="33" customHeight="1" x14ac:dyDescent="0.25">
      <c r="B219" s="173" t="str">
        <f t="shared" ref="B219:C219" si="87">B188</f>
        <v>Consolider le parc d’imprimantes sur des multifonctions avec système d’identification</v>
      </c>
      <c r="C219" s="363" t="str">
        <f t="shared" si="87"/>
        <v>Nombre d'utilisateurs par équipement d'impression (imprimantes individuelles comprises)</v>
      </c>
      <c r="D219" s="364"/>
      <c r="E219" s="113"/>
      <c r="F219" s="113"/>
    </row>
    <row r="220" spans="2:6" ht="33" customHeight="1" x14ac:dyDescent="0.25">
      <c r="B220" s="173" t="str">
        <f t="shared" ref="B220:C220" si="88">B189</f>
        <v>Mettre en place les bonnes pratiques d'impression</v>
      </c>
      <c r="C220" s="363" t="str">
        <f t="shared" si="88"/>
        <v>% de bonnes pratiques mises en place</v>
      </c>
      <c r="D220" s="364"/>
      <c r="E220" s="108"/>
      <c r="F220" s="113"/>
    </row>
    <row r="221" spans="2:6" ht="27.45" customHeight="1" x14ac:dyDescent="0.25">
      <c r="B221" s="173" t="str">
        <f t="shared" ref="B221:C221" si="89">B190</f>
        <v>Collecter le papier blanc bureautique sans le froisser</v>
      </c>
      <c r="C221" s="363" t="str">
        <f t="shared" si="89"/>
        <v>Kg collectés par an et par utilisateur</v>
      </c>
      <c r="D221" s="364"/>
      <c r="E221" s="113"/>
      <c r="F221" s="113"/>
    </row>
    <row r="222" spans="2:6" ht="27.45" customHeight="1" x14ac:dyDescent="0.25">
      <c r="B222" s="173" t="str">
        <f t="shared" ref="B222:C222" si="90">B191</f>
        <v>Mettre en place une stratégie de gestion de données</v>
      </c>
      <c r="C222" s="363" t="str">
        <f t="shared" si="90"/>
        <v>Volume de stockage en interne (To)</v>
      </c>
      <c r="D222" s="364"/>
      <c r="E222" s="113"/>
      <c r="F222" s="113"/>
    </row>
    <row r="223" spans="2:6" ht="27.45" customHeight="1" x14ac:dyDescent="0.25">
      <c r="B223" s="173" t="str">
        <f>B192</f>
        <v>Réduire les impacts liés à la messagerie</v>
      </c>
      <c r="C223" s="363" t="str">
        <f t="shared" ref="C223" si="91">C192</f>
        <v>% de collaborateurs formés aux bonnes pratiques de gestion d'une boîte email</v>
      </c>
      <c r="D223" s="364"/>
      <c r="E223" s="108"/>
      <c r="F223" s="113"/>
    </row>
    <row r="224" spans="2:6" ht="27.45" customHeight="1" thickBot="1" x14ac:dyDescent="0.3">
      <c r="B224" s="169" t="str">
        <f>B193</f>
        <v>Concevoir une charte graphique responsable</v>
      </c>
      <c r="C224" s="344" t="str">
        <f>C193</f>
        <v xml:space="preserve">Oui, Non </v>
      </c>
      <c r="D224" s="345"/>
      <c r="E224" s="112"/>
      <c r="F224" s="112"/>
    </row>
    <row r="225" spans="1:6" ht="25.2" customHeight="1" x14ac:dyDescent="0.25">
      <c r="D225" s="347"/>
      <c r="E225" s="347"/>
    </row>
    <row r="226" spans="1:6" ht="25.2" customHeight="1" x14ac:dyDescent="0.25">
      <c r="B226" s="60"/>
      <c r="D226" s="348"/>
      <c r="E226" s="348"/>
    </row>
    <row r="227" spans="1:6" ht="25.2" customHeight="1" x14ac:dyDescent="0.25">
      <c r="D227" s="349"/>
      <c r="E227" s="349"/>
    </row>
    <row r="228" spans="1:6" ht="25.2" customHeight="1" x14ac:dyDescent="0.25">
      <c r="B228" s="350" t="s">
        <v>1263</v>
      </c>
      <c r="C228" s="350"/>
      <c r="D228" s="348"/>
      <c r="E228" s="348"/>
    </row>
    <row r="229" spans="1:6" ht="36" customHeight="1" x14ac:dyDescent="0.25">
      <c r="A229" s="191">
        <f>A198+1</f>
        <v>7</v>
      </c>
      <c r="B229" s="190">
        <f ca="1">OFFSET(Identité!C$34, 0, $A198)</f>
        <v>0</v>
      </c>
    </row>
    <row r="230" spans="1:6" ht="25.2" customHeight="1" thickBot="1" x14ac:dyDescent="0.3">
      <c r="C230" s="222"/>
      <c r="D230" s="222"/>
    </row>
    <row r="231" spans="1:6" ht="67.2" customHeight="1" thickBot="1" x14ac:dyDescent="0.3">
      <c r="B231" s="174" t="str">
        <f t="shared" ref="B231:C233" si="92">B200</f>
        <v>Bonnes pratiques</v>
      </c>
      <c r="C231" s="355" t="str">
        <f t="shared" si="92"/>
        <v xml:space="preserve"> Indicateur</v>
      </c>
      <c r="D231" s="356"/>
      <c r="E231" s="189" t="str">
        <f>E200</f>
        <v>Quel est votre objectif pour cette bonne pratique ?</v>
      </c>
      <c r="F231" s="189" t="str">
        <f>F200</f>
        <v>Selon vos objectifs, où en est la mise en œuvre de cette bonne pratique ?</v>
      </c>
    </row>
    <row r="232" spans="1:6" ht="31.2" customHeight="1" x14ac:dyDescent="0.25">
      <c r="B232" s="168" t="str">
        <f t="shared" si="92"/>
        <v>Privilégier le matériel d'occasion avant de considérer des équipements neufs</v>
      </c>
      <c r="C232" s="367" t="str">
        <f t="shared" si="92"/>
        <v>% de postes de travail reconditionnés</v>
      </c>
      <c r="D232" s="368"/>
      <c r="E232" s="106"/>
      <c r="F232" s="106"/>
    </row>
    <row r="233" spans="1:6" ht="25.2" customHeight="1" x14ac:dyDescent="0.25">
      <c r="B233" s="173" t="str">
        <f t="shared" si="92"/>
        <v>Upgrader les équipements plutôt que de les remplacer</v>
      </c>
      <c r="C233" s="363" t="str">
        <f t="shared" si="92"/>
        <v>% de postes travail upgradés plutôt que renouvelés</v>
      </c>
      <c r="D233" s="364"/>
      <c r="E233" s="108"/>
      <c r="F233" s="108"/>
    </row>
    <row r="234" spans="1:6" ht="31.2" customHeight="1" x14ac:dyDescent="0.25">
      <c r="B234" s="173" t="str">
        <f t="shared" ref="B234:C234" si="93">B203</f>
        <v>Dissocier le renouvellement des unités centrales des autres équipements</v>
      </c>
      <c r="C234" s="363" t="str">
        <f t="shared" si="93"/>
        <v>% d'unités centrales renouvelées seules</v>
      </c>
      <c r="D234" s="364"/>
      <c r="E234" s="108"/>
      <c r="F234" s="108"/>
    </row>
    <row r="235" spans="1:6" ht="31.95" customHeight="1" x14ac:dyDescent="0.25">
      <c r="B235" s="173" t="str">
        <f t="shared" ref="B235:C235" si="94">B204</f>
        <v>Privilégier des ordinateurs éco-labellisés EPEAT Gold, TCO (ou équivalent)</v>
      </c>
      <c r="C235" s="363" t="str">
        <f t="shared" si="94"/>
        <v>% de postes de travail éco labellisés EPEAT Gold, TCO ou équivalent</v>
      </c>
      <c r="D235" s="364"/>
      <c r="E235" s="108"/>
      <c r="F235" s="108"/>
    </row>
    <row r="236" spans="1:6" ht="31.2" customHeight="1" x14ac:dyDescent="0.25">
      <c r="B236" s="173" t="str">
        <f t="shared" ref="B236:C236" si="95">B205</f>
        <v>Déployer le BYOD (Bring Your Own Device) pour certaines catégories d’utilisateurs</v>
      </c>
      <c r="C236" s="363" t="str">
        <f t="shared" si="95"/>
        <v>% des PC, smartphones, tablettes en mode BYOD</v>
      </c>
      <c r="D236" s="364"/>
      <c r="E236" s="108"/>
      <c r="F236" s="108"/>
    </row>
    <row r="237" spans="1:6" ht="25.2" customHeight="1" x14ac:dyDescent="0.25">
      <c r="B237" s="173" t="str">
        <f t="shared" ref="B237:C237" si="96">B206</f>
        <v>Réemployer des équipements de téléphonie</v>
      </c>
      <c r="C237" s="363" t="str">
        <f t="shared" si="96"/>
        <v>% d'équipements repris reconditionnés</v>
      </c>
      <c r="D237" s="364"/>
      <c r="E237" s="108"/>
      <c r="F237" s="108"/>
    </row>
    <row r="238" spans="1:6" ht="33" customHeight="1" x14ac:dyDescent="0.25">
      <c r="B238" s="173" t="str">
        <f t="shared" ref="B238:C238" si="97">B207</f>
        <v>Privilégier des fournisseurs qui proposent des copieurs reconditionnés</v>
      </c>
      <c r="C238" s="363" t="str">
        <f t="shared" si="97"/>
        <v>% du parc d'imprimantes reconditionnées</v>
      </c>
      <c r="D238" s="364"/>
      <c r="E238" s="108"/>
      <c r="F238" s="108"/>
    </row>
    <row r="239" spans="1:6" ht="25.2" customHeight="1" x14ac:dyDescent="0.25">
      <c r="B239" s="173" t="str">
        <f t="shared" ref="B239:C239" si="98">B208</f>
        <v>Acheter ou louer des imprimantes labellisées Blue Angel / EPEAT</v>
      </c>
      <c r="C239" s="363" t="str">
        <f t="shared" si="98"/>
        <v>% d'équipements d'impression écolabellisés Blue Angel, EPEAT ou TCO</v>
      </c>
      <c r="D239" s="364"/>
      <c r="E239" s="108"/>
      <c r="F239" s="108"/>
    </row>
    <row r="240" spans="1:6" ht="25.2" customHeight="1" x14ac:dyDescent="0.25">
      <c r="B240" s="173" t="str">
        <f t="shared" ref="B240:C240" si="99">B209</f>
        <v>Acheter du papier certifié Blue Angel, FSC ou PEFC</v>
      </c>
      <c r="C240" s="363" t="str">
        <f t="shared" si="99"/>
        <v>% du poids total acheté certifié Blue Angel / FSC / PEFC</v>
      </c>
      <c r="D240" s="364"/>
      <c r="E240" s="108"/>
      <c r="F240" s="108"/>
    </row>
    <row r="241" spans="2:6" ht="25.2" customHeight="1" x14ac:dyDescent="0.25">
      <c r="B241" s="173" t="str">
        <f t="shared" ref="B241:C241" si="100">B210</f>
        <v>Acheter du papier recyclé et certifié Blue Angel, FSC ou PEFC</v>
      </c>
      <c r="C241" s="363" t="str">
        <f t="shared" si="100"/>
        <v>% de papier recyclé PEFC, FSC ou Blue Angel (par rapport à la quantité totale de papier utilisé)</v>
      </c>
      <c r="D241" s="364"/>
      <c r="E241" s="108"/>
      <c r="F241" s="108"/>
    </row>
    <row r="242" spans="2:6" ht="25.2" customHeight="1" x14ac:dyDescent="0.25">
      <c r="B242" s="173" t="str">
        <f t="shared" ref="B242:C242" si="101">B211</f>
        <v>Reconditionner les toners usagés via un acteur de l’ESS/EA</v>
      </c>
      <c r="C242" s="363" t="str">
        <f t="shared" si="101"/>
        <v>% de cartouches / toners rechargées via un acteur de l'ESS/EA</v>
      </c>
      <c r="D242" s="364"/>
      <c r="E242" s="108"/>
      <c r="F242" s="108"/>
    </row>
    <row r="243" spans="2:6" ht="25.2" customHeight="1" x14ac:dyDescent="0.25">
      <c r="B243" s="173" t="str">
        <f t="shared" ref="B243:C243" si="102">B212</f>
        <v>Paramétrer les imprimantes par défaut en mode éco</v>
      </c>
      <c r="C243" s="363" t="str">
        <f t="shared" si="102"/>
        <v>% du parc d'imprimantes configurées par défaut en mode éco</v>
      </c>
      <c r="D243" s="364"/>
      <c r="E243" s="108"/>
      <c r="F243" s="108"/>
    </row>
    <row r="244" spans="2:6" ht="31.2" customHeight="1" x14ac:dyDescent="0.25">
      <c r="B244" s="173" t="str">
        <f t="shared" ref="B244:C244" si="103">B213</f>
        <v>Mettre en veille les postes de travail la nuit et les éteindre le week-end</v>
      </c>
      <c r="C244" s="363" t="str">
        <f t="shared" si="103"/>
        <v>% de postes de travail dont le fonctionnement est calqué sur ce principe</v>
      </c>
      <c r="D244" s="364"/>
      <c r="E244" s="108"/>
      <c r="F244" s="108"/>
    </row>
    <row r="245" spans="2:6" ht="34.950000000000003" customHeight="1" thickBot="1" x14ac:dyDescent="0.3">
      <c r="B245" s="169" t="str">
        <f>B214</f>
        <v>Sensibiliser les utilisateurs aux bonnes pratiques d'utilisation des équipements de travail.</v>
      </c>
      <c r="C245" s="365" t="str">
        <f>C214</f>
        <v>% du parc de postes de travail éteints la nuit et le week-end</v>
      </c>
      <c r="D245" s="366"/>
      <c r="E245" s="110"/>
      <c r="F245" s="110"/>
    </row>
    <row r="246" spans="2:6" ht="25.2" customHeight="1" thickBot="1" x14ac:dyDescent="0.3">
      <c r="C246" s="355" t="str">
        <f>C215</f>
        <v xml:space="preserve"> Indicateur</v>
      </c>
      <c r="D246" s="361"/>
    </row>
    <row r="247" spans="2:6" ht="25.2" customHeight="1" x14ac:dyDescent="0.25">
      <c r="B247" s="168" t="str">
        <f>B216</f>
        <v>Allonger la durée de dotation des équipements</v>
      </c>
      <c r="C247" s="367" t="str">
        <f>C216</f>
        <v xml:space="preserve">Mesures proactives – 0 = Aucune, 5 = Certains équipements, 10 = Tous les équipements </v>
      </c>
      <c r="D247" s="368"/>
      <c r="E247" s="111"/>
      <c r="F247" s="111"/>
    </row>
    <row r="248" spans="2:6" ht="25.2" customHeight="1" x14ac:dyDescent="0.25">
      <c r="B248" s="173" t="str">
        <f>B217</f>
        <v>Limiter le nombre de terminaux de téléphonie</v>
      </c>
      <c r="C248" s="363" t="str">
        <f>C217</f>
        <v>Nombre de téléphones fixes par utilisateur</v>
      </c>
      <c r="D248" s="364"/>
      <c r="E248" s="113"/>
      <c r="F248" s="113"/>
    </row>
    <row r="249" spans="2:6" ht="25.2" customHeight="1" x14ac:dyDescent="0.25">
      <c r="B249" s="173" t="str">
        <f t="shared" ref="B249:C249" si="104">B218</f>
        <v>Fixer un niveau de DAS (Débit d'Absorption Spécifique) maximum pour la téléphonie mobile</v>
      </c>
      <c r="C249" s="363" t="str">
        <f t="shared" si="104"/>
        <v>DAS moyen du parc en Watts / kg</v>
      </c>
      <c r="D249" s="364"/>
      <c r="E249" s="113"/>
      <c r="F249" s="113"/>
    </row>
    <row r="250" spans="2:6" ht="33" customHeight="1" x14ac:dyDescent="0.25">
      <c r="B250" s="173" t="str">
        <f t="shared" ref="B250:C250" si="105">B219</f>
        <v>Consolider le parc d’imprimantes sur des multifonctions avec système d’identification</v>
      </c>
      <c r="C250" s="363" t="str">
        <f t="shared" si="105"/>
        <v>Nombre d'utilisateurs par équipement d'impression (imprimantes individuelles comprises)</v>
      </c>
      <c r="D250" s="364"/>
      <c r="E250" s="113"/>
      <c r="F250" s="113"/>
    </row>
    <row r="251" spans="2:6" ht="33" customHeight="1" x14ac:dyDescent="0.25">
      <c r="B251" s="173" t="str">
        <f t="shared" ref="B251:C251" si="106">B220</f>
        <v>Mettre en place les bonnes pratiques d'impression</v>
      </c>
      <c r="C251" s="363" t="str">
        <f t="shared" si="106"/>
        <v>% de bonnes pratiques mises en place</v>
      </c>
      <c r="D251" s="364"/>
      <c r="E251" s="108"/>
      <c r="F251" s="113"/>
    </row>
    <row r="252" spans="2:6" ht="27.45" customHeight="1" x14ac:dyDescent="0.25">
      <c r="B252" s="173" t="str">
        <f t="shared" ref="B252:C252" si="107">B221</f>
        <v>Collecter le papier blanc bureautique sans le froisser</v>
      </c>
      <c r="C252" s="363" t="str">
        <f t="shared" si="107"/>
        <v>Kg collectés par an et par utilisateur</v>
      </c>
      <c r="D252" s="364"/>
      <c r="E252" s="113"/>
      <c r="F252" s="113"/>
    </row>
    <row r="253" spans="2:6" ht="27.45" customHeight="1" x14ac:dyDescent="0.25">
      <c r="B253" s="173" t="str">
        <f t="shared" ref="B253:C253" si="108">B222</f>
        <v>Mettre en place une stratégie de gestion de données</v>
      </c>
      <c r="C253" s="363" t="str">
        <f t="shared" si="108"/>
        <v>Volume de stockage en interne (To)</v>
      </c>
      <c r="D253" s="364"/>
      <c r="E253" s="113"/>
      <c r="F253" s="113"/>
    </row>
    <row r="254" spans="2:6" ht="27.45" customHeight="1" x14ac:dyDescent="0.25">
      <c r="B254" s="173" t="str">
        <f>B223</f>
        <v>Réduire les impacts liés à la messagerie</v>
      </c>
      <c r="C254" s="363" t="str">
        <f t="shared" ref="C254" si="109">C223</f>
        <v>% de collaborateurs formés aux bonnes pratiques de gestion d'une boîte email</v>
      </c>
      <c r="D254" s="364"/>
      <c r="E254" s="108"/>
      <c r="F254" s="113"/>
    </row>
    <row r="255" spans="2:6" ht="27.45" customHeight="1" thickBot="1" x14ac:dyDescent="0.3">
      <c r="B255" s="169" t="str">
        <f>B224</f>
        <v>Concevoir une charte graphique responsable</v>
      </c>
      <c r="C255" s="344" t="str">
        <f>C224</f>
        <v xml:space="preserve">Oui, Non </v>
      </c>
      <c r="D255" s="345"/>
      <c r="E255" s="112"/>
      <c r="F255" s="112"/>
    </row>
    <row r="256" spans="2:6" ht="25.2" customHeight="1" x14ac:dyDescent="0.25">
      <c r="D256" s="347"/>
      <c r="E256" s="347"/>
    </row>
    <row r="257" spans="1:6" ht="25.2" customHeight="1" x14ac:dyDescent="0.25">
      <c r="B257" s="60"/>
      <c r="D257" s="348"/>
      <c r="E257" s="348"/>
    </row>
    <row r="258" spans="1:6" ht="25.2" customHeight="1" x14ac:dyDescent="0.25">
      <c r="D258" s="349"/>
      <c r="E258" s="349"/>
    </row>
    <row r="259" spans="1:6" ht="25.2" customHeight="1" x14ac:dyDescent="0.25">
      <c r="B259" s="350" t="s">
        <v>1263</v>
      </c>
      <c r="C259" s="350"/>
      <c r="D259" s="348"/>
      <c r="E259" s="348"/>
    </row>
    <row r="260" spans="1:6" ht="36" customHeight="1" x14ac:dyDescent="0.25">
      <c r="A260" s="191">
        <f>A229+1</f>
        <v>8</v>
      </c>
      <c r="B260" s="190">
        <f ca="1">OFFSET(Identité!C$34, 0, $A229)</f>
        <v>0</v>
      </c>
    </row>
    <row r="261" spans="1:6" ht="25.2" customHeight="1" thickBot="1" x14ac:dyDescent="0.3">
      <c r="C261" s="222"/>
      <c r="D261" s="222"/>
    </row>
    <row r="262" spans="1:6" ht="67.2" customHeight="1" thickBot="1" x14ac:dyDescent="0.3">
      <c r="B262" s="174" t="str">
        <f t="shared" ref="B262:C264" si="110">B231</f>
        <v>Bonnes pratiques</v>
      </c>
      <c r="C262" s="355" t="str">
        <f t="shared" si="110"/>
        <v xml:space="preserve"> Indicateur</v>
      </c>
      <c r="D262" s="356"/>
      <c r="E262" s="189" t="str">
        <f>E231</f>
        <v>Quel est votre objectif pour cette bonne pratique ?</v>
      </c>
      <c r="F262" s="189" t="str">
        <f>F231</f>
        <v>Selon vos objectifs, où en est la mise en œuvre de cette bonne pratique ?</v>
      </c>
    </row>
    <row r="263" spans="1:6" ht="31.2" customHeight="1" x14ac:dyDescent="0.25">
      <c r="B263" s="168" t="str">
        <f t="shared" si="110"/>
        <v>Privilégier le matériel d'occasion avant de considérer des équipements neufs</v>
      </c>
      <c r="C263" s="367" t="str">
        <f t="shared" si="110"/>
        <v>% de postes de travail reconditionnés</v>
      </c>
      <c r="D263" s="368"/>
      <c r="E263" s="106"/>
      <c r="F263" s="106"/>
    </row>
    <row r="264" spans="1:6" ht="25.2" customHeight="1" x14ac:dyDescent="0.25">
      <c r="B264" s="173" t="str">
        <f t="shared" si="110"/>
        <v>Upgrader les équipements plutôt que de les remplacer</v>
      </c>
      <c r="C264" s="363" t="str">
        <f t="shared" si="110"/>
        <v>% de postes travail upgradés plutôt que renouvelés</v>
      </c>
      <c r="D264" s="364"/>
      <c r="E264" s="108"/>
      <c r="F264" s="108"/>
    </row>
    <row r="265" spans="1:6" ht="31.2" customHeight="1" x14ac:dyDescent="0.25">
      <c r="B265" s="173" t="str">
        <f t="shared" ref="B265:C265" si="111">B234</f>
        <v>Dissocier le renouvellement des unités centrales des autres équipements</v>
      </c>
      <c r="C265" s="363" t="str">
        <f t="shared" si="111"/>
        <v>% d'unités centrales renouvelées seules</v>
      </c>
      <c r="D265" s="364"/>
      <c r="E265" s="108"/>
      <c r="F265" s="108"/>
    </row>
    <row r="266" spans="1:6" ht="31.95" customHeight="1" x14ac:dyDescent="0.25">
      <c r="B266" s="173" t="str">
        <f t="shared" ref="B266:C266" si="112">B235</f>
        <v>Privilégier des ordinateurs éco-labellisés EPEAT Gold, TCO (ou équivalent)</v>
      </c>
      <c r="C266" s="363" t="str">
        <f t="shared" si="112"/>
        <v>% de postes de travail éco labellisés EPEAT Gold, TCO ou équivalent</v>
      </c>
      <c r="D266" s="364"/>
      <c r="E266" s="108"/>
      <c r="F266" s="108"/>
    </row>
    <row r="267" spans="1:6" ht="31.2" customHeight="1" x14ac:dyDescent="0.25">
      <c r="B267" s="173" t="str">
        <f t="shared" ref="B267:C267" si="113">B236</f>
        <v>Déployer le BYOD (Bring Your Own Device) pour certaines catégories d’utilisateurs</v>
      </c>
      <c r="C267" s="363" t="str">
        <f t="shared" si="113"/>
        <v>% des PC, smartphones, tablettes en mode BYOD</v>
      </c>
      <c r="D267" s="364"/>
      <c r="E267" s="108"/>
      <c r="F267" s="108"/>
    </row>
    <row r="268" spans="1:6" ht="25.2" customHeight="1" x14ac:dyDescent="0.25">
      <c r="B268" s="173" t="str">
        <f t="shared" ref="B268:C268" si="114">B237</f>
        <v>Réemployer des équipements de téléphonie</v>
      </c>
      <c r="C268" s="363" t="str">
        <f t="shared" si="114"/>
        <v>% d'équipements repris reconditionnés</v>
      </c>
      <c r="D268" s="364"/>
      <c r="E268" s="108"/>
      <c r="F268" s="108"/>
    </row>
    <row r="269" spans="1:6" ht="33" customHeight="1" x14ac:dyDescent="0.25">
      <c r="B269" s="173" t="str">
        <f t="shared" ref="B269:C269" si="115">B238</f>
        <v>Privilégier des fournisseurs qui proposent des copieurs reconditionnés</v>
      </c>
      <c r="C269" s="363" t="str">
        <f t="shared" si="115"/>
        <v>% du parc d'imprimantes reconditionnées</v>
      </c>
      <c r="D269" s="364"/>
      <c r="E269" s="108"/>
      <c r="F269" s="108"/>
    </row>
    <row r="270" spans="1:6" ht="25.2" customHeight="1" x14ac:dyDescent="0.25">
      <c r="B270" s="173" t="str">
        <f t="shared" ref="B270:C270" si="116">B239</f>
        <v>Acheter ou louer des imprimantes labellisées Blue Angel / EPEAT</v>
      </c>
      <c r="C270" s="363" t="str">
        <f t="shared" si="116"/>
        <v>% d'équipements d'impression écolabellisés Blue Angel, EPEAT ou TCO</v>
      </c>
      <c r="D270" s="364"/>
      <c r="E270" s="108"/>
      <c r="F270" s="108"/>
    </row>
    <row r="271" spans="1:6" ht="25.2" customHeight="1" x14ac:dyDescent="0.25">
      <c r="B271" s="173" t="str">
        <f t="shared" ref="B271:C271" si="117">B240</f>
        <v>Acheter du papier certifié Blue Angel, FSC ou PEFC</v>
      </c>
      <c r="C271" s="363" t="str">
        <f t="shared" si="117"/>
        <v>% du poids total acheté certifié Blue Angel / FSC / PEFC</v>
      </c>
      <c r="D271" s="364"/>
      <c r="E271" s="108"/>
      <c r="F271" s="108"/>
    </row>
    <row r="272" spans="1:6" ht="25.2" customHeight="1" x14ac:dyDescent="0.25">
      <c r="B272" s="173" t="str">
        <f t="shared" ref="B272:C272" si="118">B241</f>
        <v>Acheter du papier recyclé et certifié Blue Angel, FSC ou PEFC</v>
      </c>
      <c r="C272" s="363" t="str">
        <f t="shared" si="118"/>
        <v>% de papier recyclé PEFC, FSC ou Blue Angel (par rapport à la quantité totale de papier utilisé)</v>
      </c>
      <c r="D272" s="364"/>
      <c r="E272" s="108"/>
      <c r="F272" s="108"/>
    </row>
    <row r="273" spans="2:6" ht="25.2" customHeight="1" x14ac:dyDescent="0.25">
      <c r="B273" s="173" t="str">
        <f t="shared" ref="B273:C273" si="119">B242</f>
        <v>Reconditionner les toners usagés via un acteur de l’ESS/EA</v>
      </c>
      <c r="C273" s="363" t="str">
        <f t="shared" si="119"/>
        <v>% de cartouches / toners rechargées via un acteur de l'ESS/EA</v>
      </c>
      <c r="D273" s="364"/>
      <c r="E273" s="108"/>
      <c r="F273" s="108"/>
    </row>
    <row r="274" spans="2:6" ht="25.2" customHeight="1" x14ac:dyDescent="0.25">
      <c r="B274" s="173" t="str">
        <f t="shared" ref="B274:C274" si="120">B243</f>
        <v>Paramétrer les imprimantes par défaut en mode éco</v>
      </c>
      <c r="C274" s="363" t="str">
        <f t="shared" si="120"/>
        <v>% du parc d'imprimantes configurées par défaut en mode éco</v>
      </c>
      <c r="D274" s="364"/>
      <c r="E274" s="108"/>
      <c r="F274" s="108"/>
    </row>
    <row r="275" spans="2:6" ht="31.2" customHeight="1" x14ac:dyDescent="0.25">
      <c r="B275" s="173" t="str">
        <f t="shared" ref="B275:C275" si="121">B244</f>
        <v>Mettre en veille les postes de travail la nuit et les éteindre le week-end</v>
      </c>
      <c r="C275" s="363" t="str">
        <f t="shared" si="121"/>
        <v>% de postes de travail dont le fonctionnement est calqué sur ce principe</v>
      </c>
      <c r="D275" s="364"/>
      <c r="E275" s="108"/>
      <c r="F275" s="108"/>
    </row>
    <row r="276" spans="2:6" ht="34.950000000000003" customHeight="1" thickBot="1" x14ac:dyDescent="0.3">
      <c r="B276" s="169" t="str">
        <f>B245</f>
        <v>Sensibiliser les utilisateurs aux bonnes pratiques d'utilisation des équipements de travail.</v>
      </c>
      <c r="C276" s="365" t="str">
        <f>C245</f>
        <v>% du parc de postes de travail éteints la nuit et le week-end</v>
      </c>
      <c r="D276" s="366"/>
      <c r="E276" s="110"/>
      <c r="F276" s="110"/>
    </row>
    <row r="277" spans="2:6" ht="25.2" customHeight="1" thickBot="1" x14ac:dyDescent="0.3">
      <c r="C277" s="355" t="str">
        <f>C246</f>
        <v xml:space="preserve"> Indicateur</v>
      </c>
      <c r="D277" s="361"/>
    </row>
    <row r="278" spans="2:6" ht="25.2" customHeight="1" x14ac:dyDescent="0.25">
      <c r="B278" s="168" t="str">
        <f>B247</f>
        <v>Allonger la durée de dotation des équipements</v>
      </c>
      <c r="C278" s="367" t="str">
        <f>C247</f>
        <v xml:space="preserve">Mesures proactives – 0 = Aucune, 5 = Certains équipements, 10 = Tous les équipements </v>
      </c>
      <c r="D278" s="368"/>
      <c r="E278" s="111"/>
      <c r="F278" s="111"/>
    </row>
    <row r="279" spans="2:6" ht="25.2" customHeight="1" x14ac:dyDescent="0.25">
      <c r="B279" s="173" t="str">
        <f>B248</f>
        <v>Limiter le nombre de terminaux de téléphonie</v>
      </c>
      <c r="C279" s="363" t="str">
        <f>C248</f>
        <v>Nombre de téléphones fixes par utilisateur</v>
      </c>
      <c r="D279" s="364"/>
      <c r="E279" s="113"/>
      <c r="F279" s="113"/>
    </row>
    <row r="280" spans="2:6" ht="25.2" customHeight="1" x14ac:dyDescent="0.25">
      <c r="B280" s="173" t="str">
        <f t="shared" ref="B280:C280" si="122">B249</f>
        <v>Fixer un niveau de DAS (Débit d'Absorption Spécifique) maximum pour la téléphonie mobile</v>
      </c>
      <c r="C280" s="363" t="str">
        <f t="shared" si="122"/>
        <v>DAS moyen du parc en Watts / kg</v>
      </c>
      <c r="D280" s="364"/>
      <c r="E280" s="113"/>
      <c r="F280" s="113"/>
    </row>
    <row r="281" spans="2:6" ht="33" customHeight="1" x14ac:dyDescent="0.25">
      <c r="B281" s="173" t="str">
        <f t="shared" ref="B281:C281" si="123">B250</f>
        <v>Consolider le parc d’imprimantes sur des multifonctions avec système d’identification</v>
      </c>
      <c r="C281" s="363" t="str">
        <f t="shared" si="123"/>
        <v>Nombre d'utilisateurs par équipement d'impression (imprimantes individuelles comprises)</v>
      </c>
      <c r="D281" s="364"/>
      <c r="E281" s="113"/>
      <c r="F281" s="113"/>
    </row>
    <row r="282" spans="2:6" ht="33" customHeight="1" x14ac:dyDescent="0.25">
      <c r="B282" s="173" t="str">
        <f t="shared" ref="B282:C282" si="124">B251</f>
        <v>Mettre en place les bonnes pratiques d'impression</v>
      </c>
      <c r="C282" s="363" t="str">
        <f t="shared" si="124"/>
        <v>% de bonnes pratiques mises en place</v>
      </c>
      <c r="D282" s="364"/>
      <c r="E282" s="108"/>
      <c r="F282" s="113"/>
    </row>
    <row r="283" spans="2:6" ht="27.45" customHeight="1" x14ac:dyDescent="0.25">
      <c r="B283" s="173" t="str">
        <f t="shared" ref="B283:C283" si="125">B252</f>
        <v>Collecter le papier blanc bureautique sans le froisser</v>
      </c>
      <c r="C283" s="363" t="str">
        <f t="shared" si="125"/>
        <v>Kg collectés par an et par utilisateur</v>
      </c>
      <c r="D283" s="364"/>
      <c r="E283" s="113"/>
      <c r="F283" s="113"/>
    </row>
    <row r="284" spans="2:6" ht="27.45" customHeight="1" x14ac:dyDescent="0.25">
      <c r="B284" s="173" t="str">
        <f t="shared" ref="B284:C284" si="126">B253</f>
        <v>Mettre en place une stratégie de gestion de données</v>
      </c>
      <c r="C284" s="363" t="str">
        <f t="shared" si="126"/>
        <v>Volume de stockage en interne (To)</v>
      </c>
      <c r="D284" s="364"/>
      <c r="E284" s="113"/>
      <c r="F284" s="113"/>
    </row>
    <row r="285" spans="2:6" ht="27.45" customHeight="1" x14ac:dyDescent="0.25">
      <c r="B285" s="173" t="str">
        <f>B254</f>
        <v>Réduire les impacts liés à la messagerie</v>
      </c>
      <c r="C285" s="363" t="str">
        <f t="shared" ref="C285" si="127">C254</f>
        <v>% de collaborateurs formés aux bonnes pratiques de gestion d'une boîte email</v>
      </c>
      <c r="D285" s="364"/>
      <c r="E285" s="108"/>
      <c r="F285" s="113"/>
    </row>
    <row r="286" spans="2:6" ht="27.45" customHeight="1" thickBot="1" x14ac:dyDescent="0.3">
      <c r="B286" s="169" t="str">
        <f>B255</f>
        <v>Concevoir une charte graphique responsable</v>
      </c>
      <c r="C286" s="344" t="str">
        <f>C255</f>
        <v xml:space="preserve">Oui, Non </v>
      </c>
      <c r="D286" s="345"/>
      <c r="E286" s="112"/>
      <c r="F286" s="112"/>
    </row>
    <row r="287" spans="2:6" ht="25.2" customHeight="1" x14ac:dyDescent="0.25">
      <c r="D287" s="347"/>
      <c r="E287" s="347"/>
    </row>
    <row r="288" spans="2:6" ht="25.2" customHeight="1" x14ac:dyDescent="0.25">
      <c r="B288" s="60"/>
      <c r="D288" s="348"/>
      <c r="E288" s="348"/>
    </row>
    <row r="289" spans="1:6" ht="25.2" customHeight="1" x14ac:dyDescent="0.25">
      <c r="D289" s="349"/>
      <c r="E289" s="349"/>
    </row>
    <row r="290" spans="1:6" ht="25.2" customHeight="1" x14ac:dyDescent="0.25">
      <c r="B290" s="350" t="s">
        <v>1263</v>
      </c>
      <c r="C290" s="350"/>
      <c r="D290" s="348"/>
      <c r="E290" s="348"/>
    </row>
    <row r="291" spans="1:6" ht="36" customHeight="1" x14ac:dyDescent="0.25">
      <c r="A291" s="191">
        <f>A260+1</f>
        <v>9</v>
      </c>
      <c r="B291" s="190">
        <f ca="1">OFFSET(Identité!C$34, 0, $A260)</f>
        <v>0</v>
      </c>
    </row>
    <row r="292" spans="1:6" ht="25.2" customHeight="1" thickBot="1" x14ac:dyDescent="0.3">
      <c r="C292" s="222"/>
      <c r="D292" s="222"/>
    </row>
    <row r="293" spans="1:6" ht="67.2" customHeight="1" thickBot="1" x14ac:dyDescent="0.3">
      <c r="B293" s="174" t="str">
        <f t="shared" ref="B293:C295" si="128">B262</f>
        <v>Bonnes pratiques</v>
      </c>
      <c r="C293" s="355" t="str">
        <f t="shared" si="128"/>
        <v xml:space="preserve"> Indicateur</v>
      </c>
      <c r="D293" s="356"/>
      <c r="E293" s="189" t="str">
        <f>E262</f>
        <v>Quel est votre objectif pour cette bonne pratique ?</v>
      </c>
      <c r="F293" s="189" t="str">
        <f>F262</f>
        <v>Selon vos objectifs, où en est la mise en œuvre de cette bonne pratique ?</v>
      </c>
    </row>
    <row r="294" spans="1:6" ht="31.2" customHeight="1" x14ac:dyDescent="0.25">
      <c r="B294" s="168" t="str">
        <f t="shared" si="128"/>
        <v>Privilégier le matériel d'occasion avant de considérer des équipements neufs</v>
      </c>
      <c r="C294" s="367" t="str">
        <f t="shared" si="128"/>
        <v>% de postes de travail reconditionnés</v>
      </c>
      <c r="D294" s="368"/>
      <c r="E294" s="106"/>
      <c r="F294" s="106"/>
    </row>
    <row r="295" spans="1:6" ht="25.2" customHeight="1" x14ac:dyDescent="0.25">
      <c r="B295" s="173" t="str">
        <f t="shared" si="128"/>
        <v>Upgrader les équipements plutôt que de les remplacer</v>
      </c>
      <c r="C295" s="363" t="str">
        <f t="shared" si="128"/>
        <v>% de postes travail upgradés plutôt que renouvelés</v>
      </c>
      <c r="D295" s="364"/>
      <c r="E295" s="108"/>
      <c r="F295" s="108"/>
    </row>
    <row r="296" spans="1:6" ht="31.2" customHeight="1" x14ac:dyDescent="0.25">
      <c r="B296" s="173" t="str">
        <f t="shared" ref="B296:C296" si="129">B265</f>
        <v>Dissocier le renouvellement des unités centrales des autres équipements</v>
      </c>
      <c r="C296" s="363" t="str">
        <f t="shared" si="129"/>
        <v>% d'unités centrales renouvelées seules</v>
      </c>
      <c r="D296" s="364"/>
      <c r="E296" s="108"/>
      <c r="F296" s="108"/>
    </row>
    <row r="297" spans="1:6" ht="31.95" customHeight="1" x14ac:dyDescent="0.25">
      <c r="B297" s="173" t="str">
        <f t="shared" ref="B297:C297" si="130">B266</f>
        <v>Privilégier des ordinateurs éco-labellisés EPEAT Gold, TCO (ou équivalent)</v>
      </c>
      <c r="C297" s="363" t="str">
        <f t="shared" si="130"/>
        <v>% de postes de travail éco labellisés EPEAT Gold, TCO ou équivalent</v>
      </c>
      <c r="D297" s="364"/>
      <c r="E297" s="108"/>
      <c r="F297" s="108"/>
    </row>
    <row r="298" spans="1:6" ht="31.2" customHeight="1" x14ac:dyDescent="0.25">
      <c r="B298" s="173" t="str">
        <f t="shared" ref="B298:C298" si="131">B267</f>
        <v>Déployer le BYOD (Bring Your Own Device) pour certaines catégories d’utilisateurs</v>
      </c>
      <c r="C298" s="363" t="str">
        <f t="shared" si="131"/>
        <v>% des PC, smartphones, tablettes en mode BYOD</v>
      </c>
      <c r="D298" s="364"/>
      <c r="E298" s="108"/>
      <c r="F298" s="108"/>
    </row>
    <row r="299" spans="1:6" ht="25.2" customHeight="1" x14ac:dyDescent="0.25">
      <c r="B299" s="173" t="str">
        <f t="shared" ref="B299:C299" si="132">B268</f>
        <v>Réemployer des équipements de téléphonie</v>
      </c>
      <c r="C299" s="363" t="str">
        <f t="shared" si="132"/>
        <v>% d'équipements repris reconditionnés</v>
      </c>
      <c r="D299" s="364"/>
      <c r="E299" s="108"/>
      <c r="F299" s="108"/>
    </row>
    <row r="300" spans="1:6" ht="33" customHeight="1" x14ac:dyDescent="0.25">
      <c r="B300" s="173" t="str">
        <f t="shared" ref="B300:C300" si="133">B269</f>
        <v>Privilégier des fournisseurs qui proposent des copieurs reconditionnés</v>
      </c>
      <c r="C300" s="363" t="str">
        <f t="shared" si="133"/>
        <v>% du parc d'imprimantes reconditionnées</v>
      </c>
      <c r="D300" s="364"/>
      <c r="E300" s="108"/>
      <c r="F300" s="108"/>
    </row>
    <row r="301" spans="1:6" ht="25.2" customHeight="1" x14ac:dyDescent="0.25">
      <c r="B301" s="173" t="str">
        <f t="shared" ref="B301:C301" si="134">B270</f>
        <v>Acheter ou louer des imprimantes labellisées Blue Angel / EPEAT</v>
      </c>
      <c r="C301" s="363" t="str">
        <f t="shared" si="134"/>
        <v>% d'équipements d'impression écolabellisés Blue Angel, EPEAT ou TCO</v>
      </c>
      <c r="D301" s="364"/>
      <c r="E301" s="108"/>
      <c r="F301" s="108"/>
    </row>
    <row r="302" spans="1:6" ht="25.2" customHeight="1" x14ac:dyDescent="0.25">
      <c r="B302" s="173" t="str">
        <f t="shared" ref="B302:C302" si="135">B271</f>
        <v>Acheter du papier certifié Blue Angel, FSC ou PEFC</v>
      </c>
      <c r="C302" s="363" t="str">
        <f t="shared" si="135"/>
        <v>% du poids total acheté certifié Blue Angel / FSC / PEFC</v>
      </c>
      <c r="D302" s="364"/>
      <c r="E302" s="108"/>
      <c r="F302" s="108"/>
    </row>
    <row r="303" spans="1:6" ht="25.2" customHeight="1" x14ac:dyDescent="0.25">
      <c r="B303" s="173" t="str">
        <f t="shared" ref="B303:C303" si="136">B272</f>
        <v>Acheter du papier recyclé et certifié Blue Angel, FSC ou PEFC</v>
      </c>
      <c r="C303" s="363" t="str">
        <f t="shared" si="136"/>
        <v>% de papier recyclé PEFC, FSC ou Blue Angel (par rapport à la quantité totale de papier utilisé)</v>
      </c>
      <c r="D303" s="364"/>
      <c r="E303" s="108"/>
      <c r="F303" s="108"/>
    </row>
    <row r="304" spans="1:6" ht="25.2" customHeight="1" x14ac:dyDescent="0.25">
      <c r="B304" s="173" t="str">
        <f t="shared" ref="B304:C304" si="137">B273</f>
        <v>Reconditionner les toners usagés via un acteur de l’ESS/EA</v>
      </c>
      <c r="C304" s="363" t="str">
        <f t="shared" si="137"/>
        <v>% de cartouches / toners rechargées via un acteur de l'ESS/EA</v>
      </c>
      <c r="D304" s="364"/>
      <c r="E304" s="108"/>
      <c r="F304" s="108"/>
    </row>
    <row r="305" spans="2:6" ht="25.2" customHeight="1" x14ac:dyDescent="0.25">
      <c r="B305" s="173" t="str">
        <f t="shared" ref="B305:C305" si="138">B274</f>
        <v>Paramétrer les imprimantes par défaut en mode éco</v>
      </c>
      <c r="C305" s="363" t="str">
        <f t="shared" si="138"/>
        <v>% du parc d'imprimantes configurées par défaut en mode éco</v>
      </c>
      <c r="D305" s="364"/>
      <c r="E305" s="108"/>
      <c r="F305" s="108"/>
    </row>
    <row r="306" spans="2:6" ht="31.2" customHeight="1" x14ac:dyDescent="0.25">
      <c r="B306" s="173" t="str">
        <f t="shared" ref="B306:C306" si="139">B275</f>
        <v>Mettre en veille les postes de travail la nuit et les éteindre le week-end</v>
      </c>
      <c r="C306" s="363" t="str">
        <f t="shared" si="139"/>
        <v>% de postes de travail dont le fonctionnement est calqué sur ce principe</v>
      </c>
      <c r="D306" s="364"/>
      <c r="E306" s="108"/>
      <c r="F306" s="108"/>
    </row>
    <row r="307" spans="2:6" ht="34.950000000000003" customHeight="1" thickBot="1" x14ac:dyDescent="0.3">
      <c r="B307" s="169" t="str">
        <f>B276</f>
        <v>Sensibiliser les utilisateurs aux bonnes pratiques d'utilisation des équipements de travail.</v>
      </c>
      <c r="C307" s="365" t="str">
        <f>C276</f>
        <v>% du parc de postes de travail éteints la nuit et le week-end</v>
      </c>
      <c r="D307" s="366"/>
      <c r="E307" s="110"/>
      <c r="F307" s="110"/>
    </row>
    <row r="308" spans="2:6" ht="25.2" customHeight="1" thickBot="1" x14ac:dyDescent="0.3">
      <c r="C308" s="355" t="str">
        <f>C277</f>
        <v xml:space="preserve"> Indicateur</v>
      </c>
      <c r="D308" s="361"/>
    </row>
    <row r="309" spans="2:6" ht="25.2" customHeight="1" x14ac:dyDescent="0.25">
      <c r="B309" s="168" t="str">
        <f>B278</f>
        <v>Allonger la durée de dotation des équipements</v>
      </c>
      <c r="C309" s="367" t="str">
        <f>C278</f>
        <v xml:space="preserve">Mesures proactives – 0 = Aucune, 5 = Certains équipements, 10 = Tous les équipements </v>
      </c>
      <c r="D309" s="368"/>
      <c r="E309" s="111"/>
      <c r="F309" s="111"/>
    </row>
    <row r="310" spans="2:6" ht="25.2" customHeight="1" x14ac:dyDescent="0.25">
      <c r="B310" s="173" t="str">
        <f>B279</f>
        <v>Limiter le nombre de terminaux de téléphonie</v>
      </c>
      <c r="C310" s="363" t="str">
        <f>C279</f>
        <v>Nombre de téléphones fixes par utilisateur</v>
      </c>
      <c r="D310" s="364"/>
      <c r="E310" s="113"/>
      <c r="F310" s="113"/>
    </row>
    <row r="311" spans="2:6" ht="25.2" customHeight="1" x14ac:dyDescent="0.25">
      <c r="B311" s="173" t="str">
        <f t="shared" ref="B311:C311" si="140">B280</f>
        <v>Fixer un niveau de DAS (Débit d'Absorption Spécifique) maximum pour la téléphonie mobile</v>
      </c>
      <c r="C311" s="363" t="str">
        <f t="shared" si="140"/>
        <v>DAS moyen du parc en Watts / kg</v>
      </c>
      <c r="D311" s="364"/>
      <c r="E311" s="113"/>
      <c r="F311" s="113"/>
    </row>
    <row r="312" spans="2:6" ht="33" customHeight="1" x14ac:dyDescent="0.25">
      <c r="B312" s="173" t="str">
        <f t="shared" ref="B312:C312" si="141">B281</f>
        <v>Consolider le parc d’imprimantes sur des multifonctions avec système d’identification</v>
      </c>
      <c r="C312" s="363" t="str">
        <f t="shared" si="141"/>
        <v>Nombre d'utilisateurs par équipement d'impression (imprimantes individuelles comprises)</v>
      </c>
      <c r="D312" s="364"/>
      <c r="E312" s="113"/>
      <c r="F312" s="113"/>
    </row>
    <row r="313" spans="2:6" ht="33" customHeight="1" x14ac:dyDescent="0.25">
      <c r="B313" s="173" t="str">
        <f t="shared" ref="B313:C313" si="142">B282</f>
        <v>Mettre en place les bonnes pratiques d'impression</v>
      </c>
      <c r="C313" s="363" t="str">
        <f t="shared" si="142"/>
        <v>% de bonnes pratiques mises en place</v>
      </c>
      <c r="D313" s="364"/>
      <c r="E313" s="108"/>
      <c r="F313" s="113"/>
    </row>
    <row r="314" spans="2:6" ht="27.45" customHeight="1" x14ac:dyDescent="0.25">
      <c r="B314" s="173" t="str">
        <f t="shared" ref="B314:C314" si="143">B283</f>
        <v>Collecter le papier blanc bureautique sans le froisser</v>
      </c>
      <c r="C314" s="363" t="str">
        <f t="shared" si="143"/>
        <v>Kg collectés par an et par utilisateur</v>
      </c>
      <c r="D314" s="364"/>
      <c r="E314" s="113"/>
      <c r="F314" s="113"/>
    </row>
    <row r="315" spans="2:6" ht="27.45" customHeight="1" x14ac:dyDescent="0.25">
      <c r="B315" s="173" t="str">
        <f t="shared" ref="B315:C315" si="144">B284</f>
        <v>Mettre en place une stratégie de gestion de données</v>
      </c>
      <c r="C315" s="363" t="str">
        <f t="shared" si="144"/>
        <v>Volume de stockage en interne (To)</v>
      </c>
      <c r="D315" s="364"/>
      <c r="E315" s="113"/>
      <c r="F315" s="113"/>
    </row>
    <row r="316" spans="2:6" ht="27.45" customHeight="1" x14ac:dyDescent="0.25">
      <c r="B316" s="173" t="str">
        <f>B285</f>
        <v>Réduire les impacts liés à la messagerie</v>
      </c>
      <c r="C316" s="363" t="str">
        <f t="shared" ref="C316" si="145">C285</f>
        <v>% de collaborateurs formés aux bonnes pratiques de gestion d'une boîte email</v>
      </c>
      <c r="D316" s="364"/>
      <c r="E316" s="108"/>
      <c r="F316" s="113"/>
    </row>
    <row r="317" spans="2:6" ht="27.45" customHeight="1" thickBot="1" x14ac:dyDescent="0.3">
      <c r="B317" s="169" t="str">
        <f>B286</f>
        <v>Concevoir une charte graphique responsable</v>
      </c>
      <c r="C317" s="344" t="str">
        <f>C286</f>
        <v xml:space="preserve">Oui, Non </v>
      </c>
      <c r="D317" s="345"/>
      <c r="E317" s="112"/>
      <c r="F317" s="112"/>
    </row>
    <row r="318" spans="2:6" ht="25.2" customHeight="1" x14ac:dyDescent="0.25">
      <c r="D318" s="347"/>
      <c r="E318" s="347"/>
    </row>
    <row r="319" spans="2:6" ht="25.2" customHeight="1" x14ac:dyDescent="0.25">
      <c r="B319" s="60"/>
      <c r="D319" s="348"/>
      <c r="E319" s="348"/>
    </row>
    <row r="320" spans="2:6" ht="25.2" customHeight="1" x14ac:dyDescent="0.25">
      <c r="D320" s="349"/>
      <c r="E320" s="349"/>
    </row>
    <row r="321" spans="1:6" ht="25.2" customHeight="1" x14ac:dyDescent="0.25">
      <c r="B321" s="350" t="s">
        <v>1263</v>
      </c>
      <c r="C321" s="350"/>
      <c r="D321" s="348"/>
      <c r="E321" s="348"/>
    </row>
    <row r="322" spans="1:6" ht="36" customHeight="1" x14ac:dyDescent="0.25">
      <c r="A322" s="191">
        <f>A291+1</f>
        <v>10</v>
      </c>
      <c r="B322" s="190">
        <f ca="1">OFFSET(Identité!C$34, 0, $A291)</f>
        <v>0</v>
      </c>
    </row>
    <row r="323" spans="1:6" ht="25.2" customHeight="1" thickBot="1" x14ac:dyDescent="0.3">
      <c r="C323" s="222"/>
      <c r="D323" s="222"/>
    </row>
    <row r="324" spans="1:6" ht="67.2" customHeight="1" thickBot="1" x14ac:dyDescent="0.3">
      <c r="B324" s="174" t="str">
        <f t="shared" ref="B324:C326" si="146">B293</f>
        <v>Bonnes pratiques</v>
      </c>
      <c r="C324" s="355" t="str">
        <f t="shared" si="146"/>
        <v xml:space="preserve"> Indicateur</v>
      </c>
      <c r="D324" s="356"/>
      <c r="E324" s="189" t="str">
        <f>E293</f>
        <v>Quel est votre objectif pour cette bonne pratique ?</v>
      </c>
      <c r="F324" s="189" t="str">
        <f>F293</f>
        <v>Selon vos objectifs, où en est la mise en œuvre de cette bonne pratique ?</v>
      </c>
    </row>
    <row r="325" spans="1:6" ht="31.2" customHeight="1" x14ac:dyDescent="0.25">
      <c r="B325" s="168" t="str">
        <f t="shared" si="146"/>
        <v>Privilégier le matériel d'occasion avant de considérer des équipements neufs</v>
      </c>
      <c r="C325" s="367" t="str">
        <f t="shared" si="146"/>
        <v>% de postes de travail reconditionnés</v>
      </c>
      <c r="D325" s="368"/>
      <c r="E325" s="106"/>
      <c r="F325" s="106"/>
    </row>
    <row r="326" spans="1:6" ht="25.2" customHeight="1" x14ac:dyDescent="0.25">
      <c r="B326" s="173" t="str">
        <f t="shared" si="146"/>
        <v>Upgrader les équipements plutôt que de les remplacer</v>
      </c>
      <c r="C326" s="363" t="str">
        <f t="shared" si="146"/>
        <v>% de postes travail upgradés plutôt que renouvelés</v>
      </c>
      <c r="D326" s="364"/>
      <c r="E326" s="108"/>
      <c r="F326" s="108"/>
    </row>
    <row r="327" spans="1:6" ht="31.2" customHeight="1" x14ac:dyDescent="0.25">
      <c r="B327" s="173" t="str">
        <f t="shared" ref="B327:C327" si="147">B296</f>
        <v>Dissocier le renouvellement des unités centrales des autres équipements</v>
      </c>
      <c r="C327" s="363" t="str">
        <f t="shared" si="147"/>
        <v>% d'unités centrales renouvelées seules</v>
      </c>
      <c r="D327" s="364"/>
      <c r="E327" s="108"/>
      <c r="F327" s="108"/>
    </row>
    <row r="328" spans="1:6" ht="31.95" customHeight="1" x14ac:dyDescent="0.25">
      <c r="B328" s="173" t="str">
        <f t="shared" ref="B328:C328" si="148">B297</f>
        <v>Privilégier des ordinateurs éco-labellisés EPEAT Gold, TCO (ou équivalent)</v>
      </c>
      <c r="C328" s="363" t="str">
        <f t="shared" si="148"/>
        <v>% de postes de travail éco labellisés EPEAT Gold, TCO ou équivalent</v>
      </c>
      <c r="D328" s="364"/>
      <c r="E328" s="108"/>
      <c r="F328" s="108"/>
    </row>
    <row r="329" spans="1:6" ht="31.2" customHeight="1" x14ac:dyDescent="0.25">
      <c r="B329" s="173" t="str">
        <f t="shared" ref="B329:C329" si="149">B298</f>
        <v>Déployer le BYOD (Bring Your Own Device) pour certaines catégories d’utilisateurs</v>
      </c>
      <c r="C329" s="363" t="str">
        <f t="shared" si="149"/>
        <v>% des PC, smartphones, tablettes en mode BYOD</v>
      </c>
      <c r="D329" s="364"/>
      <c r="E329" s="108"/>
      <c r="F329" s="108"/>
    </row>
    <row r="330" spans="1:6" ht="25.2" customHeight="1" x14ac:dyDescent="0.25">
      <c r="B330" s="173" t="str">
        <f t="shared" ref="B330:C330" si="150">B299</f>
        <v>Réemployer des équipements de téléphonie</v>
      </c>
      <c r="C330" s="363" t="str">
        <f t="shared" si="150"/>
        <v>% d'équipements repris reconditionnés</v>
      </c>
      <c r="D330" s="364"/>
      <c r="E330" s="108"/>
      <c r="F330" s="108"/>
    </row>
    <row r="331" spans="1:6" ht="33" customHeight="1" x14ac:dyDescent="0.25">
      <c r="B331" s="173" t="str">
        <f t="shared" ref="B331:C331" si="151">B300</f>
        <v>Privilégier des fournisseurs qui proposent des copieurs reconditionnés</v>
      </c>
      <c r="C331" s="363" t="str">
        <f t="shared" si="151"/>
        <v>% du parc d'imprimantes reconditionnées</v>
      </c>
      <c r="D331" s="364"/>
      <c r="E331" s="108"/>
      <c r="F331" s="108"/>
    </row>
    <row r="332" spans="1:6" ht="25.2" customHeight="1" x14ac:dyDescent="0.25">
      <c r="B332" s="173" t="str">
        <f t="shared" ref="B332:C332" si="152">B301</f>
        <v>Acheter ou louer des imprimantes labellisées Blue Angel / EPEAT</v>
      </c>
      <c r="C332" s="363" t="str">
        <f t="shared" si="152"/>
        <v>% d'équipements d'impression écolabellisés Blue Angel, EPEAT ou TCO</v>
      </c>
      <c r="D332" s="364"/>
      <c r="E332" s="108"/>
      <c r="F332" s="108"/>
    </row>
    <row r="333" spans="1:6" ht="25.2" customHeight="1" x14ac:dyDescent="0.25">
      <c r="B333" s="173" t="str">
        <f t="shared" ref="B333:C333" si="153">B302</f>
        <v>Acheter du papier certifié Blue Angel, FSC ou PEFC</v>
      </c>
      <c r="C333" s="363" t="str">
        <f t="shared" si="153"/>
        <v>% du poids total acheté certifié Blue Angel / FSC / PEFC</v>
      </c>
      <c r="D333" s="364"/>
      <c r="E333" s="108"/>
      <c r="F333" s="108"/>
    </row>
    <row r="334" spans="1:6" ht="25.2" customHeight="1" x14ac:dyDescent="0.25">
      <c r="B334" s="173" t="str">
        <f t="shared" ref="B334:C334" si="154">B303</f>
        <v>Acheter du papier recyclé et certifié Blue Angel, FSC ou PEFC</v>
      </c>
      <c r="C334" s="363" t="str">
        <f t="shared" si="154"/>
        <v>% de papier recyclé PEFC, FSC ou Blue Angel (par rapport à la quantité totale de papier utilisé)</v>
      </c>
      <c r="D334" s="364"/>
      <c r="E334" s="108"/>
      <c r="F334" s="108"/>
    </row>
    <row r="335" spans="1:6" ht="25.2" customHeight="1" x14ac:dyDescent="0.25">
      <c r="B335" s="173" t="str">
        <f t="shared" ref="B335:C335" si="155">B304</f>
        <v>Reconditionner les toners usagés via un acteur de l’ESS/EA</v>
      </c>
      <c r="C335" s="363" t="str">
        <f t="shared" si="155"/>
        <v>% de cartouches / toners rechargées via un acteur de l'ESS/EA</v>
      </c>
      <c r="D335" s="364"/>
      <c r="E335" s="108"/>
      <c r="F335" s="108"/>
    </row>
    <row r="336" spans="1:6" ht="25.2" customHeight="1" x14ac:dyDescent="0.25">
      <c r="B336" s="173" t="str">
        <f t="shared" ref="B336:C336" si="156">B305</f>
        <v>Paramétrer les imprimantes par défaut en mode éco</v>
      </c>
      <c r="C336" s="363" t="str">
        <f t="shared" si="156"/>
        <v>% du parc d'imprimantes configurées par défaut en mode éco</v>
      </c>
      <c r="D336" s="364"/>
      <c r="E336" s="108"/>
      <c r="F336" s="108"/>
    </row>
    <row r="337" spans="2:6" ht="31.2" customHeight="1" x14ac:dyDescent="0.25">
      <c r="B337" s="173" t="str">
        <f t="shared" ref="B337:C337" si="157">B306</f>
        <v>Mettre en veille les postes de travail la nuit et les éteindre le week-end</v>
      </c>
      <c r="C337" s="363" t="str">
        <f t="shared" si="157"/>
        <v>% de postes de travail dont le fonctionnement est calqué sur ce principe</v>
      </c>
      <c r="D337" s="364"/>
      <c r="E337" s="108"/>
      <c r="F337" s="108"/>
    </row>
    <row r="338" spans="2:6" ht="34.950000000000003" customHeight="1" thickBot="1" x14ac:dyDescent="0.3">
      <c r="B338" s="169" t="str">
        <f>B307</f>
        <v>Sensibiliser les utilisateurs aux bonnes pratiques d'utilisation des équipements de travail.</v>
      </c>
      <c r="C338" s="365" t="str">
        <f>C307</f>
        <v>% du parc de postes de travail éteints la nuit et le week-end</v>
      </c>
      <c r="D338" s="366"/>
      <c r="E338" s="110"/>
      <c r="F338" s="110"/>
    </row>
    <row r="339" spans="2:6" ht="25.2" customHeight="1" thickBot="1" x14ac:dyDescent="0.3">
      <c r="C339" s="355" t="str">
        <f>C308</f>
        <v xml:space="preserve"> Indicateur</v>
      </c>
      <c r="D339" s="361"/>
    </row>
    <row r="340" spans="2:6" ht="25.2" customHeight="1" x14ac:dyDescent="0.25">
      <c r="B340" s="168" t="str">
        <f>B309</f>
        <v>Allonger la durée de dotation des équipements</v>
      </c>
      <c r="C340" s="367" t="str">
        <f>C309</f>
        <v xml:space="preserve">Mesures proactives – 0 = Aucune, 5 = Certains équipements, 10 = Tous les équipements </v>
      </c>
      <c r="D340" s="368"/>
      <c r="E340" s="111"/>
      <c r="F340" s="111"/>
    </row>
    <row r="341" spans="2:6" ht="25.2" customHeight="1" x14ac:dyDescent="0.25">
      <c r="B341" s="173" t="str">
        <f>B310</f>
        <v>Limiter le nombre de terminaux de téléphonie</v>
      </c>
      <c r="C341" s="363" t="str">
        <f>C310</f>
        <v>Nombre de téléphones fixes par utilisateur</v>
      </c>
      <c r="D341" s="364"/>
      <c r="E341" s="113"/>
      <c r="F341" s="113"/>
    </row>
    <row r="342" spans="2:6" ht="25.2" customHeight="1" x14ac:dyDescent="0.25">
      <c r="B342" s="173" t="str">
        <f t="shared" ref="B342:C342" si="158">B311</f>
        <v>Fixer un niveau de DAS (Débit d'Absorption Spécifique) maximum pour la téléphonie mobile</v>
      </c>
      <c r="C342" s="363" t="str">
        <f t="shared" si="158"/>
        <v>DAS moyen du parc en Watts / kg</v>
      </c>
      <c r="D342" s="364"/>
      <c r="E342" s="113"/>
      <c r="F342" s="113"/>
    </row>
    <row r="343" spans="2:6" ht="33" customHeight="1" x14ac:dyDescent="0.25">
      <c r="B343" s="173" t="str">
        <f t="shared" ref="B343:C343" si="159">B312</f>
        <v>Consolider le parc d’imprimantes sur des multifonctions avec système d’identification</v>
      </c>
      <c r="C343" s="363" t="str">
        <f t="shared" si="159"/>
        <v>Nombre d'utilisateurs par équipement d'impression (imprimantes individuelles comprises)</v>
      </c>
      <c r="D343" s="364"/>
      <c r="E343" s="113"/>
      <c r="F343" s="113"/>
    </row>
    <row r="344" spans="2:6" ht="33" customHeight="1" x14ac:dyDescent="0.25">
      <c r="B344" s="173" t="str">
        <f t="shared" ref="B344:C344" si="160">B313</f>
        <v>Mettre en place les bonnes pratiques d'impression</v>
      </c>
      <c r="C344" s="363" t="str">
        <f t="shared" si="160"/>
        <v>% de bonnes pratiques mises en place</v>
      </c>
      <c r="D344" s="364"/>
      <c r="E344" s="108"/>
      <c r="F344" s="113"/>
    </row>
    <row r="345" spans="2:6" ht="27.45" customHeight="1" x14ac:dyDescent="0.25">
      <c r="B345" s="173" t="str">
        <f t="shared" ref="B345:C345" si="161">B314</f>
        <v>Collecter le papier blanc bureautique sans le froisser</v>
      </c>
      <c r="C345" s="363" t="str">
        <f t="shared" si="161"/>
        <v>Kg collectés par an et par utilisateur</v>
      </c>
      <c r="D345" s="364"/>
      <c r="E345" s="113"/>
      <c r="F345" s="113"/>
    </row>
    <row r="346" spans="2:6" ht="27.45" customHeight="1" x14ac:dyDescent="0.25">
      <c r="B346" s="173" t="str">
        <f t="shared" ref="B346:C346" si="162">B315</f>
        <v>Mettre en place une stratégie de gestion de données</v>
      </c>
      <c r="C346" s="363" t="str">
        <f t="shared" si="162"/>
        <v>Volume de stockage en interne (To)</v>
      </c>
      <c r="D346" s="364"/>
      <c r="E346" s="113"/>
      <c r="F346" s="113"/>
    </row>
    <row r="347" spans="2:6" ht="27.45" customHeight="1" x14ac:dyDescent="0.25">
      <c r="B347" s="173" t="str">
        <f>B316</f>
        <v>Réduire les impacts liés à la messagerie</v>
      </c>
      <c r="C347" s="363" t="str">
        <f t="shared" ref="C347" si="163">C316</f>
        <v>% de collaborateurs formés aux bonnes pratiques de gestion d'une boîte email</v>
      </c>
      <c r="D347" s="364"/>
      <c r="E347" s="108"/>
      <c r="F347" s="113"/>
    </row>
    <row r="348" spans="2:6" ht="27.45" customHeight="1" thickBot="1" x14ac:dyDescent="0.3">
      <c r="B348" s="169" t="str">
        <f>B317</f>
        <v>Concevoir une charte graphique responsable</v>
      </c>
      <c r="C348" s="344" t="str">
        <f>C317</f>
        <v xml:space="preserve">Oui, Non </v>
      </c>
      <c r="D348" s="345"/>
      <c r="E348" s="112"/>
      <c r="F348" s="112"/>
    </row>
    <row r="349" spans="2:6" ht="25.2" customHeight="1" x14ac:dyDescent="0.25">
      <c r="D349" s="347"/>
      <c r="E349" s="347"/>
    </row>
    <row r="350" spans="2:6" ht="25.2" customHeight="1" x14ac:dyDescent="0.25">
      <c r="B350" s="60"/>
      <c r="D350" s="348"/>
      <c r="E350" s="348"/>
    </row>
    <row r="351" spans="2:6" ht="25.2" customHeight="1" x14ac:dyDescent="0.25">
      <c r="D351" s="349"/>
      <c r="E351" s="349"/>
    </row>
    <row r="352" spans="2:6" ht="25.2" customHeight="1" x14ac:dyDescent="0.25">
      <c r="B352" s="350" t="s">
        <v>1263</v>
      </c>
      <c r="C352" s="350"/>
      <c r="D352" s="348"/>
      <c r="E352" s="348"/>
    </row>
    <row r="353" spans="1:6" ht="36" customHeight="1" x14ac:dyDescent="0.25">
      <c r="A353" s="191">
        <f>A322+1</f>
        <v>11</v>
      </c>
      <c r="B353" s="190">
        <f ca="1">OFFSET(Identité!C$34, 0, $A322)</f>
        <v>0</v>
      </c>
    </row>
    <row r="354" spans="1:6" ht="25.2" customHeight="1" thickBot="1" x14ac:dyDescent="0.3">
      <c r="C354" s="222"/>
      <c r="D354" s="222"/>
    </row>
    <row r="355" spans="1:6" ht="67.2" customHeight="1" thickBot="1" x14ac:dyDescent="0.3">
      <c r="B355" s="174" t="str">
        <f t="shared" ref="B355:C357" si="164">B324</f>
        <v>Bonnes pratiques</v>
      </c>
      <c r="C355" s="355" t="str">
        <f t="shared" si="164"/>
        <v xml:space="preserve"> Indicateur</v>
      </c>
      <c r="D355" s="356"/>
      <c r="E355" s="189" t="str">
        <f>E324</f>
        <v>Quel est votre objectif pour cette bonne pratique ?</v>
      </c>
      <c r="F355" s="189" t="str">
        <f>F324</f>
        <v>Selon vos objectifs, où en est la mise en œuvre de cette bonne pratique ?</v>
      </c>
    </row>
    <row r="356" spans="1:6" ht="31.2" customHeight="1" x14ac:dyDescent="0.25">
      <c r="B356" s="168" t="str">
        <f t="shared" si="164"/>
        <v>Privilégier le matériel d'occasion avant de considérer des équipements neufs</v>
      </c>
      <c r="C356" s="367" t="str">
        <f t="shared" si="164"/>
        <v>% de postes de travail reconditionnés</v>
      </c>
      <c r="D356" s="368"/>
      <c r="E356" s="106"/>
      <c r="F356" s="106"/>
    </row>
    <row r="357" spans="1:6" ht="25.2" customHeight="1" x14ac:dyDescent="0.25">
      <c r="B357" s="173" t="str">
        <f t="shared" si="164"/>
        <v>Upgrader les équipements plutôt que de les remplacer</v>
      </c>
      <c r="C357" s="363" t="str">
        <f t="shared" si="164"/>
        <v>% de postes travail upgradés plutôt que renouvelés</v>
      </c>
      <c r="D357" s="364"/>
      <c r="E357" s="108"/>
      <c r="F357" s="108"/>
    </row>
    <row r="358" spans="1:6" ht="31.2" customHeight="1" x14ac:dyDescent="0.25">
      <c r="B358" s="173" t="str">
        <f t="shared" ref="B358:C358" si="165">B327</f>
        <v>Dissocier le renouvellement des unités centrales des autres équipements</v>
      </c>
      <c r="C358" s="363" t="str">
        <f t="shared" si="165"/>
        <v>% d'unités centrales renouvelées seules</v>
      </c>
      <c r="D358" s="364"/>
      <c r="E358" s="108"/>
      <c r="F358" s="108"/>
    </row>
    <row r="359" spans="1:6" ht="31.95" customHeight="1" x14ac:dyDescent="0.25">
      <c r="B359" s="173" t="str">
        <f t="shared" ref="B359:C359" si="166">B328</f>
        <v>Privilégier des ordinateurs éco-labellisés EPEAT Gold, TCO (ou équivalent)</v>
      </c>
      <c r="C359" s="363" t="str">
        <f t="shared" si="166"/>
        <v>% de postes de travail éco labellisés EPEAT Gold, TCO ou équivalent</v>
      </c>
      <c r="D359" s="364"/>
      <c r="E359" s="108"/>
      <c r="F359" s="108"/>
    </row>
    <row r="360" spans="1:6" ht="31.2" customHeight="1" x14ac:dyDescent="0.25">
      <c r="B360" s="173" t="str">
        <f t="shared" ref="B360:C360" si="167">B329</f>
        <v>Déployer le BYOD (Bring Your Own Device) pour certaines catégories d’utilisateurs</v>
      </c>
      <c r="C360" s="363" t="str">
        <f t="shared" si="167"/>
        <v>% des PC, smartphones, tablettes en mode BYOD</v>
      </c>
      <c r="D360" s="364"/>
      <c r="E360" s="108"/>
      <c r="F360" s="108"/>
    </row>
    <row r="361" spans="1:6" ht="25.2" customHeight="1" x14ac:dyDescent="0.25">
      <c r="B361" s="173" t="str">
        <f t="shared" ref="B361:C361" si="168">B330</f>
        <v>Réemployer des équipements de téléphonie</v>
      </c>
      <c r="C361" s="363" t="str">
        <f t="shared" si="168"/>
        <v>% d'équipements repris reconditionnés</v>
      </c>
      <c r="D361" s="364"/>
      <c r="E361" s="108"/>
      <c r="F361" s="108"/>
    </row>
    <row r="362" spans="1:6" ht="33" customHeight="1" x14ac:dyDescent="0.25">
      <c r="B362" s="173" t="str">
        <f t="shared" ref="B362:C362" si="169">B331</f>
        <v>Privilégier des fournisseurs qui proposent des copieurs reconditionnés</v>
      </c>
      <c r="C362" s="363" t="str">
        <f t="shared" si="169"/>
        <v>% du parc d'imprimantes reconditionnées</v>
      </c>
      <c r="D362" s="364"/>
      <c r="E362" s="108"/>
      <c r="F362" s="108"/>
    </row>
    <row r="363" spans="1:6" ht="25.2" customHeight="1" x14ac:dyDescent="0.25">
      <c r="B363" s="173" t="str">
        <f t="shared" ref="B363:C363" si="170">B332</f>
        <v>Acheter ou louer des imprimantes labellisées Blue Angel / EPEAT</v>
      </c>
      <c r="C363" s="363" t="str">
        <f t="shared" si="170"/>
        <v>% d'équipements d'impression écolabellisés Blue Angel, EPEAT ou TCO</v>
      </c>
      <c r="D363" s="364"/>
      <c r="E363" s="108"/>
      <c r="F363" s="108"/>
    </row>
    <row r="364" spans="1:6" ht="25.2" customHeight="1" x14ac:dyDescent="0.25">
      <c r="B364" s="173" t="str">
        <f t="shared" ref="B364:C364" si="171">B333</f>
        <v>Acheter du papier certifié Blue Angel, FSC ou PEFC</v>
      </c>
      <c r="C364" s="363" t="str">
        <f t="shared" si="171"/>
        <v>% du poids total acheté certifié Blue Angel / FSC / PEFC</v>
      </c>
      <c r="D364" s="364"/>
      <c r="E364" s="108"/>
      <c r="F364" s="108"/>
    </row>
    <row r="365" spans="1:6" ht="25.2" customHeight="1" x14ac:dyDescent="0.25">
      <c r="B365" s="173" t="str">
        <f t="shared" ref="B365:C365" si="172">B334</f>
        <v>Acheter du papier recyclé et certifié Blue Angel, FSC ou PEFC</v>
      </c>
      <c r="C365" s="363" t="str">
        <f t="shared" si="172"/>
        <v>% de papier recyclé PEFC, FSC ou Blue Angel (par rapport à la quantité totale de papier utilisé)</v>
      </c>
      <c r="D365" s="364"/>
      <c r="E365" s="108"/>
      <c r="F365" s="108"/>
    </row>
    <row r="366" spans="1:6" ht="25.2" customHeight="1" x14ac:dyDescent="0.25">
      <c r="B366" s="173" t="str">
        <f t="shared" ref="B366:C366" si="173">B335</f>
        <v>Reconditionner les toners usagés via un acteur de l’ESS/EA</v>
      </c>
      <c r="C366" s="363" t="str">
        <f t="shared" si="173"/>
        <v>% de cartouches / toners rechargées via un acteur de l'ESS/EA</v>
      </c>
      <c r="D366" s="364"/>
      <c r="E366" s="108"/>
      <c r="F366" s="108"/>
    </row>
    <row r="367" spans="1:6" ht="25.2" customHeight="1" x14ac:dyDescent="0.25">
      <c r="B367" s="173" t="str">
        <f t="shared" ref="B367:C367" si="174">B336</f>
        <v>Paramétrer les imprimantes par défaut en mode éco</v>
      </c>
      <c r="C367" s="363" t="str">
        <f t="shared" si="174"/>
        <v>% du parc d'imprimantes configurées par défaut en mode éco</v>
      </c>
      <c r="D367" s="364"/>
      <c r="E367" s="108"/>
      <c r="F367" s="108"/>
    </row>
    <row r="368" spans="1:6" ht="31.2" customHeight="1" x14ac:dyDescent="0.25">
      <c r="B368" s="173" t="str">
        <f t="shared" ref="B368:C368" si="175">B337</f>
        <v>Mettre en veille les postes de travail la nuit et les éteindre le week-end</v>
      </c>
      <c r="C368" s="363" t="str">
        <f t="shared" si="175"/>
        <v>% de postes de travail dont le fonctionnement est calqué sur ce principe</v>
      </c>
      <c r="D368" s="364"/>
      <c r="E368" s="108"/>
      <c r="F368" s="108"/>
    </row>
    <row r="369" spans="1:6" ht="34.950000000000003" customHeight="1" thickBot="1" x14ac:dyDescent="0.3">
      <c r="B369" s="169" t="str">
        <f>B338</f>
        <v>Sensibiliser les utilisateurs aux bonnes pratiques d'utilisation des équipements de travail.</v>
      </c>
      <c r="C369" s="365" t="str">
        <f>C338</f>
        <v>% du parc de postes de travail éteints la nuit et le week-end</v>
      </c>
      <c r="D369" s="366"/>
      <c r="E369" s="110"/>
      <c r="F369" s="110"/>
    </row>
    <row r="370" spans="1:6" ht="25.2" customHeight="1" thickBot="1" x14ac:dyDescent="0.3">
      <c r="C370" s="355" t="str">
        <f>C339</f>
        <v xml:space="preserve"> Indicateur</v>
      </c>
      <c r="D370" s="361"/>
    </row>
    <row r="371" spans="1:6" ht="25.2" customHeight="1" x14ac:dyDescent="0.25">
      <c r="B371" s="168" t="str">
        <f>B340</f>
        <v>Allonger la durée de dotation des équipements</v>
      </c>
      <c r="C371" s="367" t="str">
        <f>C340</f>
        <v xml:space="preserve">Mesures proactives – 0 = Aucune, 5 = Certains équipements, 10 = Tous les équipements </v>
      </c>
      <c r="D371" s="368"/>
      <c r="E371" s="111"/>
      <c r="F371" s="111"/>
    </row>
    <row r="372" spans="1:6" ht="25.2" customHeight="1" x14ac:dyDescent="0.25">
      <c r="B372" s="173" t="str">
        <f>B341</f>
        <v>Limiter le nombre de terminaux de téléphonie</v>
      </c>
      <c r="C372" s="363" t="str">
        <f>C341</f>
        <v>Nombre de téléphones fixes par utilisateur</v>
      </c>
      <c r="D372" s="364"/>
      <c r="E372" s="113"/>
      <c r="F372" s="113"/>
    </row>
    <row r="373" spans="1:6" ht="25.2" customHeight="1" x14ac:dyDescent="0.25">
      <c r="B373" s="173" t="str">
        <f t="shared" ref="B373:C373" si="176">B342</f>
        <v>Fixer un niveau de DAS (Débit d'Absorption Spécifique) maximum pour la téléphonie mobile</v>
      </c>
      <c r="C373" s="363" t="str">
        <f t="shared" si="176"/>
        <v>DAS moyen du parc en Watts / kg</v>
      </c>
      <c r="D373" s="364"/>
      <c r="E373" s="113"/>
      <c r="F373" s="113"/>
    </row>
    <row r="374" spans="1:6" ht="33" customHeight="1" x14ac:dyDescent="0.25">
      <c r="B374" s="173" t="str">
        <f t="shared" ref="B374:C374" si="177">B343</f>
        <v>Consolider le parc d’imprimantes sur des multifonctions avec système d’identification</v>
      </c>
      <c r="C374" s="363" t="str">
        <f t="shared" si="177"/>
        <v>Nombre d'utilisateurs par équipement d'impression (imprimantes individuelles comprises)</v>
      </c>
      <c r="D374" s="364"/>
      <c r="E374" s="113"/>
      <c r="F374" s="113"/>
    </row>
    <row r="375" spans="1:6" ht="33" customHeight="1" x14ac:dyDescent="0.25">
      <c r="B375" s="173" t="str">
        <f t="shared" ref="B375:C375" si="178">B344</f>
        <v>Mettre en place les bonnes pratiques d'impression</v>
      </c>
      <c r="C375" s="363" t="str">
        <f t="shared" si="178"/>
        <v>% de bonnes pratiques mises en place</v>
      </c>
      <c r="D375" s="364"/>
      <c r="E375" s="108"/>
      <c r="F375" s="113"/>
    </row>
    <row r="376" spans="1:6" ht="27.45" customHeight="1" x14ac:dyDescent="0.25">
      <c r="B376" s="173" t="str">
        <f t="shared" ref="B376:C376" si="179">B345</f>
        <v>Collecter le papier blanc bureautique sans le froisser</v>
      </c>
      <c r="C376" s="363" t="str">
        <f t="shared" si="179"/>
        <v>Kg collectés par an et par utilisateur</v>
      </c>
      <c r="D376" s="364"/>
      <c r="E376" s="113"/>
      <c r="F376" s="113"/>
    </row>
    <row r="377" spans="1:6" ht="27.45" customHeight="1" x14ac:dyDescent="0.25">
      <c r="B377" s="173" t="str">
        <f t="shared" ref="B377:C377" si="180">B346</f>
        <v>Mettre en place une stratégie de gestion de données</v>
      </c>
      <c r="C377" s="363" t="str">
        <f t="shared" si="180"/>
        <v>Volume de stockage en interne (To)</v>
      </c>
      <c r="D377" s="364"/>
      <c r="E377" s="113"/>
      <c r="F377" s="113"/>
    </row>
    <row r="378" spans="1:6" ht="27.45" customHeight="1" x14ac:dyDescent="0.25">
      <c r="B378" s="173" t="str">
        <f>B347</f>
        <v>Réduire les impacts liés à la messagerie</v>
      </c>
      <c r="C378" s="363" t="str">
        <f t="shared" ref="C378" si="181">C347</f>
        <v>% de collaborateurs formés aux bonnes pratiques de gestion d'une boîte email</v>
      </c>
      <c r="D378" s="364"/>
      <c r="E378" s="108"/>
      <c r="F378" s="113"/>
    </row>
    <row r="379" spans="1:6" ht="27.45" customHeight="1" thickBot="1" x14ac:dyDescent="0.3">
      <c r="B379" s="169" t="str">
        <f>B348</f>
        <v>Concevoir une charte graphique responsable</v>
      </c>
      <c r="C379" s="344" t="str">
        <f>C348</f>
        <v xml:space="preserve">Oui, Non </v>
      </c>
      <c r="D379" s="345"/>
      <c r="E379" s="112"/>
      <c r="F379" s="112"/>
    </row>
    <row r="380" spans="1:6" ht="25.2" customHeight="1" x14ac:dyDescent="0.25">
      <c r="D380" s="347"/>
      <c r="E380" s="347"/>
    </row>
    <row r="381" spans="1:6" ht="25.2" customHeight="1" x14ac:dyDescent="0.25">
      <c r="B381" s="60"/>
      <c r="D381" s="348"/>
      <c r="E381" s="348"/>
    </row>
    <row r="382" spans="1:6" ht="25.2" customHeight="1" x14ac:dyDescent="0.25">
      <c r="D382" s="349"/>
      <c r="E382" s="349"/>
    </row>
    <row r="383" spans="1:6" ht="25.2" customHeight="1" x14ac:dyDescent="0.25">
      <c r="B383" s="350" t="s">
        <v>1263</v>
      </c>
      <c r="C383" s="350"/>
      <c r="D383" s="348"/>
      <c r="E383" s="348"/>
    </row>
    <row r="384" spans="1:6" ht="36" customHeight="1" x14ac:dyDescent="0.25">
      <c r="A384" s="191">
        <f>A353+1</f>
        <v>12</v>
      </c>
      <c r="B384" s="190">
        <f ca="1">OFFSET(Identité!C$34, 0, $A353)</f>
        <v>0</v>
      </c>
    </row>
    <row r="385" spans="2:6" ht="25.2" customHeight="1" thickBot="1" x14ac:dyDescent="0.3">
      <c r="C385" s="222"/>
      <c r="D385" s="222"/>
    </row>
    <row r="386" spans="2:6" ht="67.2" customHeight="1" thickBot="1" x14ac:dyDescent="0.3">
      <c r="B386" s="174" t="str">
        <f t="shared" ref="B386:C388" si="182">B355</f>
        <v>Bonnes pratiques</v>
      </c>
      <c r="C386" s="355" t="str">
        <f t="shared" si="182"/>
        <v xml:space="preserve"> Indicateur</v>
      </c>
      <c r="D386" s="356"/>
      <c r="E386" s="189" t="str">
        <f>E355</f>
        <v>Quel est votre objectif pour cette bonne pratique ?</v>
      </c>
      <c r="F386" s="189" t="str">
        <f>F355</f>
        <v>Selon vos objectifs, où en est la mise en œuvre de cette bonne pratique ?</v>
      </c>
    </row>
    <row r="387" spans="2:6" ht="31.2" customHeight="1" x14ac:dyDescent="0.25">
      <c r="B387" s="168" t="str">
        <f t="shared" si="182"/>
        <v>Privilégier le matériel d'occasion avant de considérer des équipements neufs</v>
      </c>
      <c r="C387" s="367" t="str">
        <f t="shared" si="182"/>
        <v>% de postes de travail reconditionnés</v>
      </c>
      <c r="D387" s="368"/>
      <c r="E387" s="106"/>
      <c r="F387" s="106"/>
    </row>
    <row r="388" spans="2:6" ht="25.2" customHeight="1" x14ac:dyDescent="0.25">
      <c r="B388" s="173" t="str">
        <f t="shared" si="182"/>
        <v>Upgrader les équipements plutôt que de les remplacer</v>
      </c>
      <c r="C388" s="363" t="str">
        <f t="shared" si="182"/>
        <v>% de postes travail upgradés plutôt que renouvelés</v>
      </c>
      <c r="D388" s="364"/>
      <c r="E388" s="108"/>
      <c r="F388" s="108"/>
    </row>
    <row r="389" spans="2:6" ht="31.2" customHeight="1" x14ac:dyDescent="0.25">
      <c r="B389" s="173" t="str">
        <f t="shared" ref="B389:C389" si="183">B358</f>
        <v>Dissocier le renouvellement des unités centrales des autres équipements</v>
      </c>
      <c r="C389" s="363" t="str">
        <f t="shared" si="183"/>
        <v>% d'unités centrales renouvelées seules</v>
      </c>
      <c r="D389" s="364"/>
      <c r="E389" s="108"/>
      <c r="F389" s="108"/>
    </row>
    <row r="390" spans="2:6" ht="31.95" customHeight="1" x14ac:dyDescent="0.25">
      <c r="B390" s="173" t="str">
        <f t="shared" ref="B390:C390" si="184">B359</f>
        <v>Privilégier des ordinateurs éco-labellisés EPEAT Gold, TCO (ou équivalent)</v>
      </c>
      <c r="C390" s="363" t="str">
        <f t="shared" si="184"/>
        <v>% de postes de travail éco labellisés EPEAT Gold, TCO ou équivalent</v>
      </c>
      <c r="D390" s="364"/>
      <c r="E390" s="108"/>
      <c r="F390" s="108"/>
    </row>
    <row r="391" spans="2:6" ht="31.2" customHeight="1" x14ac:dyDescent="0.25">
      <c r="B391" s="173" t="str">
        <f t="shared" ref="B391:C391" si="185">B360</f>
        <v>Déployer le BYOD (Bring Your Own Device) pour certaines catégories d’utilisateurs</v>
      </c>
      <c r="C391" s="363" t="str">
        <f t="shared" si="185"/>
        <v>% des PC, smartphones, tablettes en mode BYOD</v>
      </c>
      <c r="D391" s="364"/>
      <c r="E391" s="108"/>
      <c r="F391" s="108"/>
    </row>
    <row r="392" spans="2:6" ht="25.2" customHeight="1" x14ac:dyDescent="0.25">
      <c r="B392" s="173" t="str">
        <f t="shared" ref="B392:C392" si="186">B361</f>
        <v>Réemployer des équipements de téléphonie</v>
      </c>
      <c r="C392" s="363" t="str">
        <f t="shared" si="186"/>
        <v>% d'équipements repris reconditionnés</v>
      </c>
      <c r="D392" s="364"/>
      <c r="E392" s="108"/>
      <c r="F392" s="108"/>
    </row>
    <row r="393" spans="2:6" ht="33" customHeight="1" x14ac:dyDescent="0.25">
      <c r="B393" s="173" t="str">
        <f t="shared" ref="B393:C393" si="187">B362</f>
        <v>Privilégier des fournisseurs qui proposent des copieurs reconditionnés</v>
      </c>
      <c r="C393" s="363" t="str">
        <f t="shared" si="187"/>
        <v>% du parc d'imprimantes reconditionnées</v>
      </c>
      <c r="D393" s="364"/>
      <c r="E393" s="108"/>
      <c r="F393" s="108"/>
    </row>
    <row r="394" spans="2:6" ht="25.2" customHeight="1" x14ac:dyDescent="0.25">
      <c r="B394" s="173" t="str">
        <f t="shared" ref="B394:C394" si="188">B363</f>
        <v>Acheter ou louer des imprimantes labellisées Blue Angel / EPEAT</v>
      </c>
      <c r="C394" s="363" t="str">
        <f t="shared" si="188"/>
        <v>% d'équipements d'impression écolabellisés Blue Angel, EPEAT ou TCO</v>
      </c>
      <c r="D394" s="364"/>
      <c r="E394" s="108"/>
      <c r="F394" s="108"/>
    </row>
    <row r="395" spans="2:6" ht="25.2" customHeight="1" x14ac:dyDescent="0.25">
      <c r="B395" s="173" t="str">
        <f t="shared" ref="B395:C395" si="189">B364</f>
        <v>Acheter du papier certifié Blue Angel, FSC ou PEFC</v>
      </c>
      <c r="C395" s="363" t="str">
        <f t="shared" si="189"/>
        <v>% du poids total acheté certifié Blue Angel / FSC / PEFC</v>
      </c>
      <c r="D395" s="364"/>
      <c r="E395" s="108"/>
      <c r="F395" s="108"/>
    </row>
    <row r="396" spans="2:6" ht="25.2" customHeight="1" x14ac:dyDescent="0.25">
      <c r="B396" s="173" t="str">
        <f t="shared" ref="B396:C396" si="190">B365</f>
        <v>Acheter du papier recyclé et certifié Blue Angel, FSC ou PEFC</v>
      </c>
      <c r="C396" s="363" t="str">
        <f t="shared" si="190"/>
        <v>% de papier recyclé PEFC, FSC ou Blue Angel (par rapport à la quantité totale de papier utilisé)</v>
      </c>
      <c r="D396" s="364"/>
      <c r="E396" s="108"/>
      <c r="F396" s="108"/>
    </row>
    <row r="397" spans="2:6" ht="25.2" customHeight="1" x14ac:dyDescent="0.25">
      <c r="B397" s="173" t="str">
        <f t="shared" ref="B397:C397" si="191">B366</f>
        <v>Reconditionner les toners usagés via un acteur de l’ESS/EA</v>
      </c>
      <c r="C397" s="363" t="str">
        <f t="shared" si="191"/>
        <v>% de cartouches / toners rechargées via un acteur de l'ESS/EA</v>
      </c>
      <c r="D397" s="364"/>
      <c r="E397" s="108"/>
      <c r="F397" s="108"/>
    </row>
    <row r="398" spans="2:6" ht="25.2" customHeight="1" x14ac:dyDescent="0.25">
      <c r="B398" s="173" t="str">
        <f t="shared" ref="B398:C398" si="192">B367</f>
        <v>Paramétrer les imprimantes par défaut en mode éco</v>
      </c>
      <c r="C398" s="363" t="str">
        <f t="shared" si="192"/>
        <v>% du parc d'imprimantes configurées par défaut en mode éco</v>
      </c>
      <c r="D398" s="364"/>
      <c r="E398" s="108"/>
      <c r="F398" s="108"/>
    </row>
    <row r="399" spans="2:6" ht="31.2" customHeight="1" x14ac:dyDescent="0.25">
      <c r="B399" s="173" t="str">
        <f t="shared" ref="B399:C399" si="193">B368</f>
        <v>Mettre en veille les postes de travail la nuit et les éteindre le week-end</v>
      </c>
      <c r="C399" s="363" t="str">
        <f t="shared" si="193"/>
        <v>% de postes de travail dont le fonctionnement est calqué sur ce principe</v>
      </c>
      <c r="D399" s="364"/>
      <c r="E399" s="108"/>
      <c r="F399" s="108"/>
    </row>
    <row r="400" spans="2:6" ht="34.950000000000003" customHeight="1" thickBot="1" x14ac:dyDescent="0.3">
      <c r="B400" s="169" t="str">
        <f>B369</f>
        <v>Sensibiliser les utilisateurs aux bonnes pratiques d'utilisation des équipements de travail.</v>
      </c>
      <c r="C400" s="365" t="str">
        <f>C369</f>
        <v>% du parc de postes de travail éteints la nuit et le week-end</v>
      </c>
      <c r="D400" s="366"/>
      <c r="E400" s="110"/>
      <c r="F400" s="110"/>
    </row>
    <row r="401" spans="1:6" ht="25.2" customHeight="1" thickBot="1" x14ac:dyDescent="0.3">
      <c r="C401" s="355" t="str">
        <f>C370</f>
        <v xml:space="preserve"> Indicateur</v>
      </c>
      <c r="D401" s="361"/>
    </row>
    <row r="402" spans="1:6" ht="25.2" customHeight="1" x14ac:dyDescent="0.25">
      <c r="B402" s="168" t="str">
        <f>B371</f>
        <v>Allonger la durée de dotation des équipements</v>
      </c>
      <c r="C402" s="367" t="str">
        <f>C371</f>
        <v xml:space="preserve">Mesures proactives – 0 = Aucune, 5 = Certains équipements, 10 = Tous les équipements </v>
      </c>
      <c r="D402" s="368"/>
      <c r="E402" s="111"/>
      <c r="F402" s="111"/>
    </row>
    <row r="403" spans="1:6" ht="25.2" customHeight="1" x14ac:dyDescent="0.25">
      <c r="B403" s="173" t="str">
        <f>B372</f>
        <v>Limiter le nombre de terminaux de téléphonie</v>
      </c>
      <c r="C403" s="363" t="str">
        <f>C372</f>
        <v>Nombre de téléphones fixes par utilisateur</v>
      </c>
      <c r="D403" s="364"/>
      <c r="E403" s="113"/>
      <c r="F403" s="113"/>
    </row>
    <row r="404" spans="1:6" ht="25.2" customHeight="1" x14ac:dyDescent="0.25">
      <c r="B404" s="173" t="str">
        <f t="shared" ref="B404:C404" si="194">B373</f>
        <v>Fixer un niveau de DAS (Débit d'Absorption Spécifique) maximum pour la téléphonie mobile</v>
      </c>
      <c r="C404" s="363" t="str">
        <f t="shared" si="194"/>
        <v>DAS moyen du parc en Watts / kg</v>
      </c>
      <c r="D404" s="364"/>
      <c r="E404" s="113"/>
      <c r="F404" s="113"/>
    </row>
    <row r="405" spans="1:6" ht="33" customHeight="1" x14ac:dyDescent="0.25">
      <c r="B405" s="173" t="str">
        <f t="shared" ref="B405:C405" si="195">B374</f>
        <v>Consolider le parc d’imprimantes sur des multifonctions avec système d’identification</v>
      </c>
      <c r="C405" s="363" t="str">
        <f t="shared" si="195"/>
        <v>Nombre d'utilisateurs par équipement d'impression (imprimantes individuelles comprises)</v>
      </c>
      <c r="D405" s="364"/>
      <c r="E405" s="113"/>
      <c r="F405" s="113"/>
    </row>
    <row r="406" spans="1:6" ht="33" customHeight="1" x14ac:dyDescent="0.25">
      <c r="B406" s="173" t="str">
        <f t="shared" ref="B406:C406" si="196">B375</f>
        <v>Mettre en place les bonnes pratiques d'impression</v>
      </c>
      <c r="C406" s="363" t="str">
        <f t="shared" si="196"/>
        <v>% de bonnes pratiques mises en place</v>
      </c>
      <c r="D406" s="364"/>
      <c r="E406" s="108"/>
      <c r="F406" s="113"/>
    </row>
    <row r="407" spans="1:6" ht="27.45" customHeight="1" x14ac:dyDescent="0.25">
      <c r="B407" s="173" t="str">
        <f t="shared" ref="B407:C407" si="197">B376</f>
        <v>Collecter le papier blanc bureautique sans le froisser</v>
      </c>
      <c r="C407" s="363" t="str">
        <f t="shared" si="197"/>
        <v>Kg collectés par an et par utilisateur</v>
      </c>
      <c r="D407" s="364"/>
      <c r="E407" s="113"/>
      <c r="F407" s="113"/>
    </row>
    <row r="408" spans="1:6" ht="27.45" customHeight="1" x14ac:dyDescent="0.25">
      <c r="B408" s="173" t="str">
        <f t="shared" ref="B408:C408" si="198">B377</f>
        <v>Mettre en place une stratégie de gestion de données</v>
      </c>
      <c r="C408" s="363" t="str">
        <f t="shared" si="198"/>
        <v>Volume de stockage en interne (To)</v>
      </c>
      <c r="D408" s="364"/>
      <c r="E408" s="113"/>
      <c r="F408" s="113"/>
    </row>
    <row r="409" spans="1:6" ht="27.45" customHeight="1" x14ac:dyDescent="0.25">
      <c r="B409" s="173" t="str">
        <f>B378</f>
        <v>Réduire les impacts liés à la messagerie</v>
      </c>
      <c r="C409" s="363" t="str">
        <f t="shared" ref="C409" si="199">C378</f>
        <v>% de collaborateurs formés aux bonnes pratiques de gestion d'une boîte email</v>
      </c>
      <c r="D409" s="364"/>
      <c r="E409" s="108"/>
      <c r="F409" s="113"/>
    </row>
    <row r="410" spans="1:6" ht="27.45" customHeight="1" thickBot="1" x14ac:dyDescent="0.3">
      <c r="B410" s="169" t="str">
        <f>B379</f>
        <v>Concevoir une charte graphique responsable</v>
      </c>
      <c r="C410" s="344" t="str">
        <f>C379</f>
        <v xml:space="preserve">Oui, Non </v>
      </c>
      <c r="D410" s="345"/>
      <c r="E410" s="112"/>
      <c r="F410" s="112"/>
    </row>
    <row r="411" spans="1:6" ht="25.2" customHeight="1" x14ac:dyDescent="0.25">
      <c r="D411" s="347"/>
      <c r="E411" s="347"/>
    </row>
    <row r="412" spans="1:6" ht="25.2" customHeight="1" x14ac:dyDescent="0.25">
      <c r="B412" s="60"/>
      <c r="D412" s="348"/>
      <c r="E412" s="348"/>
    </row>
    <row r="413" spans="1:6" ht="25.2" customHeight="1" x14ac:dyDescent="0.25">
      <c r="D413" s="349"/>
      <c r="E413" s="349"/>
    </row>
    <row r="414" spans="1:6" ht="25.2" customHeight="1" x14ac:dyDescent="0.25">
      <c r="B414" s="350" t="s">
        <v>1263</v>
      </c>
      <c r="C414" s="350"/>
      <c r="D414" s="348"/>
      <c r="E414" s="348"/>
    </row>
    <row r="415" spans="1:6" ht="36" customHeight="1" x14ac:dyDescent="0.25">
      <c r="A415" s="191">
        <f>A384+1</f>
        <v>13</v>
      </c>
      <c r="B415" s="190">
        <f ca="1">OFFSET(Identité!C$34, 0, $A384)</f>
        <v>0</v>
      </c>
    </row>
    <row r="416" spans="1:6" ht="25.2" customHeight="1" thickBot="1" x14ac:dyDescent="0.3">
      <c r="C416" s="222"/>
      <c r="D416" s="222"/>
    </row>
    <row r="417" spans="2:6" ht="67.2" customHeight="1" thickBot="1" x14ac:dyDescent="0.3">
      <c r="B417" s="174" t="str">
        <f t="shared" ref="B417:C419" si="200">B386</f>
        <v>Bonnes pratiques</v>
      </c>
      <c r="C417" s="355" t="str">
        <f t="shared" si="200"/>
        <v xml:space="preserve"> Indicateur</v>
      </c>
      <c r="D417" s="356"/>
      <c r="E417" s="189" t="str">
        <f>E386</f>
        <v>Quel est votre objectif pour cette bonne pratique ?</v>
      </c>
      <c r="F417" s="189" t="str">
        <f>F386</f>
        <v>Selon vos objectifs, où en est la mise en œuvre de cette bonne pratique ?</v>
      </c>
    </row>
    <row r="418" spans="2:6" ht="31.2" customHeight="1" x14ac:dyDescent="0.25">
      <c r="B418" s="168" t="str">
        <f t="shared" si="200"/>
        <v>Privilégier le matériel d'occasion avant de considérer des équipements neufs</v>
      </c>
      <c r="C418" s="367" t="str">
        <f t="shared" si="200"/>
        <v>% de postes de travail reconditionnés</v>
      </c>
      <c r="D418" s="368"/>
      <c r="E418" s="106"/>
      <c r="F418" s="106"/>
    </row>
    <row r="419" spans="2:6" ht="25.2" customHeight="1" x14ac:dyDescent="0.25">
      <c r="B419" s="173" t="str">
        <f t="shared" si="200"/>
        <v>Upgrader les équipements plutôt que de les remplacer</v>
      </c>
      <c r="C419" s="363" t="str">
        <f t="shared" si="200"/>
        <v>% de postes travail upgradés plutôt que renouvelés</v>
      </c>
      <c r="D419" s="364"/>
      <c r="E419" s="108"/>
      <c r="F419" s="108"/>
    </row>
    <row r="420" spans="2:6" ht="31.2" customHeight="1" x14ac:dyDescent="0.25">
      <c r="B420" s="173" t="str">
        <f t="shared" ref="B420:C420" si="201">B389</f>
        <v>Dissocier le renouvellement des unités centrales des autres équipements</v>
      </c>
      <c r="C420" s="363" t="str">
        <f t="shared" si="201"/>
        <v>% d'unités centrales renouvelées seules</v>
      </c>
      <c r="D420" s="364"/>
      <c r="E420" s="108"/>
      <c r="F420" s="108"/>
    </row>
    <row r="421" spans="2:6" ht="31.95" customHeight="1" x14ac:dyDescent="0.25">
      <c r="B421" s="173" t="str">
        <f t="shared" ref="B421:C421" si="202">B390</f>
        <v>Privilégier des ordinateurs éco-labellisés EPEAT Gold, TCO (ou équivalent)</v>
      </c>
      <c r="C421" s="363" t="str">
        <f t="shared" si="202"/>
        <v>% de postes de travail éco labellisés EPEAT Gold, TCO ou équivalent</v>
      </c>
      <c r="D421" s="364"/>
      <c r="E421" s="108"/>
      <c r="F421" s="108"/>
    </row>
    <row r="422" spans="2:6" ht="31.2" customHeight="1" x14ac:dyDescent="0.25">
      <c r="B422" s="173" t="str">
        <f t="shared" ref="B422:C422" si="203">B391</f>
        <v>Déployer le BYOD (Bring Your Own Device) pour certaines catégories d’utilisateurs</v>
      </c>
      <c r="C422" s="363" t="str">
        <f t="shared" si="203"/>
        <v>% des PC, smartphones, tablettes en mode BYOD</v>
      </c>
      <c r="D422" s="364"/>
      <c r="E422" s="108"/>
      <c r="F422" s="108"/>
    </row>
    <row r="423" spans="2:6" ht="25.2" customHeight="1" x14ac:dyDescent="0.25">
      <c r="B423" s="173" t="str">
        <f t="shared" ref="B423:C423" si="204">B392</f>
        <v>Réemployer des équipements de téléphonie</v>
      </c>
      <c r="C423" s="363" t="str">
        <f t="shared" si="204"/>
        <v>% d'équipements repris reconditionnés</v>
      </c>
      <c r="D423" s="364"/>
      <c r="E423" s="108"/>
      <c r="F423" s="108"/>
    </row>
    <row r="424" spans="2:6" ht="33" customHeight="1" x14ac:dyDescent="0.25">
      <c r="B424" s="173" t="str">
        <f t="shared" ref="B424:C424" si="205">B393</f>
        <v>Privilégier des fournisseurs qui proposent des copieurs reconditionnés</v>
      </c>
      <c r="C424" s="363" t="str">
        <f t="shared" si="205"/>
        <v>% du parc d'imprimantes reconditionnées</v>
      </c>
      <c r="D424" s="364"/>
      <c r="E424" s="108"/>
      <c r="F424" s="108"/>
    </row>
    <row r="425" spans="2:6" ht="25.2" customHeight="1" x14ac:dyDescent="0.25">
      <c r="B425" s="173" t="str">
        <f t="shared" ref="B425:C425" si="206">B394</f>
        <v>Acheter ou louer des imprimantes labellisées Blue Angel / EPEAT</v>
      </c>
      <c r="C425" s="363" t="str">
        <f t="shared" si="206"/>
        <v>% d'équipements d'impression écolabellisés Blue Angel, EPEAT ou TCO</v>
      </c>
      <c r="D425" s="364"/>
      <c r="E425" s="108"/>
      <c r="F425" s="108"/>
    </row>
    <row r="426" spans="2:6" ht="25.2" customHeight="1" x14ac:dyDescent="0.25">
      <c r="B426" s="173" t="str">
        <f t="shared" ref="B426:C426" si="207">B395</f>
        <v>Acheter du papier certifié Blue Angel, FSC ou PEFC</v>
      </c>
      <c r="C426" s="363" t="str">
        <f t="shared" si="207"/>
        <v>% du poids total acheté certifié Blue Angel / FSC / PEFC</v>
      </c>
      <c r="D426" s="364"/>
      <c r="E426" s="108"/>
      <c r="F426" s="108"/>
    </row>
    <row r="427" spans="2:6" ht="25.2" customHeight="1" x14ac:dyDescent="0.25">
      <c r="B427" s="173" t="str">
        <f t="shared" ref="B427:C427" si="208">B396</f>
        <v>Acheter du papier recyclé et certifié Blue Angel, FSC ou PEFC</v>
      </c>
      <c r="C427" s="363" t="str">
        <f t="shared" si="208"/>
        <v>% de papier recyclé PEFC, FSC ou Blue Angel (par rapport à la quantité totale de papier utilisé)</v>
      </c>
      <c r="D427" s="364"/>
      <c r="E427" s="108"/>
      <c r="F427" s="108"/>
    </row>
    <row r="428" spans="2:6" ht="25.2" customHeight="1" x14ac:dyDescent="0.25">
      <c r="B428" s="173" t="str">
        <f t="shared" ref="B428:C428" si="209">B397</f>
        <v>Reconditionner les toners usagés via un acteur de l’ESS/EA</v>
      </c>
      <c r="C428" s="363" t="str">
        <f t="shared" si="209"/>
        <v>% de cartouches / toners rechargées via un acteur de l'ESS/EA</v>
      </c>
      <c r="D428" s="364"/>
      <c r="E428" s="108"/>
      <c r="F428" s="108"/>
    </row>
    <row r="429" spans="2:6" ht="25.2" customHeight="1" x14ac:dyDescent="0.25">
      <c r="B429" s="173" t="str">
        <f t="shared" ref="B429:C429" si="210">B398</f>
        <v>Paramétrer les imprimantes par défaut en mode éco</v>
      </c>
      <c r="C429" s="363" t="str">
        <f t="shared" si="210"/>
        <v>% du parc d'imprimantes configurées par défaut en mode éco</v>
      </c>
      <c r="D429" s="364"/>
      <c r="E429" s="108"/>
      <c r="F429" s="108"/>
    </row>
    <row r="430" spans="2:6" ht="31.2" customHeight="1" x14ac:dyDescent="0.25">
      <c r="B430" s="173" t="str">
        <f t="shared" ref="B430:C430" si="211">B399</f>
        <v>Mettre en veille les postes de travail la nuit et les éteindre le week-end</v>
      </c>
      <c r="C430" s="363" t="str">
        <f t="shared" si="211"/>
        <v>% de postes de travail dont le fonctionnement est calqué sur ce principe</v>
      </c>
      <c r="D430" s="364"/>
      <c r="E430" s="108"/>
      <c r="F430" s="108"/>
    </row>
    <row r="431" spans="2:6" ht="34.950000000000003" customHeight="1" thickBot="1" x14ac:dyDescent="0.3">
      <c r="B431" s="169" t="str">
        <f>B400</f>
        <v>Sensibiliser les utilisateurs aux bonnes pratiques d'utilisation des équipements de travail.</v>
      </c>
      <c r="C431" s="365" t="str">
        <f>C400</f>
        <v>% du parc de postes de travail éteints la nuit et le week-end</v>
      </c>
      <c r="D431" s="366"/>
      <c r="E431" s="110"/>
      <c r="F431" s="110"/>
    </row>
    <row r="432" spans="2:6" ht="25.2" customHeight="1" thickBot="1" x14ac:dyDescent="0.3">
      <c r="C432" s="355" t="str">
        <f>C401</f>
        <v xml:space="preserve"> Indicateur</v>
      </c>
      <c r="D432" s="361"/>
    </row>
    <row r="433" spans="1:6" ht="25.2" customHeight="1" x14ac:dyDescent="0.25">
      <c r="B433" s="168" t="str">
        <f>B402</f>
        <v>Allonger la durée de dotation des équipements</v>
      </c>
      <c r="C433" s="367" t="str">
        <f>C402</f>
        <v xml:space="preserve">Mesures proactives – 0 = Aucune, 5 = Certains équipements, 10 = Tous les équipements </v>
      </c>
      <c r="D433" s="368"/>
      <c r="E433" s="111"/>
      <c r="F433" s="111"/>
    </row>
    <row r="434" spans="1:6" ht="25.2" customHeight="1" x14ac:dyDescent="0.25">
      <c r="B434" s="173" t="str">
        <f>B403</f>
        <v>Limiter le nombre de terminaux de téléphonie</v>
      </c>
      <c r="C434" s="363" t="str">
        <f>C403</f>
        <v>Nombre de téléphones fixes par utilisateur</v>
      </c>
      <c r="D434" s="364"/>
      <c r="E434" s="113"/>
      <c r="F434" s="113"/>
    </row>
    <row r="435" spans="1:6" ht="25.2" customHeight="1" x14ac:dyDescent="0.25">
      <c r="B435" s="173" t="str">
        <f t="shared" ref="B435:C435" si="212">B404</f>
        <v>Fixer un niveau de DAS (Débit d'Absorption Spécifique) maximum pour la téléphonie mobile</v>
      </c>
      <c r="C435" s="363" t="str">
        <f t="shared" si="212"/>
        <v>DAS moyen du parc en Watts / kg</v>
      </c>
      <c r="D435" s="364"/>
      <c r="E435" s="113"/>
      <c r="F435" s="113"/>
    </row>
    <row r="436" spans="1:6" ht="33" customHeight="1" x14ac:dyDescent="0.25">
      <c r="B436" s="173" t="str">
        <f t="shared" ref="B436:C436" si="213">B405</f>
        <v>Consolider le parc d’imprimantes sur des multifonctions avec système d’identification</v>
      </c>
      <c r="C436" s="363" t="str">
        <f t="shared" si="213"/>
        <v>Nombre d'utilisateurs par équipement d'impression (imprimantes individuelles comprises)</v>
      </c>
      <c r="D436" s="364"/>
      <c r="E436" s="113"/>
      <c r="F436" s="113"/>
    </row>
    <row r="437" spans="1:6" ht="33" customHeight="1" x14ac:dyDescent="0.25">
      <c r="B437" s="173" t="str">
        <f t="shared" ref="B437:C437" si="214">B406</f>
        <v>Mettre en place les bonnes pratiques d'impression</v>
      </c>
      <c r="C437" s="363" t="str">
        <f t="shared" si="214"/>
        <v>% de bonnes pratiques mises en place</v>
      </c>
      <c r="D437" s="364"/>
      <c r="E437" s="108"/>
      <c r="F437" s="113"/>
    </row>
    <row r="438" spans="1:6" ht="27.45" customHeight="1" x14ac:dyDescent="0.25">
      <c r="B438" s="173" t="str">
        <f t="shared" ref="B438:C438" si="215">B407</f>
        <v>Collecter le papier blanc bureautique sans le froisser</v>
      </c>
      <c r="C438" s="363" t="str">
        <f t="shared" si="215"/>
        <v>Kg collectés par an et par utilisateur</v>
      </c>
      <c r="D438" s="364"/>
      <c r="E438" s="113"/>
      <c r="F438" s="113"/>
    </row>
    <row r="439" spans="1:6" ht="27.45" customHeight="1" x14ac:dyDescent="0.25">
      <c r="B439" s="173" t="str">
        <f t="shared" ref="B439:C439" si="216">B408</f>
        <v>Mettre en place une stratégie de gestion de données</v>
      </c>
      <c r="C439" s="363" t="str">
        <f t="shared" si="216"/>
        <v>Volume de stockage en interne (To)</v>
      </c>
      <c r="D439" s="364"/>
      <c r="E439" s="113"/>
      <c r="F439" s="113"/>
    </row>
    <row r="440" spans="1:6" ht="27.45" customHeight="1" x14ac:dyDescent="0.25">
      <c r="B440" s="173" t="str">
        <f>B409</f>
        <v>Réduire les impacts liés à la messagerie</v>
      </c>
      <c r="C440" s="363" t="str">
        <f t="shared" ref="C440" si="217">C409</f>
        <v>% de collaborateurs formés aux bonnes pratiques de gestion d'une boîte email</v>
      </c>
      <c r="D440" s="364"/>
      <c r="E440" s="108"/>
      <c r="F440" s="113"/>
    </row>
    <row r="441" spans="1:6" ht="27.45" customHeight="1" thickBot="1" x14ac:dyDescent="0.3">
      <c r="B441" s="169" t="str">
        <f>B410</f>
        <v>Concevoir une charte graphique responsable</v>
      </c>
      <c r="C441" s="344" t="str">
        <f>C410</f>
        <v xml:space="preserve">Oui, Non </v>
      </c>
      <c r="D441" s="345"/>
      <c r="E441" s="112"/>
      <c r="F441" s="112"/>
    </row>
    <row r="442" spans="1:6" ht="25.2" customHeight="1" x14ac:dyDescent="0.25">
      <c r="D442" s="347"/>
      <c r="E442" s="347"/>
    </row>
    <row r="443" spans="1:6" ht="25.2" customHeight="1" x14ac:dyDescent="0.25">
      <c r="B443" s="60"/>
      <c r="D443" s="348"/>
      <c r="E443" s="348"/>
    </row>
    <row r="444" spans="1:6" ht="25.2" customHeight="1" x14ac:dyDescent="0.25">
      <c r="D444" s="349"/>
      <c r="E444" s="349"/>
    </row>
    <row r="445" spans="1:6" ht="25.2" customHeight="1" x14ac:dyDescent="0.25">
      <c r="B445" s="350" t="s">
        <v>1263</v>
      </c>
      <c r="C445" s="350"/>
      <c r="D445" s="348"/>
      <c r="E445" s="348"/>
    </row>
    <row r="446" spans="1:6" ht="36" customHeight="1" x14ac:dyDescent="0.25">
      <c r="A446" s="191">
        <f>A415+1</f>
        <v>14</v>
      </c>
      <c r="B446" s="190">
        <f ca="1">OFFSET(Identité!C$34, 0, $A415)</f>
        <v>0</v>
      </c>
    </row>
    <row r="447" spans="1:6" ht="25.2" customHeight="1" thickBot="1" x14ac:dyDescent="0.3">
      <c r="C447" s="222"/>
      <c r="D447" s="222"/>
    </row>
    <row r="448" spans="1:6" ht="67.2" customHeight="1" thickBot="1" x14ac:dyDescent="0.3">
      <c r="B448" s="174" t="str">
        <f t="shared" ref="B448:C450" si="218">B417</f>
        <v>Bonnes pratiques</v>
      </c>
      <c r="C448" s="355" t="str">
        <f t="shared" si="218"/>
        <v xml:space="preserve"> Indicateur</v>
      </c>
      <c r="D448" s="356"/>
      <c r="E448" s="189" t="str">
        <f>E417</f>
        <v>Quel est votre objectif pour cette bonne pratique ?</v>
      </c>
      <c r="F448" s="189" t="str">
        <f>F417</f>
        <v>Selon vos objectifs, où en est la mise en œuvre de cette bonne pratique ?</v>
      </c>
    </row>
    <row r="449" spans="2:6" ht="31.2" customHeight="1" x14ac:dyDescent="0.25">
      <c r="B449" s="168" t="str">
        <f t="shared" si="218"/>
        <v>Privilégier le matériel d'occasion avant de considérer des équipements neufs</v>
      </c>
      <c r="C449" s="367" t="str">
        <f t="shared" si="218"/>
        <v>% de postes de travail reconditionnés</v>
      </c>
      <c r="D449" s="368"/>
      <c r="E449" s="106"/>
      <c r="F449" s="106"/>
    </row>
    <row r="450" spans="2:6" ht="25.2" customHeight="1" x14ac:dyDescent="0.25">
      <c r="B450" s="173" t="str">
        <f t="shared" si="218"/>
        <v>Upgrader les équipements plutôt que de les remplacer</v>
      </c>
      <c r="C450" s="363" t="str">
        <f t="shared" si="218"/>
        <v>% de postes travail upgradés plutôt que renouvelés</v>
      </c>
      <c r="D450" s="364"/>
      <c r="E450" s="108"/>
      <c r="F450" s="108"/>
    </row>
    <row r="451" spans="2:6" ht="31.2" customHeight="1" x14ac:dyDescent="0.25">
      <c r="B451" s="173" t="str">
        <f t="shared" ref="B451:C451" si="219">B420</f>
        <v>Dissocier le renouvellement des unités centrales des autres équipements</v>
      </c>
      <c r="C451" s="363" t="str">
        <f t="shared" si="219"/>
        <v>% d'unités centrales renouvelées seules</v>
      </c>
      <c r="D451" s="364"/>
      <c r="E451" s="108"/>
      <c r="F451" s="108"/>
    </row>
    <row r="452" spans="2:6" ht="31.95" customHeight="1" x14ac:dyDescent="0.25">
      <c r="B452" s="173" t="str">
        <f t="shared" ref="B452:C452" si="220">B421</f>
        <v>Privilégier des ordinateurs éco-labellisés EPEAT Gold, TCO (ou équivalent)</v>
      </c>
      <c r="C452" s="363" t="str">
        <f t="shared" si="220"/>
        <v>% de postes de travail éco labellisés EPEAT Gold, TCO ou équivalent</v>
      </c>
      <c r="D452" s="364"/>
      <c r="E452" s="108"/>
      <c r="F452" s="108"/>
    </row>
    <row r="453" spans="2:6" ht="31.2" customHeight="1" x14ac:dyDescent="0.25">
      <c r="B453" s="173" t="str">
        <f t="shared" ref="B453:C453" si="221">B422</f>
        <v>Déployer le BYOD (Bring Your Own Device) pour certaines catégories d’utilisateurs</v>
      </c>
      <c r="C453" s="363" t="str">
        <f t="shared" si="221"/>
        <v>% des PC, smartphones, tablettes en mode BYOD</v>
      </c>
      <c r="D453" s="364"/>
      <c r="E453" s="108"/>
      <c r="F453" s="108"/>
    </row>
    <row r="454" spans="2:6" ht="25.2" customHeight="1" x14ac:dyDescent="0.25">
      <c r="B454" s="173" t="str">
        <f t="shared" ref="B454:C454" si="222">B423</f>
        <v>Réemployer des équipements de téléphonie</v>
      </c>
      <c r="C454" s="363" t="str">
        <f t="shared" si="222"/>
        <v>% d'équipements repris reconditionnés</v>
      </c>
      <c r="D454" s="364"/>
      <c r="E454" s="108"/>
      <c r="F454" s="108"/>
    </row>
    <row r="455" spans="2:6" ht="33" customHeight="1" x14ac:dyDescent="0.25">
      <c r="B455" s="173" t="str">
        <f t="shared" ref="B455:C455" si="223">B424</f>
        <v>Privilégier des fournisseurs qui proposent des copieurs reconditionnés</v>
      </c>
      <c r="C455" s="363" t="str">
        <f t="shared" si="223"/>
        <v>% du parc d'imprimantes reconditionnées</v>
      </c>
      <c r="D455" s="364"/>
      <c r="E455" s="108"/>
      <c r="F455" s="108"/>
    </row>
    <row r="456" spans="2:6" ht="25.2" customHeight="1" x14ac:dyDescent="0.25">
      <c r="B456" s="173" t="str">
        <f t="shared" ref="B456:C456" si="224">B425</f>
        <v>Acheter ou louer des imprimantes labellisées Blue Angel / EPEAT</v>
      </c>
      <c r="C456" s="363" t="str">
        <f t="shared" si="224"/>
        <v>% d'équipements d'impression écolabellisés Blue Angel, EPEAT ou TCO</v>
      </c>
      <c r="D456" s="364"/>
      <c r="E456" s="108"/>
      <c r="F456" s="108"/>
    </row>
    <row r="457" spans="2:6" ht="25.2" customHeight="1" x14ac:dyDescent="0.25">
      <c r="B457" s="173" t="str">
        <f t="shared" ref="B457:C457" si="225">B426</f>
        <v>Acheter du papier certifié Blue Angel, FSC ou PEFC</v>
      </c>
      <c r="C457" s="363" t="str">
        <f t="shared" si="225"/>
        <v>% du poids total acheté certifié Blue Angel / FSC / PEFC</v>
      </c>
      <c r="D457" s="364"/>
      <c r="E457" s="108"/>
      <c r="F457" s="108"/>
    </row>
    <row r="458" spans="2:6" ht="25.2" customHeight="1" x14ac:dyDescent="0.25">
      <c r="B458" s="173" t="str">
        <f t="shared" ref="B458:C458" si="226">B427</f>
        <v>Acheter du papier recyclé et certifié Blue Angel, FSC ou PEFC</v>
      </c>
      <c r="C458" s="363" t="str">
        <f t="shared" si="226"/>
        <v>% de papier recyclé PEFC, FSC ou Blue Angel (par rapport à la quantité totale de papier utilisé)</v>
      </c>
      <c r="D458" s="364"/>
      <c r="E458" s="108"/>
      <c r="F458" s="108"/>
    </row>
    <row r="459" spans="2:6" ht="25.2" customHeight="1" x14ac:dyDescent="0.25">
      <c r="B459" s="173" t="str">
        <f t="shared" ref="B459:C459" si="227">B428</f>
        <v>Reconditionner les toners usagés via un acteur de l’ESS/EA</v>
      </c>
      <c r="C459" s="363" t="str">
        <f t="shared" si="227"/>
        <v>% de cartouches / toners rechargées via un acteur de l'ESS/EA</v>
      </c>
      <c r="D459" s="364"/>
      <c r="E459" s="108"/>
      <c r="F459" s="108"/>
    </row>
    <row r="460" spans="2:6" ht="25.2" customHeight="1" x14ac:dyDescent="0.25">
      <c r="B460" s="173" t="str">
        <f t="shared" ref="B460:C460" si="228">B429</f>
        <v>Paramétrer les imprimantes par défaut en mode éco</v>
      </c>
      <c r="C460" s="363" t="str">
        <f t="shared" si="228"/>
        <v>% du parc d'imprimantes configurées par défaut en mode éco</v>
      </c>
      <c r="D460" s="364"/>
      <c r="E460" s="108"/>
      <c r="F460" s="108"/>
    </row>
    <row r="461" spans="2:6" ht="31.2" customHeight="1" x14ac:dyDescent="0.25">
      <c r="B461" s="173" t="str">
        <f t="shared" ref="B461:C461" si="229">B430</f>
        <v>Mettre en veille les postes de travail la nuit et les éteindre le week-end</v>
      </c>
      <c r="C461" s="363" t="str">
        <f t="shared" si="229"/>
        <v>% de postes de travail dont le fonctionnement est calqué sur ce principe</v>
      </c>
      <c r="D461" s="364"/>
      <c r="E461" s="108"/>
      <c r="F461" s="108"/>
    </row>
    <row r="462" spans="2:6" ht="34.950000000000003" customHeight="1" thickBot="1" x14ac:dyDescent="0.3">
      <c r="B462" s="169" t="str">
        <f>B431</f>
        <v>Sensibiliser les utilisateurs aux bonnes pratiques d'utilisation des équipements de travail.</v>
      </c>
      <c r="C462" s="365" t="str">
        <f>C431</f>
        <v>% du parc de postes de travail éteints la nuit et le week-end</v>
      </c>
      <c r="D462" s="366"/>
      <c r="E462" s="110"/>
      <c r="F462" s="110"/>
    </row>
    <row r="463" spans="2:6" ht="25.2" customHeight="1" thickBot="1" x14ac:dyDescent="0.3">
      <c r="C463" s="355" t="str">
        <f>C432</f>
        <v xml:space="preserve"> Indicateur</v>
      </c>
      <c r="D463" s="361"/>
    </row>
    <row r="464" spans="2:6" ht="25.2" customHeight="1" x14ac:dyDescent="0.25">
      <c r="B464" s="168" t="str">
        <f>B433</f>
        <v>Allonger la durée de dotation des équipements</v>
      </c>
      <c r="C464" s="367" t="str">
        <f>C433</f>
        <v xml:space="preserve">Mesures proactives – 0 = Aucune, 5 = Certains équipements, 10 = Tous les équipements </v>
      </c>
      <c r="D464" s="368"/>
      <c r="E464" s="111"/>
      <c r="F464" s="111"/>
    </row>
    <row r="465" spans="1:6" ht="25.2" customHeight="1" x14ac:dyDescent="0.25">
      <c r="B465" s="173" t="str">
        <f>B434</f>
        <v>Limiter le nombre de terminaux de téléphonie</v>
      </c>
      <c r="C465" s="363" t="str">
        <f>C434</f>
        <v>Nombre de téléphones fixes par utilisateur</v>
      </c>
      <c r="D465" s="364"/>
      <c r="E465" s="113"/>
      <c r="F465" s="113"/>
    </row>
    <row r="466" spans="1:6" ht="25.2" customHeight="1" x14ac:dyDescent="0.25">
      <c r="B466" s="173" t="str">
        <f t="shared" ref="B466:C466" si="230">B435</f>
        <v>Fixer un niveau de DAS (Débit d'Absorption Spécifique) maximum pour la téléphonie mobile</v>
      </c>
      <c r="C466" s="363" t="str">
        <f t="shared" si="230"/>
        <v>DAS moyen du parc en Watts / kg</v>
      </c>
      <c r="D466" s="364"/>
      <c r="E466" s="113"/>
      <c r="F466" s="113"/>
    </row>
    <row r="467" spans="1:6" ht="33" customHeight="1" x14ac:dyDescent="0.25">
      <c r="B467" s="173" t="str">
        <f t="shared" ref="B467:C467" si="231">B436</f>
        <v>Consolider le parc d’imprimantes sur des multifonctions avec système d’identification</v>
      </c>
      <c r="C467" s="363" t="str">
        <f t="shared" si="231"/>
        <v>Nombre d'utilisateurs par équipement d'impression (imprimantes individuelles comprises)</v>
      </c>
      <c r="D467" s="364"/>
      <c r="E467" s="113"/>
      <c r="F467" s="113"/>
    </row>
    <row r="468" spans="1:6" ht="33" customHeight="1" x14ac:dyDescent="0.25">
      <c r="B468" s="173" t="str">
        <f t="shared" ref="B468:C468" si="232">B437</f>
        <v>Mettre en place les bonnes pratiques d'impression</v>
      </c>
      <c r="C468" s="363" t="str">
        <f t="shared" si="232"/>
        <v>% de bonnes pratiques mises en place</v>
      </c>
      <c r="D468" s="364"/>
      <c r="E468" s="108"/>
      <c r="F468" s="113"/>
    </row>
    <row r="469" spans="1:6" ht="27.45" customHeight="1" x14ac:dyDescent="0.25">
      <c r="B469" s="173" t="str">
        <f t="shared" ref="B469:C469" si="233">B438</f>
        <v>Collecter le papier blanc bureautique sans le froisser</v>
      </c>
      <c r="C469" s="363" t="str">
        <f t="shared" si="233"/>
        <v>Kg collectés par an et par utilisateur</v>
      </c>
      <c r="D469" s="364"/>
      <c r="E469" s="113"/>
      <c r="F469" s="113"/>
    </row>
    <row r="470" spans="1:6" ht="27.45" customHeight="1" x14ac:dyDescent="0.25">
      <c r="B470" s="173" t="str">
        <f t="shared" ref="B470:C470" si="234">B439</f>
        <v>Mettre en place une stratégie de gestion de données</v>
      </c>
      <c r="C470" s="363" t="str">
        <f t="shared" si="234"/>
        <v>Volume de stockage en interne (To)</v>
      </c>
      <c r="D470" s="364"/>
      <c r="E470" s="113"/>
      <c r="F470" s="113"/>
    </row>
    <row r="471" spans="1:6" ht="27.45" customHeight="1" x14ac:dyDescent="0.25">
      <c r="B471" s="173" t="str">
        <f>B440</f>
        <v>Réduire les impacts liés à la messagerie</v>
      </c>
      <c r="C471" s="363" t="str">
        <f t="shared" ref="C471" si="235">C440</f>
        <v>% de collaborateurs formés aux bonnes pratiques de gestion d'une boîte email</v>
      </c>
      <c r="D471" s="364"/>
      <c r="E471" s="108"/>
      <c r="F471" s="113"/>
    </row>
    <row r="472" spans="1:6" ht="27.45" customHeight="1" thickBot="1" x14ac:dyDescent="0.3">
      <c r="B472" s="169" t="str">
        <f>B441</f>
        <v>Concevoir une charte graphique responsable</v>
      </c>
      <c r="C472" s="344" t="str">
        <f>C441</f>
        <v xml:space="preserve">Oui, Non </v>
      </c>
      <c r="D472" s="345"/>
      <c r="E472" s="112"/>
      <c r="F472" s="112"/>
    </row>
    <row r="473" spans="1:6" ht="25.2" customHeight="1" x14ac:dyDescent="0.25">
      <c r="D473" s="347"/>
      <c r="E473" s="347"/>
    </row>
    <row r="474" spans="1:6" ht="25.2" customHeight="1" x14ac:dyDescent="0.25">
      <c r="B474" s="60"/>
      <c r="D474" s="348"/>
      <c r="E474" s="348"/>
    </row>
    <row r="475" spans="1:6" ht="25.2" customHeight="1" x14ac:dyDescent="0.25">
      <c r="D475" s="349"/>
      <c r="E475" s="349"/>
    </row>
    <row r="476" spans="1:6" ht="25.2" customHeight="1" x14ac:dyDescent="0.25">
      <c r="B476" s="350" t="s">
        <v>1263</v>
      </c>
      <c r="C476" s="350"/>
      <c r="D476" s="348"/>
      <c r="E476" s="348"/>
    </row>
    <row r="477" spans="1:6" ht="36" customHeight="1" x14ac:dyDescent="0.25">
      <c r="A477" s="191">
        <f>A446+1</f>
        <v>15</v>
      </c>
      <c r="B477" s="190">
        <f ca="1">OFFSET(Identité!C$34, 0, $A446)</f>
        <v>0</v>
      </c>
    </row>
    <row r="478" spans="1:6" ht="25.2" customHeight="1" thickBot="1" x14ac:dyDescent="0.3">
      <c r="C478" s="222"/>
      <c r="D478" s="222"/>
    </row>
    <row r="479" spans="1:6" ht="67.2" customHeight="1" thickBot="1" x14ac:dyDescent="0.3">
      <c r="B479" s="174" t="str">
        <f t="shared" ref="B479:C481" si="236">B448</f>
        <v>Bonnes pratiques</v>
      </c>
      <c r="C479" s="355" t="str">
        <f t="shared" si="236"/>
        <v xml:space="preserve"> Indicateur</v>
      </c>
      <c r="D479" s="356"/>
      <c r="E479" s="189" t="str">
        <f>E448</f>
        <v>Quel est votre objectif pour cette bonne pratique ?</v>
      </c>
      <c r="F479" s="189" t="str">
        <f>F448</f>
        <v>Selon vos objectifs, où en est la mise en œuvre de cette bonne pratique ?</v>
      </c>
    </row>
    <row r="480" spans="1:6" ht="31.2" customHeight="1" x14ac:dyDescent="0.25">
      <c r="B480" s="168" t="str">
        <f t="shared" si="236"/>
        <v>Privilégier le matériel d'occasion avant de considérer des équipements neufs</v>
      </c>
      <c r="C480" s="367" t="str">
        <f t="shared" si="236"/>
        <v>% de postes de travail reconditionnés</v>
      </c>
      <c r="D480" s="368"/>
      <c r="E480" s="106"/>
      <c r="F480" s="106"/>
    </row>
    <row r="481" spans="2:6" ht="25.2" customHeight="1" x14ac:dyDescent="0.25">
      <c r="B481" s="173" t="str">
        <f t="shared" si="236"/>
        <v>Upgrader les équipements plutôt que de les remplacer</v>
      </c>
      <c r="C481" s="363" t="str">
        <f t="shared" si="236"/>
        <v>% de postes travail upgradés plutôt que renouvelés</v>
      </c>
      <c r="D481" s="364"/>
      <c r="E481" s="108"/>
      <c r="F481" s="108"/>
    </row>
    <row r="482" spans="2:6" ht="31.2" customHeight="1" x14ac:dyDescent="0.25">
      <c r="B482" s="173" t="str">
        <f t="shared" ref="B482:C482" si="237">B451</f>
        <v>Dissocier le renouvellement des unités centrales des autres équipements</v>
      </c>
      <c r="C482" s="363" t="str">
        <f t="shared" si="237"/>
        <v>% d'unités centrales renouvelées seules</v>
      </c>
      <c r="D482" s="364"/>
      <c r="E482" s="108"/>
      <c r="F482" s="108"/>
    </row>
    <row r="483" spans="2:6" ht="31.95" customHeight="1" x14ac:dyDescent="0.25">
      <c r="B483" s="173" t="str">
        <f t="shared" ref="B483:C483" si="238">B452</f>
        <v>Privilégier des ordinateurs éco-labellisés EPEAT Gold, TCO (ou équivalent)</v>
      </c>
      <c r="C483" s="363" t="str">
        <f t="shared" si="238"/>
        <v>% de postes de travail éco labellisés EPEAT Gold, TCO ou équivalent</v>
      </c>
      <c r="D483" s="364"/>
      <c r="E483" s="108"/>
      <c r="F483" s="108"/>
    </row>
    <row r="484" spans="2:6" ht="31.2" customHeight="1" x14ac:dyDescent="0.25">
      <c r="B484" s="173" t="str">
        <f t="shared" ref="B484:C484" si="239">B453</f>
        <v>Déployer le BYOD (Bring Your Own Device) pour certaines catégories d’utilisateurs</v>
      </c>
      <c r="C484" s="363" t="str">
        <f t="shared" si="239"/>
        <v>% des PC, smartphones, tablettes en mode BYOD</v>
      </c>
      <c r="D484" s="364"/>
      <c r="E484" s="108"/>
      <c r="F484" s="108"/>
    </row>
    <row r="485" spans="2:6" ht="25.2" customHeight="1" x14ac:dyDescent="0.25">
      <c r="B485" s="173" t="str">
        <f t="shared" ref="B485:C485" si="240">B454</f>
        <v>Réemployer des équipements de téléphonie</v>
      </c>
      <c r="C485" s="363" t="str">
        <f t="shared" si="240"/>
        <v>% d'équipements repris reconditionnés</v>
      </c>
      <c r="D485" s="364"/>
      <c r="E485" s="108"/>
      <c r="F485" s="108"/>
    </row>
    <row r="486" spans="2:6" ht="33" customHeight="1" x14ac:dyDescent="0.25">
      <c r="B486" s="173" t="str">
        <f t="shared" ref="B486:C486" si="241">B455</f>
        <v>Privilégier des fournisseurs qui proposent des copieurs reconditionnés</v>
      </c>
      <c r="C486" s="363" t="str">
        <f t="shared" si="241"/>
        <v>% du parc d'imprimantes reconditionnées</v>
      </c>
      <c r="D486" s="364"/>
      <c r="E486" s="108"/>
      <c r="F486" s="108"/>
    </row>
    <row r="487" spans="2:6" ht="25.2" customHeight="1" x14ac:dyDescent="0.25">
      <c r="B487" s="173" t="str">
        <f t="shared" ref="B487:C487" si="242">B456</f>
        <v>Acheter ou louer des imprimantes labellisées Blue Angel / EPEAT</v>
      </c>
      <c r="C487" s="363" t="str">
        <f t="shared" si="242"/>
        <v>% d'équipements d'impression écolabellisés Blue Angel, EPEAT ou TCO</v>
      </c>
      <c r="D487" s="364"/>
      <c r="E487" s="108"/>
      <c r="F487" s="108"/>
    </row>
    <row r="488" spans="2:6" ht="25.2" customHeight="1" x14ac:dyDescent="0.25">
      <c r="B488" s="173" t="str">
        <f t="shared" ref="B488:C488" si="243">B457</f>
        <v>Acheter du papier certifié Blue Angel, FSC ou PEFC</v>
      </c>
      <c r="C488" s="363" t="str">
        <f t="shared" si="243"/>
        <v>% du poids total acheté certifié Blue Angel / FSC / PEFC</v>
      </c>
      <c r="D488" s="364"/>
      <c r="E488" s="108"/>
      <c r="F488" s="108"/>
    </row>
    <row r="489" spans="2:6" ht="25.2" customHeight="1" x14ac:dyDescent="0.25">
      <c r="B489" s="173" t="str">
        <f t="shared" ref="B489:C489" si="244">B458</f>
        <v>Acheter du papier recyclé et certifié Blue Angel, FSC ou PEFC</v>
      </c>
      <c r="C489" s="363" t="str">
        <f t="shared" si="244"/>
        <v>% de papier recyclé PEFC, FSC ou Blue Angel (par rapport à la quantité totale de papier utilisé)</v>
      </c>
      <c r="D489" s="364"/>
      <c r="E489" s="108"/>
      <c r="F489" s="108"/>
    </row>
    <row r="490" spans="2:6" ht="25.2" customHeight="1" x14ac:dyDescent="0.25">
      <c r="B490" s="173" t="str">
        <f t="shared" ref="B490:C490" si="245">B459</f>
        <v>Reconditionner les toners usagés via un acteur de l’ESS/EA</v>
      </c>
      <c r="C490" s="363" t="str">
        <f t="shared" si="245"/>
        <v>% de cartouches / toners rechargées via un acteur de l'ESS/EA</v>
      </c>
      <c r="D490" s="364"/>
      <c r="E490" s="108"/>
      <c r="F490" s="108"/>
    </row>
    <row r="491" spans="2:6" ht="25.2" customHeight="1" x14ac:dyDescent="0.25">
      <c r="B491" s="173" t="str">
        <f t="shared" ref="B491:C491" si="246">B460</f>
        <v>Paramétrer les imprimantes par défaut en mode éco</v>
      </c>
      <c r="C491" s="363" t="str">
        <f t="shared" si="246"/>
        <v>% du parc d'imprimantes configurées par défaut en mode éco</v>
      </c>
      <c r="D491" s="364"/>
      <c r="E491" s="108"/>
      <c r="F491" s="108"/>
    </row>
    <row r="492" spans="2:6" ht="31.2" customHeight="1" x14ac:dyDescent="0.25">
      <c r="B492" s="173" t="str">
        <f t="shared" ref="B492:C492" si="247">B461</f>
        <v>Mettre en veille les postes de travail la nuit et les éteindre le week-end</v>
      </c>
      <c r="C492" s="363" t="str">
        <f t="shared" si="247"/>
        <v>% de postes de travail dont le fonctionnement est calqué sur ce principe</v>
      </c>
      <c r="D492" s="364"/>
      <c r="E492" s="108"/>
      <c r="F492" s="108"/>
    </row>
    <row r="493" spans="2:6" ht="34.950000000000003" customHeight="1" thickBot="1" x14ac:dyDescent="0.3">
      <c r="B493" s="169" t="str">
        <f>B462</f>
        <v>Sensibiliser les utilisateurs aux bonnes pratiques d'utilisation des équipements de travail.</v>
      </c>
      <c r="C493" s="365" t="str">
        <f>C462</f>
        <v>% du parc de postes de travail éteints la nuit et le week-end</v>
      </c>
      <c r="D493" s="366"/>
      <c r="E493" s="110"/>
      <c r="F493" s="110"/>
    </row>
    <row r="494" spans="2:6" ht="25.2" customHeight="1" thickBot="1" x14ac:dyDescent="0.3">
      <c r="C494" s="355" t="str">
        <f>C463</f>
        <v xml:space="preserve"> Indicateur</v>
      </c>
      <c r="D494" s="361"/>
    </row>
    <row r="495" spans="2:6" ht="25.2" customHeight="1" x14ac:dyDescent="0.25">
      <c r="B495" s="168" t="str">
        <f>B464</f>
        <v>Allonger la durée de dotation des équipements</v>
      </c>
      <c r="C495" s="367" t="str">
        <f>C464</f>
        <v xml:space="preserve">Mesures proactives – 0 = Aucune, 5 = Certains équipements, 10 = Tous les équipements </v>
      </c>
      <c r="D495" s="368"/>
      <c r="E495" s="111"/>
      <c r="F495" s="111"/>
    </row>
    <row r="496" spans="2:6" ht="25.2" customHeight="1" x14ac:dyDescent="0.25">
      <c r="B496" s="173" t="str">
        <f>B465</f>
        <v>Limiter le nombre de terminaux de téléphonie</v>
      </c>
      <c r="C496" s="363" t="str">
        <f>C465</f>
        <v>Nombre de téléphones fixes par utilisateur</v>
      </c>
      <c r="D496" s="364"/>
      <c r="E496" s="113"/>
      <c r="F496" s="113"/>
    </row>
    <row r="497" spans="1:6" ht="25.2" customHeight="1" x14ac:dyDescent="0.25">
      <c r="B497" s="173" t="str">
        <f t="shared" ref="B497:C497" si="248">B466</f>
        <v>Fixer un niveau de DAS (Débit d'Absorption Spécifique) maximum pour la téléphonie mobile</v>
      </c>
      <c r="C497" s="363" t="str">
        <f t="shared" si="248"/>
        <v>DAS moyen du parc en Watts / kg</v>
      </c>
      <c r="D497" s="364"/>
      <c r="E497" s="113"/>
      <c r="F497" s="113"/>
    </row>
    <row r="498" spans="1:6" ht="33" customHeight="1" x14ac:dyDescent="0.25">
      <c r="B498" s="173" t="str">
        <f t="shared" ref="B498:C498" si="249">B467</f>
        <v>Consolider le parc d’imprimantes sur des multifonctions avec système d’identification</v>
      </c>
      <c r="C498" s="363" t="str">
        <f t="shared" si="249"/>
        <v>Nombre d'utilisateurs par équipement d'impression (imprimantes individuelles comprises)</v>
      </c>
      <c r="D498" s="364"/>
      <c r="E498" s="113"/>
      <c r="F498" s="113"/>
    </row>
    <row r="499" spans="1:6" ht="33" customHeight="1" x14ac:dyDescent="0.25">
      <c r="B499" s="173" t="str">
        <f t="shared" ref="B499:C499" si="250">B468</f>
        <v>Mettre en place les bonnes pratiques d'impression</v>
      </c>
      <c r="C499" s="363" t="str">
        <f t="shared" si="250"/>
        <v>% de bonnes pratiques mises en place</v>
      </c>
      <c r="D499" s="364"/>
      <c r="E499" s="108"/>
      <c r="F499" s="113"/>
    </row>
    <row r="500" spans="1:6" ht="27.45" customHeight="1" x14ac:dyDescent="0.25">
      <c r="B500" s="173" t="str">
        <f t="shared" ref="B500:C500" si="251">B469</f>
        <v>Collecter le papier blanc bureautique sans le froisser</v>
      </c>
      <c r="C500" s="363" t="str">
        <f t="shared" si="251"/>
        <v>Kg collectés par an et par utilisateur</v>
      </c>
      <c r="D500" s="364"/>
      <c r="E500" s="113"/>
      <c r="F500" s="113"/>
    </row>
    <row r="501" spans="1:6" ht="27.45" customHeight="1" x14ac:dyDescent="0.25">
      <c r="B501" s="173" t="str">
        <f t="shared" ref="B501:C501" si="252">B470</f>
        <v>Mettre en place une stratégie de gestion de données</v>
      </c>
      <c r="C501" s="363" t="str">
        <f t="shared" si="252"/>
        <v>Volume de stockage en interne (To)</v>
      </c>
      <c r="D501" s="364"/>
      <c r="E501" s="113"/>
      <c r="F501" s="113"/>
    </row>
    <row r="502" spans="1:6" ht="27.45" customHeight="1" x14ac:dyDescent="0.25">
      <c r="B502" s="173" t="str">
        <f>B471</f>
        <v>Réduire les impacts liés à la messagerie</v>
      </c>
      <c r="C502" s="363" t="str">
        <f t="shared" ref="C502" si="253">C471</f>
        <v>% de collaborateurs formés aux bonnes pratiques de gestion d'une boîte email</v>
      </c>
      <c r="D502" s="364"/>
      <c r="E502" s="108"/>
      <c r="F502" s="113"/>
    </row>
    <row r="503" spans="1:6" ht="27.45" customHeight="1" thickBot="1" x14ac:dyDescent="0.3">
      <c r="B503" s="169" t="str">
        <f>B472</f>
        <v>Concevoir une charte graphique responsable</v>
      </c>
      <c r="C503" s="344" t="str">
        <f>C472</f>
        <v xml:space="preserve">Oui, Non </v>
      </c>
      <c r="D503" s="345"/>
      <c r="E503" s="112"/>
      <c r="F503" s="112"/>
    </row>
    <row r="504" spans="1:6" ht="25.2" customHeight="1" x14ac:dyDescent="0.25">
      <c r="D504" s="347"/>
      <c r="E504" s="347"/>
    </row>
    <row r="505" spans="1:6" ht="25.2" customHeight="1" x14ac:dyDescent="0.25">
      <c r="B505" s="60"/>
      <c r="D505" s="348"/>
      <c r="E505" s="348"/>
    </row>
    <row r="506" spans="1:6" ht="25.2" customHeight="1" x14ac:dyDescent="0.25">
      <c r="D506" s="349"/>
      <c r="E506" s="349"/>
    </row>
    <row r="507" spans="1:6" ht="25.2" customHeight="1" x14ac:dyDescent="0.25">
      <c r="B507" s="350" t="s">
        <v>1263</v>
      </c>
      <c r="C507" s="350"/>
      <c r="D507" s="348"/>
      <c r="E507" s="348"/>
    </row>
    <row r="508" spans="1:6" ht="36" customHeight="1" x14ac:dyDescent="0.25">
      <c r="A508" s="191">
        <f>A477+1</f>
        <v>16</v>
      </c>
      <c r="B508" s="190">
        <f ca="1">OFFSET(Identité!C$34, 0, $A477)</f>
        <v>0</v>
      </c>
    </row>
    <row r="509" spans="1:6" ht="25.2" customHeight="1" thickBot="1" x14ac:dyDescent="0.3">
      <c r="C509" s="222"/>
      <c r="D509" s="222"/>
    </row>
    <row r="510" spans="1:6" ht="67.2" customHeight="1" thickBot="1" x14ac:dyDescent="0.3">
      <c r="B510" s="174" t="str">
        <f t="shared" ref="B510:C512" si="254">B479</f>
        <v>Bonnes pratiques</v>
      </c>
      <c r="C510" s="355" t="str">
        <f t="shared" si="254"/>
        <v xml:space="preserve"> Indicateur</v>
      </c>
      <c r="D510" s="356"/>
      <c r="E510" s="189" t="str">
        <f>E479</f>
        <v>Quel est votre objectif pour cette bonne pratique ?</v>
      </c>
      <c r="F510" s="189" t="str">
        <f>F479</f>
        <v>Selon vos objectifs, où en est la mise en œuvre de cette bonne pratique ?</v>
      </c>
    </row>
    <row r="511" spans="1:6" ht="31.2" customHeight="1" x14ac:dyDescent="0.25">
      <c r="B511" s="168" t="str">
        <f t="shared" si="254"/>
        <v>Privilégier le matériel d'occasion avant de considérer des équipements neufs</v>
      </c>
      <c r="C511" s="367" t="str">
        <f t="shared" si="254"/>
        <v>% de postes de travail reconditionnés</v>
      </c>
      <c r="D511" s="368"/>
      <c r="E511" s="106"/>
      <c r="F511" s="106"/>
    </row>
    <row r="512" spans="1:6" ht="25.2" customHeight="1" x14ac:dyDescent="0.25">
      <c r="B512" s="173" t="str">
        <f t="shared" si="254"/>
        <v>Upgrader les équipements plutôt que de les remplacer</v>
      </c>
      <c r="C512" s="363" t="str">
        <f t="shared" si="254"/>
        <v>% de postes travail upgradés plutôt que renouvelés</v>
      </c>
      <c r="D512" s="364"/>
      <c r="E512" s="108"/>
      <c r="F512" s="108"/>
    </row>
    <row r="513" spans="2:6" ht="31.2" customHeight="1" x14ac:dyDescent="0.25">
      <c r="B513" s="173" t="str">
        <f t="shared" ref="B513:C513" si="255">B482</f>
        <v>Dissocier le renouvellement des unités centrales des autres équipements</v>
      </c>
      <c r="C513" s="363" t="str">
        <f t="shared" si="255"/>
        <v>% d'unités centrales renouvelées seules</v>
      </c>
      <c r="D513" s="364"/>
      <c r="E513" s="108"/>
      <c r="F513" s="108"/>
    </row>
    <row r="514" spans="2:6" ht="31.95" customHeight="1" x14ac:dyDescent="0.25">
      <c r="B514" s="173" t="str">
        <f t="shared" ref="B514:C514" si="256">B483</f>
        <v>Privilégier des ordinateurs éco-labellisés EPEAT Gold, TCO (ou équivalent)</v>
      </c>
      <c r="C514" s="363" t="str">
        <f t="shared" si="256"/>
        <v>% de postes de travail éco labellisés EPEAT Gold, TCO ou équivalent</v>
      </c>
      <c r="D514" s="364"/>
      <c r="E514" s="108"/>
      <c r="F514" s="108"/>
    </row>
    <row r="515" spans="2:6" ht="31.2" customHeight="1" x14ac:dyDescent="0.25">
      <c r="B515" s="173" t="str">
        <f t="shared" ref="B515:C515" si="257">B484</f>
        <v>Déployer le BYOD (Bring Your Own Device) pour certaines catégories d’utilisateurs</v>
      </c>
      <c r="C515" s="363" t="str">
        <f t="shared" si="257"/>
        <v>% des PC, smartphones, tablettes en mode BYOD</v>
      </c>
      <c r="D515" s="364"/>
      <c r="E515" s="108"/>
      <c r="F515" s="108"/>
    </row>
    <row r="516" spans="2:6" ht="25.2" customHeight="1" x14ac:dyDescent="0.25">
      <c r="B516" s="173" t="str">
        <f t="shared" ref="B516:C516" si="258">B485</f>
        <v>Réemployer des équipements de téléphonie</v>
      </c>
      <c r="C516" s="363" t="str">
        <f t="shared" si="258"/>
        <v>% d'équipements repris reconditionnés</v>
      </c>
      <c r="D516" s="364"/>
      <c r="E516" s="108"/>
      <c r="F516" s="108"/>
    </row>
    <row r="517" spans="2:6" ht="33" customHeight="1" x14ac:dyDescent="0.25">
      <c r="B517" s="173" t="str">
        <f t="shared" ref="B517:C517" si="259">B486</f>
        <v>Privilégier des fournisseurs qui proposent des copieurs reconditionnés</v>
      </c>
      <c r="C517" s="363" t="str">
        <f t="shared" si="259"/>
        <v>% du parc d'imprimantes reconditionnées</v>
      </c>
      <c r="D517" s="364"/>
      <c r="E517" s="108"/>
      <c r="F517" s="108"/>
    </row>
    <row r="518" spans="2:6" ht="25.2" customHeight="1" x14ac:dyDescent="0.25">
      <c r="B518" s="173" t="str">
        <f t="shared" ref="B518:C518" si="260">B487</f>
        <v>Acheter ou louer des imprimantes labellisées Blue Angel / EPEAT</v>
      </c>
      <c r="C518" s="363" t="str">
        <f t="shared" si="260"/>
        <v>% d'équipements d'impression écolabellisés Blue Angel, EPEAT ou TCO</v>
      </c>
      <c r="D518" s="364"/>
      <c r="E518" s="108"/>
      <c r="F518" s="108"/>
    </row>
    <row r="519" spans="2:6" ht="25.2" customHeight="1" x14ac:dyDescent="0.25">
      <c r="B519" s="173" t="str">
        <f t="shared" ref="B519:C519" si="261">B488</f>
        <v>Acheter du papier certifié Blue Angel, FSC ou PEFC</v>
      </c>
      <c r="C519" s="363" t="str">
        <f t="shared" si="261"/>
        <v>% du poids total acheté certifié Blue Angel / FSC / PEFC</v>
      </c>
      <c r="D519" s="364"/>
      <c r="E519" s="108"/>
      <c r="F519" s="108"/>
    </row>
    <row r="520" spans="2:6" ht="25.2" customHeight="1" x14ac:dyDescent="0.25">
      <c r="B520" s="173" t="str">
        <f t="shared" ref="B520:C520" si="262">B489</f>
        <v>Acheter du papier recyclé et certifié Blue Angel, FSC ou PEFC</v>
      </c>
      <c r="C520" s="363" t="str">
        <f t="shared" si="262"/>
        <v>% de papier recyclé PEFC, FSC ou Blue Angel (par rapport à la quantité totale de papier utilisé)</v>
      </c>
      <c r="D520" s="364"/>
      <c r="E520" s="108"/>
      <c r="F520" s="108"/>
    </row>
    <row r="521" spans="2:6" ht="25.2" customHeight="1" x14ac:dyDescent="0.25">
      <c r="B521" s="173" t="str">
        <f t="shared" ref="B521:C521" si="263">B490</f>
        <v>Reconditionner les toners usagés via un acteur de l’ESS/EA</v>
      </c>
      <c r="C521" s="363" t="str">
        <f t="shared" si="263"/>
        <v>% de cartouches / toners rechargées via un acteur de l'ESS/EA</v>
      </c>
      <c r="D521" s="364"/>
      <c r="E521" s="108"/>
      <c r="F521" s="108"/>
    </row>
    <row r="522" spans="2:6" ht="25.2" customHeight="1" x14ac:dyDescent="0.25">
      <c r="B522" s="173" t="str">
        <f t="shared" ref="B522:C522" si="264">B491</f>
        <v>Paramétrer les imprimantes par défaut en mode éco</v>
      </c>
      <c r="C522" s="363" t="str">
        <f t="shared" si="264"/>
        <v>% du parc d'imprimantes configurées par défaut en mode éco</v>
      </c>
      <c r="D522" s="364"/>
      <c r="E522" s="108"/>
      <c r="F522" s="108"/>
    </row>
    <row r="523" spans="2:6" ht="31.2" customHeight="1" x14ac:dyDescent="0.25">
      <c r="B523" s="173" t="str">
        <f t="shared" ref="B523:C523" si="265">B492</f>
        <v>Mettre en veille les postes de travail la nuit et les éteindre le week-end</v>
      </c>
      <c r="C523" s="363" t="str">
        <f t="shared" si="265"/>
        <v>% de postes de travail dont le fonctionnement est calqué sur ce principe</v>
      </c>
      <c r="D523" s="364"/>
      <c r="E523" s="108"/>
      <c r="F523" s="108"/>
    </row>
    <row r="524" spans="2:6" ht="34.950000000000003" customHeight="1" thickBot="1" x14ac:dyDescent="0.3">
      <c r="B524" s="169" t="str">
        <f>B493</f>
        <v>Sensibiliser les utilisateurs aux bonnes pratiques d'utilisation des équipements de travail.</v>
      </c>
      <c r="C524" s="365" t="str">
        <f>C493</f>
        <v>% du parc de postes de travail éteints la nuit et le week-end</v>
      </c>
      <c r="D524" s="366"/>
      <c r="E524" s="110"/>
      <c r="F524" s="110"/>
    </row>
    <row r="525" spans="2:6" ht="25.2" customHeight="1" thickBot="1" x14ac:dyDescent="0.3">
      <c r="C525" s="355" t="str">
        <f>C494</f>
        <v xml:space="preserve"> Indicateur</v>
      </c>
      <c r="D525" s="361"/>
    </row>
    <row r="526" spans="2:6" ht="25.2" customHeight="1" x14ac:dyDescent="0.25">
      <c r="B526" s="168" t="str">
        <f>B495</f>
        <v>Allonger la durée de dotation des équipements</v>
      </c>
      <c r="C526" s="367" t="str">
        <f>C495</f>
        <v xml:space="preserve">Mesures proactives – 0 = Aucune, 5 = Certains équipements, 10 = Tous les équipements </v>
      </c>
      <c r="D526" s="368"/>
      <c r="E526" s="111"/>
      <c r="F526" s="111"/>
    </row>
    <row r="527" spans="2:6" ht="25.2" customHeight="1" x14ac:dyDescent="0.25">
      <c r="B527" s="173" t="str">
        <f>B496</f>
        <v>Limiter le nombre de terminaux de téléphonie</v>
      </c>
      <c r="C527" s="363" t="str">
        <f>C496</f>
        <v>Nombre de téléphones fixes par utilisateur</v>
      </c>
      <c r="D527" s="364"/>
      <c r="E527" s="113"/>
      <c r="F527" s="113"/>
    </row>
    <row r="528" spans="2:6" ht="25.2" customHeight="1" x14ac:dyDescent="0.25">
      <c r="B528" s="173" t="str">
        <f t="shared" ref="B528:C528" si="266">B497</f>
        <v>Fixer un niveau de DAS (Débit d'Absorption Spécifique) maximum pour la téléphonie mobile</v>
      </c>
      <c r="C528" s="363" t="str">
        <f t="shared" si="266"/>
        <v>DAS moyen du parc en Watts / kg</v>
      </c>
      <c r="D528" s="364"/>
      <c r="E528" s="113"/>
      <c r="F528" s="113"/>
    </row>
    <row r="529" spans="1:6" ht="33" customHeight="1" x14ac:dyDescent="0.25">
      <c r="B529" s="173" t="str">
        <f t="shared" ref="B529:C529" si="267">B498</f>
        <v>Consolider le parc d’imprimantes sur des multifonctions avec système d’identification</v>
      </c>
      <c r="C529" s="363" t="str">
        <f t="shared" si="267"/>
        <v>Nombre d'utilisateurs par équipement d'impression (imprimantes individuelles comprises)</v>
      </c>
      <c r="D529" s="364"/>
      <c r="E529" s="113"/>
      <c r="F529" s="113"/>
    </row>
    <row r="530" spans="1:6" ht="33" customHeight="1" x14ac:dyDescent="0.25">
      <c r="B530" s="173" t="str">
        <f t="shared" ref="B530:C530" si="268">B499</f>
        <v>Mettre en place les bonnes pratiques d'impression</v>
      </c>
      <c r="C530" s="363" t="str">
        <f t="shared" si="268"/>
        <v>% de bonnes pratiques mises en place</v>
      </c>
      <c r="D530" s="364"/>
      <c r="E530" s="108"/>
      <c r="F530" s="113"/>
    </row>
    <row r="531" spans="1:6" ht="27.45" customHeight="1" x14ac:dyDescent="0.25">
      <c r="B531" s="173" t="str">
        <f t="shared" ref="B531:C531" si="269">B500</f>
        <v>Collecter le papier blanc bureautique sans le froisser</v>
      </c>
      <c r="C531" s="363" t="str">
        <f t="shared" si="269"/>
        <v>Kg collectés par an et par utilisateur</v>
      </c>
      <c r="D531" s="364"/>
      <c r="E531" s="113"/>
      <c r="F531" s="113"/>
    </row>
    <row r="532" spans="1:6" ht="27.45" customHeight="1" x14ac:dyDescent="0.25">
      <c r="B532" s="173" t="str">
        <f t="shared" ref="B532:C532" si="270">B501</f>
        <v>Mettre en place une stratégie de gestion de données</v>
      </c>
      <c r="C532" s="363" t="str">
        <f t="shared" si="270"/>
        <v>Volume de stockage en interne (To)</v>
      </c>
      <c r="D532" s="364"/>
      <c r="E532" s="113"/>
      <c r="F532" s="113"/>
    </row>
    <row r="533" spans="1:6" ht="27.45" customHeight="1" x14ac:dyDescent="0.25">
      <c r="B533" s="173" t="str">
        <f>B502</f>
        <v>Réduire les impacts liés à la messagerie</v>
      </c>
      <c r="C533" s="363" t="str">
        <f t="shared" ref="C533" si="271">C502</f>
        <v>% de collaborateurs formés aux bonnes pratiques de gestion d'une boîte email</v>
      </c>
      <c r="D533" s="364"/>
      <c r="E533" s="108"/>
      <c r="F533" s="113"/>
    </row>
    <row r="534" spans="1:6" ht="27.45" customHeight="1" thickBot="1" x14ac:dyDescent="0.3">
      <c r="B534" s="169" t="str">
        <f>B503</f>
        <v>Concevoir une charte graphique responsable</v>
      </c>
      <c r="C534" s="344" t="str">
        <f>C503</f>
        <v xml:space="preserve">Oui, Non </v>
      </c>
      <c r="D534" s="345"/>
      <c r="E534" s="112"/>
      <c r="F534" s="112"/>
    </row>
    <row r="535" spans="1:6" ht="25.2" customHeight="1" x14ac:dyDescent="0.25">
      <c r="D535" s="347"/>
      <c r="E535" s="347"/>
    </row>
    <row r="536" spans="1:6" ht="25.2" customHeight="1" x14ac:dyDescent="0.25">
      <c r="B536" s="60"/>
      <c r="D536" s="348"/>
      <c r="E536" s="348"/>
    </row>
    <row r="537" spans="1:6" ht="25.2" customHeight="1" x14ac:dyDescent="0.25">
      <c r="D537" s="349"/>
      <c r="E537" s="349"/>
    </row>
    <row r="538" spans="1:6" ht="25.2" customHeight="1" x14ac:dyDescent="0.25">
      <c r="B538" s="350" t="s">
        <v>1263</v>
      </c>
      <c r="C538" s="350"/>
      <c r="D538" s="348"/>
      <c r="E538" s="348"/>
    </row>
    <row r="539" spans="1:6" ht="36" customHeight="1" x14ac:dyDescent="0.25">
      <c r="A539" s="191">
        <f>A508+1</f>
        <v>17</v>
      </c>
      <c r="B539" s="190">
        <f ca="1">OFFSET(Identité!C$34, 0, $A508)</f>
        <v>0</v>
      </c>
    </row>
    <row r="540" spans="1:6" ht="25.2" customHeight="1" thickBot="1" x14ac:dyDescent="0.3">
      <c r="C540" s="222"/>
      <c r="D540" s="222"/>
    </row>
    <row r="541" spans="1:6" ht="67.2" customHeight="1" thickBot="1" x14ac:dyDescent="0.3">
      <c r="B541" s="174" t="str">
        <f t="shared" ref="B541:C543" si="272">B510</f>
        <v>Bonnes pratiques</v>
      </c>
      <c r="C541" s="355" t="str">
        <f t="shared" si="272"/>
        <v xml:space="preserve"> Indicateur</v>
      </c>
      <c r="D541" s="356"/>
      <c r="E541" s="189" t="str">
        <f>E510</f>
        <v>Quel est votre objectif pour cette bonne pratique ?</v>
      </c>
      <c r="F541" s="189" t="str">
        <f>F510</f>
        <v>Selon vos objectifs, où en est la mise en œuvre de cette bonne pratique ?</v>
      </c>
    </row>
    <row r="542" spans="1:6" ht="31.2" customHeight="1" x14ac:dyDescent="0.25">
      <c r="B542" s="168" t="str">
        <f t="shared" si="272"/>
        <v>Privilégier le matériel d'occasion avant de considérer des équipements neufs</v>
      </c>
      <c r="C542" s="367" t="str">
        <f t="shared" si="272"/>
        <v>% de postes de travail reconditionnés</v>
      </c>
      <c r="D542" s="368"/>
      <c r="E542" s="106"/>
      <c r="F542" s="106"/>
    </row>
    <row r="543" spans="1:6" ht="25.2" customHeight="1" x14ac:dyDescent="0.25">
      <c r="B543" s="173" t="str">
        <f t="shared" si="272"/>
        <v>Upgrader les équipements plutôt que de les remplacer</v>
      </c>
      <c r="C543" s="363" t="str">
        <f t="shared" si="272"/>
        <v>% de postes travail upgradés plutôt que renouvelés</v>
      </c>
      <c r="D543" s="364"/>
      <c r="E543" s="108"/>
      <c r="F543" s="108"/>
    </row>
    <row r="544" spans="1:6" ht="31.2" customHeight="1" x14ac:dyDescent="0.25">
      <c r="B544" s="173" t="str">
        <f t="shared" ref="B544:C544" si="273">B513</f>
        <v>Dissocier le renouvellement des unités centrales des autres équipements</v>
      </c>
      <c r="C544" s="363" t="str">
        <f t="shared" si="273"/>
        <v>% d'unités centrales renouvelées seules</v>
      </c>
      <c r="D544" s="364"/>
      <c r="E544" s="108"/>
      <c r="F544" s="108"/>
    </row>
    <row r="545" spans="2:6" ht="31.95" customHeight="1" x14ac:dyDescent="0.25">
      <c r="B545" s="173" t="str">
        <f t="shared" ref="B545:C545" si="274">B514</f>
        <v>Privilégier des ordinateurs éco-labellisés EPEAT Gold, TCO (ou équivalent)</v>
      </c>
      <c r="C545" s="363" t="str">
        <f t="shared" si="274"/>
        <v>% de postes de travail éco labellisés EPEAT Gold, TCO ou équivalent</v>
      </c>
      <c r="D545" s="364"/>
      <c r="E545" s="108"/>
      <c r="F545" s="108"/>
    </row>
    <row r="546" spans="2:6" ht="31.2" customHeight="1" x14ac:dyDescent="0.25">
      <c r="B546" s="173" t="str">
        <f t="shared" ref="B546:C546" si="275">B515</f>
        <v>Déployer le BYOD (Bring Your Own Device) pour certaines catégories d’utilisateurs</v>
      </c>
      <c r="C546" s="363" t="str">
        <f t="shared" si="275"/>
        <v>% des PC, smartphones, tablettes en mode BYOD</v>
      </c>
      <c r="D546" s="364"/>
      <c r="E546" s="108"/>
      <c r="F546" s="108"/>
    </row>
    <row r="547" spans="2:6" ht="25.2" customHeight="1" x14ac:dyDescent="0.25">
      <c r="B547" s="173" t="str">
        <f t="shared" ref="B547:C547" si="276">B516</f>
        <v>Réemployer des équipements de téléphonie</v>
      </c>
      <c r="C547" s="363" t="str">
        <f t="shared" si="276"/>
        <v>% d'équipements repris reconditionnés</v>
      </c>
      <c r="D547" s="364"/>
      <c r="E547" s="108"/>
      <c r="F547" s="108"/>
    </row>
    <row r="548" spans="2:6" ht="33" customHeight="1" x14ac:dyDescent="0.25">
      <c r="B548" s="173" t="str">
        <f t="shared" ref="B548:C548" si="277">B517</f>
        <v>Privilégier des fournisseurs qui proposent des copieurs reconditionnés</v>
      </c>
      <c r="C548" s="363" t="str">
        <f t="shared" si="277"/>
        <v>% du parc d'imprimantes reconditionnées</v>
      </c>
      <c r="D548" s="364"/>
      <c r="E548" s="108"/>
      <c r="F548" s="108"/>
    </row>
    <row r="549" spans="2:6" ht="25.2" customHeight="1" x14ac:dyDescent="0.25">
      <c r="B549" s="173" t="str">
        <f t="shared" ref="B549:C549" si="278">B518</f>
        <v>Acheter ou louer des imprimantes labellisées Blue Angel / EPEAT</v>
      </c>
      <c r="C549" s="363" t="str">
        <f t="shared" si="278"/>
        <v>% d'équipements d'impression écolabellisés Blue Angel, EPEAT ou TCO</v>
      </c>
      <c r="D549" s="364"/>
      <c r="E549" s="108"/>
      <c r="F549" s="108"/>
    </row>
    <row r="550" spans="2:6" ht="25.2" customHeight="1" x14ac:dyDescent="0.25">
      <c r="B550" s="173" t="str">
        <f t="shared" ref="B550:C550" si="279">B519</f>
        <v>Acheter du papier certifié Blue Angel, FSC ou PEFC</v>
      </c>
      <c r="C550" s="363" t="str">
        <f t="shared" si="279"/>
        <v>% du poids total acheté certifié Blue Angel / FSC / PEFC</v>
      </c>
      <c r="D550" s="364"/>
      <c r="E550" s="108"/>
      <c r="F550" s="108"/>
    </row>
    <row r="551" spans="2:6" ht="25.2" customHeight="1" x14ac:dyDescent="0.25">
      <c r="B551" s="173" t="str">
        <f t="shared" ref="B551:C551" si="280">B520</f>
        <v>Acheter du papier recyclé et certifié Blue Angel, FSC ou PEFC</v>
      </c>
      <c r="C551" s="363" t="str">
        <f t="shared" si="280"/>
        <v>% de papier recyclé PEFC, FSC ou Blue Angel (par rapport à la quantité totale de papier utilisé)</v>
      </c>
      <c r="D551" s="364"/>
      <c r="E551" s="108"/>
      <c r="F551" s="108"/>
    </row>
    <row r="552" spans="2:6" ht="25.2" customHeight="1" x14ac:dyDescent="0.25">
      <c r="B552" s="173" t="str">
        <f t="shared" ref="B552:C552" si="281">B521</f>
        <v>Reconditionner les toners usagés via un acteur de l’ESS/EA</v>
      </c>
      <c r="C552" s="363" t="str">
        <f t="shared" si="281"/>
        <v>% de cartouches / toners rechargées via un acteur de l'ESS/EA</v>
      </c>
      <c r="D552" s="364"/>
      <c r="E552" s="108"/>
      <c r="F552" s="108"/>
    </row>
    <row r="553" spans="2:6" ht="25.2" customHeight="1" x14ac:dyDescent="0.25">
      <c r="B553" s="173" t="str">
        <f t="shared" ref="B553:C553" si="282">B522</f>
        <v>Paramétrer les imprimantes par défaut en mode éco</v>
      </c>
      <c r="C553" s="363" t="str">
        <f t="shared" si="282"/>
        <v>% du parc d'imprimantes configurées par défaut en mode éco</v>
      </c>
      <c r="D553" s="364"/>
      <c r="E553" s="108"/>
      <c r="F553" s="108"/>
    </row>
    <row r="554" spans="2:6" ht="31.2" customHeight="1" x14ac:dyDescent="0.25">
      <c r="B554" s="173" t="str">
        <f t="shared" ref="B554:C554" si="283">B523</f>
        <v>Mettre en veille les postes de travail la nuit et les éteindre le week-end</v>
      </c>
      <c r="C554" s="363" t="str">
        <f t="shared" si="283"/>
        <v>% de postes de travail dont le fonctionnement est calqué sur ce principe</v>
      </c>
      <c r="D554" s="364"/>
      <c r="E554" s="108"/>
      <c r="F554" s="108"/>
    </row>
    <row r="555" spans="2:6" ht="34.950000000000003" customHeight="1" thickBot="1" x14ac:dyDescent="0.3">
      <c r="B555" s="169" t="str">
        <f>B524</f>
        <v>Sensibiliser les utilisateurs aux bonnes pratiques d'utilisation des équipements de travail.</v>
      </c>
      <c r="C555" s="365" t="str">
        <f>C524</f>
        <v>% du parc de postes de travail éteints la nuit et le week-end</v>
      </c>
      <c r="D555" s="366"/>
      <c r="E555" s="110"/>
      <c r="F555" s="110"/>
    </row>
    <row r="556" spans="2:6" ht="25.2" customHeight="1" thickBot="1" x14ac:dyDescent="0.3">
      <c r="C556" s="355" t="str">
        <f>C525</f>
        <v xml:space="preserve"> Indicateur</v>
      </c>
      <c r="D556" s="361"/>
    </row>
    <row r="557" spans="2:6" ht="25.2" customHeight="1" x14ac:dyDescent="0.25">
      <c r="B557" s="168" t="str">
        <f>B526</f>
        <v>Allonger la durée de dotation des équipements</v>
      </c>
      <c r="C557" s="367" t="str">
        <f>C526</f>
        <v xml:space="preserve">Mesures proactives – 0 = Aucune, 5 = Certains équipements, 10 = Tous les équipements </v>
      </c>
      <c r="D557" s="368"/>
      <c r="E557" s="111"/>
      <c r="F557" s="111"/>
    </row>
    <row r="558" spans="2:6" ht="25.2" customHeight="1" x14ac:dyDescent="0.25">
      <c r="B558" s="173" t="str">
        <f>B527</f>
        <v>Limiter le nombre de terminaux de téléphonie</v>
      </c>
      <c r="C558" s="363" t="str">
        <f>C527</f>
        <v>Nombre de téléphones fixes par utilisateur</v>
      </c>
      <c r="D558" s="364"/>
      <c r="E558" s="113"/>
      <c r="F558" s="113"/>
    </row>
    <row r="559" spans="2:6" ht="25.2" customHeight="1" x14ac:dyDescent="0.25">
      <c r="B559" s="173" t="str">
        <f t="shared" ref="B559:C559" si="284">B528</f>
        <v>Fixer un niveau de DAS (Débit d'Absorption Spécifique) maximum pour la téléphonie mobile</v>
      </c>
      <c r="C559" s="363" t="str">
        <f t="shared" si="284"/>
        <v>DAS moyen du parc en Watts / kg</v>
      </c>
      <c r="D559" s="364"/>
      <c r="E559" s="113"/>
      <c r="F559" s="113"/>
    </row>
    <row r="560" spans="2:6" ht="33" customHeight="1" x14ac:dyDescent="0.25">
      <c r="B560" s="173" t="str">
        <f t="shared" ref="B560:C560" si="285">B529</f>
        <v>Consolider le parc d’imprimantes sur des multifonctions avec système d’identification</v>
      </c>
      <c r="C560" s="363" t="str">
        <f t="shared" si="285"/>
        <v>Nombre d'utilisateurs par équipement d'impression (imprimantes individuelles comprises)</v>
      </c>
      <c r="D560" s="364"/>
      <c r="E560" s="113"/>
      <c r="F560" s="113"/>
    </row>
    <row r="561" spans="1:6" ht="33" customHeight="1" x14ac:dyDescent="0.25">
      <c r="B561" s="173" t="str">
        <f t="shared" ref="B561:C561" si="286">B530</f>
        <v>Mettre en place les bonnes pratiques d'impression</v>
      </c>
      <c r="C561" s="363" t="str">
        <f t="shared" si="286"/>
        <v>% de bonnes pratiques mises en place</v>
      </c>
      <c r="D561" s="364"/>
      <c r="E561" s="108"/>
      <c r="F561" s="113"/>
    </row>
    <row r="562" spans="1:6" ht="27.45" customHeight="1" x14ac:dyDescent="0.25">
      <c r="B562" s="173" t="str">
        <f t="shared" ref="B562:C562" si="287">B531</f>
        <v>Collecter le papier blanc bureautique sans le froisser</v>
      </c>
      <c r="C562" s="363" t="str">
        <f t="shared" si="287"/>
        <v>Kg collectés par an et par utilisateur</v>
      </c>
      <c r="D562" s="364"/>
      <c r="E562" s="113"/>
      <c r="F562" s="113"/>
    </row>
    <row r="563" spans="1:6" ht="27.45" customHeight="1" x14ac:dyDescent="0.25">
      <c r="B563" s="173" t="str">
        <f t="shared" ref="B563:C563" si="288">B532</f>
        <v>Mettre en place une stratégie de gestion de données</v>
      </c>
      <c r="C563" s="363" t="str">
        <f t="shared" si="288"/>
        <v>Volume de stockage en interne (To)</v>
      </c>
      <c r="D563" s="364"/>
      <c r="E563" s="113"/>
      <c r="F563" s="113"/>
    </row>
    <row r="564" spans="1:6" ht="27.45" customHeight="1" x14ac:dyDescent="0.25">
      <c r="B564" s="173" t="str">
        <f>B533</f>
        <v>Réduire les impacts liés à la messagerie</v>
      </c>
      <c r="C564" s="363" t="str">
        <f t="shared" ref="C564" si="289">C533</f>
        <v>% de collaborateurs formés aux bonnes pratiques de gestion d'une boîte email</v>
      </c>
      <c r="D564" s="364"/>
      <c r="E564" s="108"/>
      <c r="F564" s="113"/>
    </row>
    <row r="565" spans="1:6" ht="27.45" customHeight="1" thickBot="1" x14ac:dyDescent="0.3">
      <c r="B565" s="169" t="str">
        <f>B534</f>
        <v>Concevoir une charte graphique responsable</v>
      </c>
      <c r="C565" s="344" t="str">
        <f>C534</f>
        <v xml:space="preserve">Oui, Non </v>
      </c>
      <c r="D565" s="345"/>
      <c r="E565" s="112"/>
      <c r="F565" s="112"/>
    </row>
    <row r="566" spans="1:6" ht="25.2" customHeight="1" x14ac:dyDescent="0.25">
      <c r="D566" s="347"/>
      <c r="E566" s="347"/>
    </row>
    <row r="567" spans="1:6" ht="25.2" customHeight="1" x14ac:dyDescent="0.25">
      <c r="B567" s="60"/>
      <c r="D567" s="348"/>
      <c r="E567" s="348"/>
    </row>
    <row r="568" spans="1:6" ht="25.2" customHeight="1" x14ac:dyDescent="0.25">
      <c r="D568" s="349"/>
      <c r="E568" s="349"/>
    </row>
    <row r="569" spans="1:6" ht="25.2" customHeight="1" x14ac:dyDescent="0.25">
      <c r="B569" s="350" t="s">
        <v>1263</v>
      </c>
      <c r="C569" s="350"/>
      <c r="D569" s="348"/>
      <c r="E569" s="348"/>
    </row>
    <row r="570" spans="1:6" ht="36" customHeight="1" x14ac:dyDescent="0.25">
      <c r="A570" s="191">
        <f>A539+1</f>
        <v>18</v>
      </c>
      <c r="B570" s="190">
        <f ca="1">OFFSET(Identité!C$34, 0, $A539)</f>
        <v>0</v>
      </c>
    </row>
    <row r="571" spans="1:6" ht="25.2" customHeight="1" thickBot="1" x14ac:dyDescent="0.3">
      <c r="C571" s="222"/>
      <c r="D571" s="222"/>
    </row>
    <row r="572" spans="1:6" ht="67.2" customHeight="1" thickBot="1" x14ac:dyDescent="0.3">
      <c r="B572" s="174" t="str">
        <f t="shared" ref="B572:C574" si="290">B541</f>
        <v>Bonnes pratiques</v>
      </c>
      <c r="C572" s="355" t="str">
        <f t="shared" si="290"/>
        <v xml:space="preserve"> Indicateur</v>
      </c>
      <c r="D572" s="356"/>
      <c r="E572" s="189" t="str">
        <f>E541</f>
        <v>Quel est votre objectif pour cette bonne pratique ?</v>
      </c>
      <c r="F572" s="189" t="str">
        <f>F541</f>
        <v>Selon vos objectifs, où en est la mise en œuvre de cette bonne pratique ?</v>
      </c>
    </row>
    <row r="573" spans="1:6" ht="31.2" customHeight="1" x14ac:dyDescent="0.25">
      <c r="B573" s="168" t="str">
        <f t="shared" si="290"/>
        <v>Privilégier le matériel d'occasion avant de considérer des équipements neufs</v>
      </c>
      <c r="C573" s="367" t="str">
        <f t="shared" si="290"/>
        <v>% de postes de travail reconditionnés</v>
      </c>
      <c r="D573" s="368"/>
      <c r="E573" s="106"/>
      <c r="F573" s="106"/>
    </row>
    <row r="574" spans="1:6" ht="25.2" customHeight="1" x14ac:dyDescent="0.25">
      <c r="B574" s="173" t="str">
        <f t="shared" si="290"/>
        <v>Upgrader les équipements plutôt que de les remplacer</v>
      </c>
      <c r="C574" s="363" t="str">
        <f t="shared" si="290"/>
        <v>% de postes travail upgradés plutôt que renouvelés</v>
      </c>
      <c r="D574" s="364"/>
      <c r="E574" s="108"/>
      <c r="F574" s="108"/>
    </row>
    <row r="575" spans="1:6" ht="31.2" customHeight="1" x14ac:dyDescent="0.25">
      <c r="B575" s="173" t="str">
        <f t="shared" ref="B575:C575" si="291">B544</f>
        <v>Dissocier le renouvellement des unités centrales des autres équipements</v>
      </c>
      <c r="C575" s="363" t="str">
        <f t="shared" si="291"/>
        <v>% d'unités centrales renouvelées seules</v>
      </c>
      <c r="D575" s="364"/>
      <c r="E575" s="108"/>
      <c r="F575" s="108"/>
    </row>
    <row r="576" spans="1:6" ht="31.95" customHeight="1" x14ac:dyDescent="0.25">
      <c r="B576" s="173" t="str">
        <f t="shared" ref="B576:C576" si="292">B545</f>
        <v>Privilégier des ordinateurs éco-labellisés EPEAT Gold, TCO (ou équivalent)</v>
      </c>
      <c r="C576" s="363" t="str">
        <f t="shared" si="292"/>
        <v>% de postes de travail éco labellisés EPEAT Gold, TCO ou équivalent</v>
      </c>
      <c r="D576" s="364"/>
      <c r="E576" s="108"/>
      <c r="F576" s="108"/>
    </row>
    <row r="577" spans="2:6" ht="31.2" customHeight="1" x14ac:dyDescent="0.25">
      <c r="B577" s="173" t="str">
        <f t="shared" ref="B577:C577" si="293">B546</f>
        <v>Déployer le BYOD (Bring Your Own Device) pour certaines catégories d’utilisateurs</v>
      </c>
      <c r="C577" s="363" t="str">
        <f t="shared" si="293"/>
        <v>% des PC, smartphones, tablettes en mode BYOD</v>
      </c>
      <c r="D577" s="364"/>
      <c r="E577" s="108"/>
      <c r="F577" s="108"/>
    </row>
    <row r="578" spans="2:6" ht="25.2" customHeight="1" x14ac:dyDescent="0.25">
      <c r="B578" s="173" t="str">
        <f t="shared" ref="B578:C578" si="294">B547</f>
        <v>Réemployer des équipements de téléphonie</v>
      </c>
      <c r="C578" s="363" t="str">
        <f t="shared" si="294"/>
        <v>% d'équipements repris reconditionnés</v>
      </c>
      <c r="D578" s="364"/>
      <c r="E578" s="108"/>
      <c r="F578" s="108"/>
    </row>
    <row r="579" spans="2:6" ht="33" customHeight="1" x14ac:dyDescent="0.25">
      <c r="B579" s="173" t="str">
        <f t="shared" ref="B579:C579" si="295">B548</f>
        <v>Privilégier des fournisseurs qui proposent des copieurs reconditionnés</v>
      </c>
      <c r="C579" s="363" t="str">
        <f t="shared" si="295"/>
        <v>% du parc d'imprimantes reconditionnées</v>
      </c>
      <c r="D579" s="364"/>
      <c r="E579" s="108"/>
      <c r="F579" s="108"/>
    </row>
    <row r="580" spans="2:6" ht="25.2" customHeight="1" x14ac:dyDescent="0.25">
      <c r="B580" s="173" t="str">
        <f t="shared" ref="B580:C580" si="296">B549</f>
        <v>Acheter ou louer des imprimantes labellisées Blue Angel / EPEAT</v>
      </c>
      <c r="C580" s="363" t="str">
        <f t="shared" si="296"/>
        <v>% d'équipements d'impression écolabellisés Blue Angel, EPEAT ou TCO</v>
      </c>
      <c r="D580" s="364"/>
      <c r="E580" s="108"/>
      <c r="F580" s="108"/>
    </row>
    <row r="581" spans="2:6" ht="25.2" customHeight="1" x14ac:dyDescent="0.25">
      <c r="B581" s="173" t="str">
        <f t="shared" ref="B581:C581" si="297">B550</f>
        <v>Acheter du papier certifié Blue Angel, FSC ou PEFC</v>
      </c>
      <c r="C581" s="363" t="str">
        <f t="shared" si="297"/>
        <v>% du poids total acheté certifié Blue Angel / FSC / PEFC</v>
      </c>
      <c r="D581" s="364"/>
      <c r="E581" s="108"/>
      <c r="F581" s="108"/>
    </row>
    <row r="582" spans="2:6" ht="25.2" customHeight="1" x14ac:dyDescent="0.25">
      <c r="B582" s="173" t="str">
        <f t="shared" ref="B582:C582" si="298">B551</f>
        <v>Acheter du papier recyclé et certifié Blue Angel, FSC ou PEFC</v>
      </c>
      <c r="C582" s="363" t="str">
        <f t="shared" si="298"/>
        <v>% de papier recyclé PEFC, FSC ou Blue Angel (par rapport à la quantité totale de papier utilisé)</v>
      </c>
      <c r="D582" s="364"/>
      <c r="E582" s="108"/>
      <c r="F582" s="108"/>
    </row>
    <row r="583" spans="2:6" ht="25.2" customHeight="1" x14ac:dyDescent="0.25">
      <c r="B583" s="173" t="str">
        <f t="shared" ref="B583:C583" si="299">B552</f>
        <v>Reconditionner les toners usagés via un acteur de l’ESS/EA</v>
      </c>
      <c r="C583" s="363" t="str">
        <f t="shared" si="299"/>
        <v>% de cartouches / toners rechargées via un acteur de l'ESS/EA</v>
      </c>
      <c r="D583" s="364"/>
      <c r="E583" s="108"/>
      <c r="F583" s="108"/>
    </row>
    <row r="584" spans="2:6" ht="25.2" customHeight="1" x14ac:dyDescent="0.25">
      <c r="B584" s="173" t="str">
        <f t="shared" ref="B584:C584" si="300">B553</f>
        <v>Paramétrer les imprimantes par défaut en mode éco</v>
      </c>
      <c r="C584" s="363" t="str">
        <f t="shared" si="300"/>
        <v>% du parc d'imprimantes configurées par défaut en mode éco</v>
      </c>
      <c r="D584" s="364"/>
      <c r="E584" s="108"/>
      <c r="F584" s="108"/>
    </row>
    <row r="585" spans="2:6" ht="31.2" customHeight="1" x14ac:dyDescent="0.25">
      <c r="B585" s="173" t="str">
        <f t="shared" ref="B585:C585" si="301">B554</f>
        <v>Mettre en veille les postes de travail la nuit et les éteindre le week-end</v>
      </c>
      <c r="C585" s="363" t="str">
        <f t="shared" si="301"/>
        <v>% de postes de travail dont le fonctionnement est calqué sur ce principe</v>
      </c>
      <c r="D585" s="364"/>
      <c r="E585" s="108"/>
      <c r="F585" s="108"/>
    </row>
    <row r="586" spans="2:6" ht="34.950000000000003" customHeight="1" thickBot="1" x14ac:dyDescent="0.3">
      <c r="B586" s="169" t="str">
        <f>B555</f>
        <v>Sensibiliser les utilisateurs aux bonnes pratiques d'utilisation des équipements de travail.</v>
      </c>
      <c r="C586" s="365" t="str">
        <f>C555</f>
        <v>% du parc de postes de travail éteints la nuit et le week-end</v>
      </c>
      <c r="D586" s="366"/>
      <c r="E586" s="110"/>
      <c r="F586" s="110"/>
    </row>
    <row r="587" spans="2:6" ht="25.2" customHeight="1" thickBot="1" x14ac:dyDescent="0.3">
      <c r="C587" s="355" t="str">
        <f>C556</f>
        <v xml:space="preserve"> Indicateur</v>
      </c>
      <c r="D587" s="361"/>
    </row>
    <row r="588" spans="2:6" ht="25.2" customHeight="1" x14ac:dyDescent="0.25">
      <c r="B588" s="168" t="str">
        <f>B557</f>
        <v>Allonger la durée de dotation des équipements</v>
      </c>
      <c r="C588" s="367" t="str">
        <f>C557</f>
        <v xml:space="preserve">Mesures proactives – 0 = Aucune, 5 = Certains équipements, 10 = Tous les équipements </v>
      </c>
      <c r="D588" s="368"/>
      <c r="E588" s="111"/>
      <c r="F588" s="111"/>
    </row>
    <row r="589" spans="2:6" ht="25.2" customHeight="1" x14ac:dyDescent="0.25">
      <c r="B589" s="173" t="str">
        <f>B558</f>
        <v>Limiter le nombre de terminaux de téléphonie</v>
      </c>
      <c r="C589" s="363" t="str">
        <f>C558</f>
        <v>Nombre de téléphones fixes par utilisateur</v>
      </c>
      <c r="D589" s="364"/>
      <c r="E589" s="113"/>
      <c r="F589" s="113"/>
    </row>
    <row r="590" spans="2:6" ht="25.2" customHeight="1" x14ac:dyDescent="0.25">
      <c r="B590" s="173" t="str">
        <f t="shared" ref="B590:C590" si="302">B559</f>
        <v>Fixer un niveau de DAS (Débit d'Absorption Spécifique) maximum pour la téléphonie mobile</v>
      </c>
      <c r="C590" s="363" t="str">
        <f t="shared" si="302"/>
        <v>DAS moyen du parc en Watts / kg</v>
      </c>
      <c r="D590" s="364"/>
      <c r="E590" s="113"/>
      <c r="F590" s="113"/>
    </row>
    <row r="591" spans="2:6" ht="33" customHeight="1" x14ac:dyDescent="0.25">
      <c r="B591" s="173" t="str">
        <f t="shared" ref="B591:C591" si="303">B560</f>
        <v>Consolider le parc d’imprimantes sur des multifonctions avec système d’identification</v>
      </c>
      <c r="C591" s="363" t="str">
        <f t="shared" si="303"/>
        <v>Nombre d'utilisateurs par équipement d'impression (imprimantes individuelles comprises)</v>
      </c>
      <c r="D591" s="364"/>
      <c r="E591" s="113"/>
      <c r="F591" s="113"/>
    </row>
    <row r="592" spans="2:6" ht="33" customHeight="1" x14ac:dyDescent="0.25">
      <c r="B592" s="173" t="str">
        <f t="shared" ref="B592:C592" si="304">B561</f>
        <v>Mettre en place les bonnes pratiques d'impression</v>
      </c>
      <c r="C592" s="363" t="str">
        <f t="shared" si="304"/>
        <v>% de bonnes pratiques mises en place</v>
      </c>
      <c r="D592" s="364"/>
      <c r="E592" s="108"/>
      <c r="F592" s="113"/>
    </row>
    <row r="593" spans="1:6" ht="27.45" customHeight="1" x14ac:dyDescent="0.25">
      <c r="B593" s="173" t="str">
        <f t="shared" ref="B593:C593" si="305">B562</f>
        <v>Collecter le papier blanc bureautique sans le froisser</v>
      </c>
      <c r="C593" s="363" t="str">
        <f t="shared" si="305"/>
        <v>Kg collectés par an et par utilisateur</v>
      </c>
      <c r="D593" s="364"/>
      <c r="E593" s="113"/>
      <c r="F593" s="113"/>
    </row>
    <row r="594" spans="1:6" ht="27.45" customHeight="1" x14ac:dyDescent="0.25">
      <c r="B594" s="173" t="str">
        <f t="shared" ref="B594:C594" si="306">B563</f>
        <v>Mettre en place une stratégie de gestion de données</v>
      </c>
      <c r="C594" s="363" t="str">
        <f t="shared" si="306"/>
        <v>Volume de stockage en interne (To)</v>
      </c>
      <c r="D594" s="364"/>
      <c r="E594" s="113"/>
      <c r="F594" s="113"/>
    </row>
    <row r="595" spans="1:6" ht="27.45" customHeight="1" x14ac:dyDescent="0.25">
      <c r="B595" s="173" t="str">
        <f>B564</f>
        <v>Réduire les impacts liés à la messagerie</v>
      </c>
      <c r="C595" s="363" t="str">
        <f t="shared" ref="C595" si="307">C564</f>
        <v>% de collaborateurs formés aux bonnes pratiques de gestion d'une boîte email</v>
      </c>
      <c r="D595" s="364"/>
      <c r="E595" s="108"/>
      <c r="F595" s="113"/>
    </row>
    <row r="596" spans="1:6" ht="27.45" customHeight="1" thickBot="1" x14ac:dyDescent="0.3">
      <c r="B596" s="169" t="str">
        <f>B565</f>
        <v>Concevoir une charte graphique responsable</v>
      </c>
      <c r="C596" s="344" t="str">
        <f>C565</f>
        <v xml:space="preserve">Oui, Non </v>
      </c>
      <c r="D596" s="345"/>
      <c r="E596" s="112"/>
      <c r="F596" s="112"/>
    </row>
    <row r="597" spans="1:6" ht="25.2" customHeight="1" x14ac:dyDescent="0.25">
      <c r="D597" s="347"/>
      <c r="E597" s="347"/>
    </row>
    <row r="598" spans="1:6" ht="25.2" customHeight="1" x14ac:dyDescent="0.25">
      <c r="B598" s="60"/>
      <c r="D598" s="348"/>
      <c r="E598" s="348"/>
    </row>
    <row r="599" spans="1:6" ht="25.2" customHeight="1" x14ac:dyDescent="0.25">
      <c r="D599" s="349"/>
      <c r="E599" s="349"/>
    </row>
    <row r="600" spans="1:6" ht="25.2" customHeight="1" x14ac:dyDescent="0.25">
      <c r="B600" s="350" t="s">
        <v>1263</v>
      </c>
      <c r="C600" s="350"/>
      <c r="D600" s="348"/>
      <c r="E600" s="348"/>
    </row>
    <row r="601" spans="1:6" ht="36" customHeight="1" x14ac:dyDescent="0.25">
      <c r="A601" s="191">
        <f>A570+1</f>
        <v>19</v>
      </c>
      <c r="B601" s="190">
        <f ca="1">OFFSET(Identité!C$34, 0, $A570)</f>
        <v>0</v>
      </c>
    </row>
    <row r="602" spans="1:6" ht="25.2" customHeight="1" thickBot="1" x14ac:dyDescent="0.3">
      <c r="C602" s="222"/>
      <c r="D602" s="222"/>
    </row>
    <row r="603" spans="1:6" ht="67.2" customHeight="1" thickBot="1" x14ac:dyDescent="0.3">
      <c r="B603" s="174" t="str">
        <f t="shared" ref="B603:C605" si="308">B572</f>
        <v>Bonnes pratiques</v>
      </c>
      <c r="C603" s="355" t="str">
        <f t="shared" si="308"/>
        <v xml:space="preserve"> Indicateur</v>
      </c>
      <c r="D603" s="356"/>
      <c r="E603" s="189" t="str">
        <f>E572</f>
        <v>Quel est votre objectif pour cette bonne pratique ?</v>
      </c>
      <c r="F603" s="189" t="str">
        <f>F572</f>
        <v>Selon vos objectifs, où en est la mise en œuvre de cette bonne pratique ?</v>
      </c>
    </row>
    <row r="604" spans="1:6" ht="31.2" customHeight="1" x14ac:dyDescent="0.25">
      <c r="B604" s="168" t="str">
        <f t="shared" si="308"/>
        <v>Privilégier le matériel d'occasion avant de considérer des équipements neufs</v>
      </c>
      <c r="C604" s="367" t="str">
        <f t="shared" si="308"/>
        <v>% de postes de travail reconditionnés</v>
      </c>
      <c r="D604" s="368"/>
      <c r="E604" s="106"/>
      <c r="F604" s="106"/>
    </row>
    <row r="605" spans="1:6" ht="25.2" customHeight="1" x14ac:dyDescent="0.25">
      <c r="B605" s="173" t="str">
        <f t="shared" si="308"/>
        <v>Upgrader les équipements plutôt que de les remplacer</v>
      </c>
      <c r="C605" s="363" t="str">
        <f t="shared" si="308"/>
        <v>% de postes travail upgradés plutôt que renouvelés</v>
      </c>
      <c r="D605" s="364"/>
      <c r="E605" s="108"/>
      <c r="F605" s="108"/>
    </row>
    <row r="606" spans="1:6" ht="31.2" customHeight="1" x14ac:dyDescent="0.25">
      <c r="B606" s="173" t="str">
        <f t="shared" ref="B606:C606" si="309">B575</f>
        <v>Dissocier le renouvellement des unités centrales des autres équipements</v>
      </c>
      <c r="C606" s="363" t="str">
        <f t="shared" si="309"/>
        <v>% d'unités centrales renouvelées seules</v>
      </c>
      <c r="D606" s="364"/>
      <c r="E606" s="108"/>
      <c r="F606" s="108"/>
    </row>
    <row r="607" spans="1:6" ht="31.95" customHeight="1" x14ac:dyDescent="0.25">
      <c r="B607" s="173" t="str">
        <f t="shared" ref="B607:C607" si="310">B576</f>
        <v>Privilégier des ordinateurs éco-labellisés EPEAT Gold, TCO (ou équivalent)</v>
      </c>
      <c r="C607" s="363" t="str">
        <f t="shared" si="310"/>
        <v>% de postes de travail éco labellisés EPEAT Gold, TCO ou équivalent</v>
      </c>
      <c r="D607" s="364"/>
      <c r="E607" s="108"/>
      <c r="F607" s="108"/>
    </row>
    <row r="608" spans="1:6" ht="31.2" customHeight="1" x14ac:dyDescent="0.25">
      <c r="B608" s="173" t="str">
        <f t="shared" ref="B608:C608" si="311">B577</f>
        <v>Déployer le BYOD (Bring Your Own Device) pour certaines catégories d’utilisateurs</v>
      </c>
      <c r="C608" s="363" t="str">
        <f t="shared" si="311"/>
        <v>% des PC, smartphones, tablettes en mode BYOD</v>
      </c>
      <c r="D608" s="364"/>
      <c r="E608" s="108"/>
      <c r="F608" s="108"/>
    </row>
    <row r="609" spans="2:6" ht="25.2" customHeight="1" x14ac:dyDescent="0.25">
      <c r="B609" s="173" t="str">
        <f t="shared" ref="B609:C609" si="312">B578</f>
        <v>Réemployer des équipements de téléphonie</v>
      </c>
      <c r="C609" s="363" t="str">
        <f t="shared" si="312"/>
        <v>% d'équipements repris reconditionnés</v>
      </c>
      <c r="D609" s="364"/>
      <c r="E609" s="108"/>
      <c r="F609" s="108"/>
    </row>
    <row r="610" spans="2:6" ht="33" customHeight="1" x14ac:dyDescent="0.25">
      <c r="B610" s="173" t="str">
        <f t="shared" ref="B610:C610" si="313">B579</f>
        <v>Privilégier des fournisseurs qui proposent des copieurs reconditionnés</v>
      </c>
      <c r="C610" s="363" t="str">
        <f t="shared" si="313"/>
        <v>% du parc d'imprimantes reconditionnées</v>
      </c>
      <c r="D610" s="364"/>
      <c r="E610" s="108"/>
      <c r="F610" s="108"/>
    </row>
    <row r="611" spans="2:6" ht="25.2" customHeight="1" x14ac:dyDescent="0.25">
      <c r="B611" s="173" t="str">
        <f t="shared" ref="B611:C611" si="314">B580</f>
        <v>Acheter ou louer des imprimantes labellisées Blue Angel / EPEAT</v>
      </c>
      <c r="C611" s="363" t="str">
        <f t="shared" si="314"/>
        <v>% d'équipements d'impression écolabellisés Blue Angel, EPEAT ou TCO</v>
      </c>
      <c r="D611" s="364"/>
      <c r="E611" s="108"/>
      <c r="F611" s="108"/>
    </row>
    <row r="612" spans="2:6" ht="25.2" customHeight="1" x14ac:dyDescent="0.25">
      <c r="B612" s="173" t="str">
        <f t="shared" ref="B612:C612" si="315">B581</f>
        <v>Acheter du papier certifié Blue Angel, FSC ou PEFC</v>
      </c>
      <c r="C612" s="363" t="str">
        <f t="shared" si="315"/>
        <v>% du poids total acheté certifié Blue Angel / FSC / PEFC</v>
      </c>
      <c r="D612" s="364"/>
      <c r="E612" s="108"/>
      <c r="F612" s="108"/>
    </row>
    <row r="613" spans="2:6" ht="25.2" customHeight="1" x14ac:dyDescent="0.25">
      <c r="B613" s="173" t="str">
        <f t="shared" ref="B613:C613" si="316">B582</f>
        <v>Acheter du papier recyclé et certifié Blue Angel, FSC ou PEFC</v>
      </c>
      <c r="C613" s="363" t="str">
        <f t="shared" si="316"/>
        <v>% de papier recyclé PEFC, FSC ou Blue Angel (par rapport à la quantité totale de papier utilisé)</v>
      </c>
      <c r="D613" s="364"/>
      <c r="E613" s="108"/>
      <c r="F613" s="108"/>
    </row>
    <row r="614" spans="2:6" ht="25.2" customHeight="1" x14ac:dyDescent="0.25">
      <c r="B614" s="173" t="str">
        <f t="shared" ref="B614:C614" si="317">B583</f>
        <v>Reconditionner les toners usagés via un acteur de l’ESS/EA</v>
      </c>
      <c r="C614" s="363" t="str">
        <f t="shared" si="317"/>
        <v>% de cartouches / toners rechargées via un acteur de l'ESS/EA</v>
      </c>
      <c r="D614" s="364"/>
      <c r="E614" s="108"/>
      <c r="F614" s="108"/>
    </row>
    <row r="615" spans="2:6" ht="25.2" customHeight="1" x14ac:dyDescent="0.25">
      <c r="B615" s="173" t="str">
        <f t="shared" ref="B615:C615" si="318">B584</f>
        <v>Paramétrer les imprimantes par défaut en mode éco</v>
      </c>
      <c r="C615" s="363" t="str">
        <f t="shared" si="318"/>
        <v>% du parc d'imprimantes configurées par défaut en mode éco</v>
      </c>
      <c r="D615" s="364"/>
      <c r="E615" s="108"/>
      <c r="F615" s="108"/>
    </row>
    <row r="616" spans="2:6" ht="31.2" customHeight="1" x14ac:dyDescent="0.25">
      <c r="B616" s="173" t="str">
        <f t="shared" ref="B616:C616" si="319">B585</f>
        <v>Mettre en veille les postes de travail la nuit et les éteindre le week-end</v>
      </c>
      <c r="C616" s="363" t="str">
        <f t="shared" si="319"/>
        <v>% de postes de travail dont le fonctionnement est calqué sur ce principe</v>
      </c>
      <c r="D616" s="364"/>
      <c r="E616" s="108"/>
      <c r="F616" s="108"/>
    </row>
    <row r="617" spans="2:6" ht="34.950000000000003" customHeight="1" thickBot="1" x14ac:dyDescent="0.3">
      <c r="B617" s="169" t="str">
        <f>B586</f>
        <v>Sensibiliser les utilisateurs aux bonnes pratiques d'utilisation des équipements de travail.</v>
      </c>
      <c r="C617" s="365" t="str">
        <f>C586</f>
        <v>% du parc de postes de travail éteints la nuit et le week-end</v>
      </c>
      <c r="D617" s="366"/>
      <c r="E617" s="110"/>
      <c r="F617" s="110"/>
    </row>
    <row r="618" spans="2:6" ht="25.2" customHeight="1" thickBot="1" x14ac:dyDescent="0.3">
      <c r="C618" s="355" t="str">
        <f>C587</f>
        <v xml:space="preserve"> Indicateur</v>
      </c>
      <c r="D618" s="361"/>
    </row>
    <row r="619" spans="2:6" ht="25.2" customHeight="1" x14ac:dyDescent="0.25">
      <c r="B619" s="168" t="str">
        <f>B588</f>
        <v>Allonger la durée de dotation des équipements</v>
      </c>
      <c r="C619" s="367" t="str">
        <f>C588</f>
        <v xml:space="preserve">Mesures proactives – 0 = Aucune, 5 = Certains équipements, 10 = Tous les équipements </v>
      </c>
      <c r="D619" s="368"/>
      <c r="E619" s="111"/>
      <c r="F619" s="111"/>
    </row>
    <row r="620" spans="2:6" ht="25.2" customHeight="1" x14ac:dyDescent="0.25">
      <c r="B620" s="173" t="str">
        <f>B589</f>
        <v>Limiter le nombre de terminaux de téléphonie</v>
      </c>
      <c r="C620" s="363" t="str">
        <f>C589</f>
        <v>Nombre de téléphones fixes par utilisateur</v>
      </c>
      <c r="D620" s="364"/>
      <c r="E620" s="113"/>
      <c r="F620" s="113"/>
    </row>
    <row r="621" spans="2:6" ht="25.2" customHeight="1" x14ac:dyDescent="0.25">
      <c r="B621" s="173" t="str">
        <f t="shared" ref="B621:C621" si="320">B590</f>
        <v>Fixer un niveau de DAS (Débit d'Absorption Spécifique) maximum pour la téléphonie mobile</v>
      </c>
      <c r="C621" s="363" t="str">
        <f t="shared" si="320"/>
        <v>DAS moyen du parc en Watts / kg</v>
      </c>
      <c r="D621" s="364"/>
      <c r="E621" s="113"/>
      <c r="F621" s="113"/>
    </row>
    <row r="622" spans="2:6" ht="33" customHeight="1" x14ac:dyDescent="0.25">
      <c r="B622" s="173" t="str">
        <f t="shared" ref="B622:C622" si="321">B591</f>
        <v>Consolider le parc d’imprimantes sur des multifonctions avec système d’identification</v>
      </c>
      <c r="C622" s="363" t="str">
        <f t="shared" si="321"/>
        <v>Nombre d'utilisateurs par équipement d'impression (imprimantes individuelles comprises)</v>
      </c>
      <c r="D622" s="364"/>
      <c r="E622" s="113"/>
      <c r="F622" s="113"/>
    </row>
    <row r="623" spans="2:6" ht="33" customHeight="1" x14ac:dyDescent="0.25">
      <c r="B623" s="173" t="str">
        <f t="shared" ref="B623:C623" si="322">B592</f>
        <v>Mettre en place les bonnes pratiques d'impression</v>
      </c>
      <c r="C623" s="363" t="str">
        <f t="shared" si="322"/>
        <v>% de bonnes pratiques mises en place</v>
      </c>
      <c r="D623" s="364"/>
      <c r="E623" s="108"/>
      <c r="F623" s="113"/>
    </row>
    <row r="624" spans="2:6" ht="27.45" customHeight="1" x14ac:dyDescent="0.25">
      <c r="B624" s="173" t="str">
        <f t="shared" ref="B624:C624" si="323">B593</f>
        <v>Collecter le papier blanc bureautique sans le froisser</v>
      </c>
      <c r="C624" s="363" t="str">
        <f t="shared" si="323"/>
        <v>Kg collectés par an et par utilisateur</v>
      </c>
      <c r="D624" s="364"/>
      <c r="E624" s="113"/>
      <c r="F624" s="113"/>
    </row>
    <row r="625" spans="1:6" ht="27.45" customHeight="1" x14ac:dyDescent="0.25">
      <c r="B625" s="173" t="str">
        <f t="shared" ref="B625:C625" si="324">B594</f>
        <v>Mettre en place une stratégie de gestion de données</v>
      </c>
      <c r="C625" s="363" t="str">
        <f t="shared" si="324"/>
        <v>Volume de stockage en interne (To)</v>
      </c>
      <c r="D625" s="364"/>
      <c r="E625" s="113"/>
      <c r="F625" s="113"/>
    </row>
    <row r="626" spans="1:6" ht="27.45" customHeight="1" x14ac:dyDescent="0.25">
      <c r="B626" s="173" t="str">
        <f>B595</f>
        <v>Réduire les impacts liés à la messagerie</v>
      </c>
      <c r="C626" s="363" t="str">
        <f t="shared" ref="C626" si="325">C595</f>
        <v>% de collaborateurs formés aux bonnes pratiques de gestion d'une boîte email</v>
      </c>
      <c r="D626" s="364"/>
      <c r="E626" s="108"/>
      <c r="F626" s="113"/>
    </row>
    <row r="627" spans="1:6" ht="27.45" customHeight="1" thickBot="1" x14ac:dyDescent="0.3">
      <c r="B627" s="169" t="str">
        <f>B596</f>
        <v>Concevoir une charte graphique responsable</v>
      </c>
      <c r="C627" s="344" t="str">
        <f>C596</f>
        <v xml:space="preserve">Oui, Non </v>
      </c>
      <c r="D627" s="345"/>
      <c r="E627" s="112"/>
      <c r="F627" s="112"/>
    </row>
    <row r="628" spans="1:6" ht="25.2" customHeight="1" x14ac:dyDescent="0.25">
      <c r="D628" s="347"/>
      <c r="E628" s="347"/>
    </row>
    <row r="629" spans="1:6" ht="25.2" customHeight="1" x14ac:dyDescent="0.25">
      <c r="B629" s="60"/>
      <c r="D629" s="348"/>
      <c r="E629" s="348"/>
    </row>
    <row r="630" spans="1:6" ht="25.2" customHeight="1" x14ac:dyDescent="0.25">
      <c r="D630" s="349"/>
      <c r="E630" s="349"/>
    </row>
    <row r="631" spans="1:6" ht="25.2" customHeight="1" x14ac:dyDescent="0.25">
      <c r="B631" s="350" t="s">
        <v>1263</v>
      </c>
      <c r="C631" s="350"/>
      <c r="D631" s="348"/>
      <c r="E631" s="348"/>
    </row>
    <row r="632" spans="1:6" ht="36" customHeight="1" x14ac:dyDescent="0.25">
      <c r="A632" s="191">
        <f>A601+1</f>
        <v>20</v>
      </c>
      <c r="B632" s="190">
        <f ca="1">OFFSET(Identité!C$34, 0, $A601)</f>
        <v>0</v>
      </c>
    </row>
    <row r="633" spans="1:6" ht="25.2" customHeight="1" thickBot="1" x14ac:dyDescent="0.3">
      <c r="C633" s="222"/>
      <c r="D633" s="222"/>
    </row>
    <row r="634" spans="1:6" ht="67.2" customHeight="1" thickBot="1" x14ac:dyDescent="0.3">
      <c r="B634" s="174" t="str">
        <f t="shared" ref="B634:C636" si="326">B603</f>
        <v>Bonnes pratiques</v>
      </c>
      <c r="C634" s="355" t="str">
        <f t="shared" si="326"/>
        <v xml:space="preserve"> Indicateur</v>
      </c>
      <c r="D634" s="356"/>
      <c r="E634" s="189" t="str">
        <f>E603</f>
        <v>Quel est votre objectif pour cette bonne pratique ?</v>
      </c>
      <c r="F634" s="189" t="str">
        <f>F603</f>
        <v>Selon vos objectifs, où en est la mise en œuvre de cette bonne pratique ?</v>
      </c>
    </row>
    <row r="635" spans="1:6" ht="31.2" customHeight="1" x14ac:dyDescent="0.25">
      <c r="B635" s="168" t="str">
        <f t="shared" si="326"/>
        <v>Privilégier le matériel d'occasion avant de considérer des équipements neufs</v>
      </c>
      <c r="C635" s="367" t="str">
        <f t="shared" si="326"/>
        <v>% de postes de travail reconditionnés</v>
      </c>
      <c r="D635" s="368"/>
      <c r="E635" s="106"/>
      <c r="F635" s="106"/>
    </row>
    <row r="636" spans="1:6" ht="25.2" customHeight="1" x14ac:dyDescent="0.25">
      <c r="B636" s="173" t="str">
        <f t="shared" si="326"/>
        <v>Upgrader les équipements plutôt que de les remplacer</v>
      </c>
      <c r="C636" s="363" t="str">
        <f t="shared" si="326"/>
        <v>% de postes travail upgradés plutôt que renouvelés</v>
      </c>
      <c r="D636" s="364"/>
      <c r="E636" s="108"/>
      <c r="F636" s="108"/>
    </row>
    <row r="637" spans="1:6" ht="31.2" customHeight="1" x14ac:dyDescent="0.25">
      <c r="B637" s="173" t="str">
        <f t="shared" ref="B637:C637" si="327">B606</f>
        <v>Dissocier le renouvellement des unités centrales des autres équipements</v>
      </c>
      <c r="C637" s="363" t="str">
        <f t="shared" si="327"/>
        <v>% d'unités centrales renouvelées seules</v>
      </c>
      <c r="D637" s="364"/>
      <c r="E637" s="108"/>
      <c r="F637" s="108"/>
    </row>
    <row r="638" spans="1:6" ht="31.95" customHeight="1" x14ac:dyDescent="0.25">
      <c r="B638" s="173" t="str">
        <f t="shared" ref="B638:C638" si="328">B607</f>
        <v>Privilégier des ordinateurs éco-labellisés EPEAT Gold, TCO (ou équivalent)</v>
      </c>
      <c r="C638" s="363" t="str">
        <f t="shared" si="328"/>
        <v>% de postes de travail éco labellisés EPEAT Gold, TCO ou équivalent</v>
      </c>
      <c r="D638" s="364"/>
      <c r="E638" s="108"/>
      <c r="F638" s="108"/>
    </row>
    <row r="639" spans="1:6" ht="31.2" customHeight="1" x14ac:dyDescent="0.25">
      <c r="B639" s="173" t="str">
        <f t="shared" ref="B639:C639" si="329">B608</f>
        <v>Déployer le BYOD (Bring Your Own Device) pour certaines catégories d’utilisateurs</v>
      </c>
      <c r="C639" s="363" t="str">
        <f t="shared" si="329"/>
        <v>% des PC, smartphones, tablettes en mode BYOD</v>
      </c>
      <c r="D639" s="364"/>
      <c r="E639" s="108"/>
      <c r="F639" s="108"/>
    </row>
    <row r="640" spans="1:6" ht="25.2" customHeight="1" x14ac:dyDescent="0.25">
      <c r="B640" s="173" t="str">
        <f t="shared" ref="B640:C640" si="330">B609</f>
        <v>Réemployer des équipements de téléphonie</v>
      </c>
      <c r="C640" s="363" t="str">
        <f t="shared" si="330"/>
        <v>% d'équipements repris reconditionnés</v>
      </c>
      <c r="D640" s="364"/>
      <c r="E640" s="108"/>
      <c r="F640" s="108"/>
    </row>
    <row r="641" spans="2:6" ht="33" customHeight="1" x14ac:dyDescent="0.25">
      <c r="B641" s="173" t="str">
        <f t="shared" ref="B641:C641" si="331">B610</f>
        <v>Privilégier des fournisseurs qui proposent des copieurs reconditionnés</v>
      </c>
      <c r="C641" s="363" t="str">
        <f t="shared" si="331"/>
        <v>% du parc d'imprimantes reconditionnées</v>
      </c>
      <c r="D641" s="364"/>
      <c r="E641" s="108"/>
      <c r="F641" s="108"/>
    </row>
    <row r="642" spans="2:6" ht="25.2" customHeight="1" x14ac:dyDescent="0.25">
      <c r="B642" s="173" t="str">
        <f t="shared" ref="B642:C642" si="332">B611</f>
        <v>Acheter ou louer des imprimantes labellisées Blue Angel / EPEAT</v>
      </c>
      <c r="C642" s="363" t="str">
        <f t="shared" si="332"/>
        <v>% d'équipements d'impression écolabellisés Blue Angel, EPEAT ou TCO</v>
      </c>
      <c r="D642" s="364"/>
      <c r="E642" s="108"/>
      <c r="F642" s="108"/>
    </row>
    <row r="643" spans="2:6" ht="25.2" customHeight="1" x14ac:dyDescent="0.25">
      <c r="B643" s="173" t="str">
        <f t="shared" ref="B643:C643" si="333">B612</f>
        <v>Acheter du papier certifié Blue Angel, FSC ou PEFC</v>
      </c>
      <c r="C643" s="363" t="str">
        <f t="shared" si="333"/>
        <v>% du poids total acheté certifié Blue Angel / FSC / PEFC</v>
      </c>
      <c r="D643" s="364"/>
      <c r="E643" s="108"/>
      <c r="F643" s="108"/>
    </row>
    <row r="644" spans="2:6" ht="25.2" customHeight="1" x14ac:dyDescent="0.25">
      <c r="B644" s="173" t="str">
        <f t="shared" ref="B644:C644" si="334">B613</f>
        <v>Acheter du papier recyclé et certifié Blue Angel, FSC ou PEFC</v>
      </c>
      <c r="C644" s="363" t="str">
        <f t="shared" si="334"/>
        <v>% de papier recyclé PEFC, FSC ou Blue Angel (par rapport à la quantité totale de papier utilisé)</v>
      </c>
      <c r="D644" s="364"/>
      <c r="E644" s="108"/>
      <c r="F644" s="108"/>
    </row>
    <row r="645" spans="2:6" ht="25.2" customHeight="1" x14ac:dyDescent="0.25">
      <c r="B645" s="173" t="str">
        <f t="shared" ref="B645:C645" si="335">B614</f>
        <v>Reconditionner les toners usagés via un acteur de l’ESS/EA</v>
      </c>
      <c r="C645" s="363" t="str">
        <f t="shared" si="335"/>
        <v>% de cartouches / toners rechargées via un acteur de l'ESS/EA</v>
      </c>
      <c r="D645" s="364"/>
      <c r="E645" s="108"/>
      <c r="F645" s="108"/>
    </row>
    <row r="646" spans="2:6" ht="25.2" customHeight="1" x14ac:dyDescent="0.25">
      <c r="B646" s="173" t="str">
        <f t="shared" ref="B646:C646" si="336">B615</f>
        <v>Paramétrer les imprimantes par défaut en mode éco</v>
      </c>
      <c r="C646" s="363" t="str">
        <f t="shared" si="336"/>
        <v>% du parc d'imprimantes configurées par défaut en mode éco</v>
      </c>
      <c r="D646" s="364"/>
      <c r="E646" s="108"/>
      <c r="F646" s="108"/>
    </row>
    <row r="647" spans="2:6" ht="31.2" customHeight="1" x14ac:dyDescent="0.25">
      <c r="B647" s="173" t="str">
        <f t="shared" ref="B647:C647" si="337">B616</f>
        <v>Mettre en veille les postes de travail la nuit et les éteindre le week-end</v>
      </c>
      <c r="C647" s="363" t="str">
        <f t="shared" si="337"/>
        <v>% de postes de travail dont le fonctionnement est calqué sur ce principe</v>
      </c>
      <c r="D647" s="364"/>
      <c r="E647" s="108"/>
      <c r="F647" s="108"/>
    </row>
    <row r="648" spans="2:6" ht="34.950000000000003" customHeight="1" thickBot="1" x14ac:dyDescent="0.3">
      <c r="B648" s="169" t="str">
        <f>B617</f>
        <v>Sensibiliser les utilisateurs aux bonnes pratiques d'utilisation des équipements de travail.</v>
      </c>
      <c r="C648" s="365" t="str">
        <f>C617</f>
        <v>% du parc de postes de travail éteints la nuit et le week-end</v>
      </c>
      <c r="D648" s="366"/>
      <c r="E648" s="110"/>
      <c r="F648" s="110"/>
    </row>
    <row r="649" spans="2:6" ht="25.2" customHeight="1" thickBot="1" x14ac:dyDescent="0.3">
      <c r="C649" s="355" t="str">
        <f>C618</f>
        <v xml:space="preserve"> Indicateur</v>
      </c>
      <c r="D649" s="361"/>
    </row>
    <row r="650" spans="2:6" ht="25.2" customHeight="1" x14ac:dyDescent="0.25">
      <c r="B650" s="168" t="str">
        <f>B619</f>
        <v>Allonger la durée de dotation des équipements</v>
      </c>
      <c r="C650" s="367" t="str">
        <f>C619</f>
        <v xml:space="preserve">Mesures proactives – 0 = Aucune, 5 = Certains équipements, 10 = Tous les équipements </v>
      </c>
      <c r="D650" s="368"/>
      <c r="E650" s="111"/>
      <c r="F650" s="111"/>
    </row>
    <row r="651" spans="2:6" ht="25.2" customHeight="1" x14ac:dyDescent="0.25">
      <c r="B651" s="173" t="str">
        <f>B620</f>
        <v>Limiter le nombre de terminaux de téléphonie</v>
      </c>
      <c r="C651" s="363" t="str">
        <f>C620</f>
        <v>Nombre de téléphones fixes par utilisateur</v>
      </c>
      <c r="D651" s="364"/>
      <c r="E651" s="113"/>
      <c r="F651" s="113"/>
    </row>
    <row r="652" spans="2:6" ht="25.2" customHeight="1" x14ac:dyDescent="0.25">
      <c r="B652" s="173" t="str">
        <f t="shared" ref="B652:C652" si="338">B621</f>
        <v>Fixer un niveau de DAS (Débit d'Absorption Spécifique) maximum pour la téléphonie mobile</v>
      </c>
      <c r="C652" s="363" t="str">
        <f t="shared" si="338"/>
        <v>DAS moyen du parc en Watts / kg</v>
      </c>
      <c r="D652" s="364"/>
      <c r="E652" s="113"/>
      <c r="F652" s="113"/>
    </row>
    <row r="653" spans="2:6" ht="33" customHeight="1" x14ac:dyDescent="0.25">
      <c r="B653" s="173" t="str">
        <f t="shared" ref="B653:C653" si="339">B622</f>
        <v>Consolider le parc d’imprimantes sur des multifonctions avec système d’identification</v>
      </c>
      <c r="C653" s="363" t="str">
        <f t="shared" si="339"/>
        <v>Nombre d'utilisateurs par équipement d'impression (imprimantes individuelles comprises)</v>
      </c>
      <c r="D653" s="364"/>
      <c r="E653" s="113"/>
      <c r="F653" s="113"/>
    </row>
    <row r="654" spans="2:6" ht="33" customHeight="1" x14ac:dyDescent="0.25">
      <c r="B654" s="173" t="str">
        <f t="shared" ref="B654:C654" si="340">B623</f>
        <v>Mettre en place les bonnes pratiques d'impression</v>
      </c>
      <c r="C654" s="363" t="str">
        <f t="shared" si="340"/>
        <v>% de bonnes pratiques mises en place</v>
      </c>
      <c r="D654" s="364"/>
      <c r="E654" s="108"/>
      <c r="F654" s="113"/>
    </row>
    <row r="655" spans="2:6" ht="27.45" customHeight="1" x14ac:dyDescent="0.25">
      <c r="B655" s="173" t="str">
        <f t="shared" ref="B655:C655" si="341">B624</f>
        <v>Collecter le papier blanc bureautique sans le froisser</v>
      </c>
      <c r="C655" s="363" t="str">
        <f t="shared" si="341"/>
        <v>Kg collectés par an et par utilisateur</v>
      </c>
      <c r="D655" s="364"/>
      <c r="E655" s="113"/>
      <c r="F655" s="113"/>
    </row>
    <row r="656" spans="2:6" ht="27.45" customHeight="1" x14ac:dyDescent="0.25">
      <c r="B656" s="173" t="str">
        <f t="shared" ref="B656:C656" si="342">B625</f>
        <v>Mettre en place une stratégie de gestion de données</v>
      </c>
      <c r="C656" s="363" t="str">
        <f t="shared" si="342"/>
        <v>Volume de stockage en interne (To)</v>
      </c>
      <c r="D656" s="364"/>
      <c r="E656" s="113"/>
      <c r="F656" s="113"/>
    </row>
    <row r="657" spans="1:6" ht="27.45" customHeight="1" x14ac:dyDescent="0.25">
      <c r="B657" s="173" t="str">
        <f>B626</f>
        <v>Réduire les impacts liés à la messagerie</v>
      </c>
      <c r="C657" s="363" t="str">
        <f t="shared" ref="C657" si="343">C626</f>
        <v>% de collaborateurs formés aux bonnes pratiques de gestion d'une boîte email</v>
      </c>
      <c r="D657" s="364"/>
      <c r="E657" s="108"/>
      <c r="F657" s="113"/>
    </row>
    <row r="658" spans="1:6" ht="27.45" customHeight="1" thickBot="1" x14ac:dyDescent="0.3">
      <c r="B658" s="169" t="str">
        <f>B627</f>
        <v>Concevoir une charte graphique responsable</v>
      </c>
      <c r="C658" s="344" t="str">
        <f>C627</f>
        <v xml:space="preserve">Oui, Non </v>
      </c>
      <c r="D658" s="345"/>
      <c r="E658" s="112"/>
      <c r="F658" s="112"/>
    </row>
    <row r="659" spans="1:6" ht="25.2" customHeight="1" x14ac:dyDescent="0.25">
      <c r="D659" s="347"/>
      <c r="E659" s="347"/>
    </row>
    <row r="660" spans="1:6" ht="25.2" customHeight="1" x14ac:dyDescent="0.25">
      <c r="B660" s="60"/>
      <c r="D660" s="348"/>
      <c r="E660" s="348"/>
    </row>
    <row r="661" spans="1:6" ht="25.2" customHeight="1" x14ac:dyDescent="0.25">
      <c r="D661" s="349"/>
      <c r="E661" s="349"/>
    </row>
    <row r="662" spans="1:6" ht="25.2" customHeight="1" x14ac:dyDescent="0.25">
      <c r="B662" s="350" t="s">
        <v>1263</v>
      </c>
      <c r="C662" s="350"/>
      <c r="D662" s="348"/>
      <c r="E662" s="348"/>
    </row>
    <row r="663" spans="1:6" ht="36" customHeight="1" x14ac:dyDescent="0.25">
      <c r="A663" s="191">
        <f>A632+1</f>
        <v>21</v>
      </c>
      <c r="B663" s="190">
        <f ca="1">OFFSET(Identité!C$34, 0, $A632)</f>
        <v>0</v>
      </c>
    </row>
    <row r="664" spans="1:6" ht="25.2" customHeight="1" thickBot="1" x14ac:dyDescent="0.3">
      <c r="C664" s="222"/>
      <c r="D664" s="222"/>
    </row>
    <row r="665" spans="1:6" ht="67.2" customHeight="1" thickBot="1" x14ac:dyDescent="0.3">
      <c r="B665" s="174" t="str">
        <f t="shared" ref="B665:C667" si="344">B634</f>
        <v>Bonnes pratiques</v>
      </c>
      <c r="C665" s="355" t="str">
        <f t="shared" si="344"/>
        <v xml:space="preserve"> Indicateur</v>
      </c>
      <c r="D665" s="356"/>
      <c r="E665" s="189" t="str">
        <f>E634</f>
        <v>Quel est votre objectif pour cette bonne pratique ?</v>
      </c>
      <c r="F665" s="189" t="str">
        <f>F634</f>
        <v>Selon vos objectifs, où en est la mise en œuvre de cette bonne pratique ?</v>
      </c>
    </row>
    <row r="666" spans="1:6" ht="31.2" customHeight="1" x14ac:dyDescent="0.25">
      <c r="B666" s="168" t="str">
        <f t="shared" si="344"/>
        <v>Privilégier le matériel d'occasion avant de considérer des équipements neufs</v>
      </c>
      <c r="C666" s="367" t="str">
        <f t="shared" si="344"/>
        <v>% de postes de travail reconditionnés</v>
      </c>
      <c r="D666" s="368"/>
      <c r="E666" s="106"/>
      <c r="F666" s="106"/>
    </row>
    <row r="667" spans="1:6" ht="25.2" customHeight="1" x14ac:dyDescent="0.25">
      <c r="B667" s="173" t="str">
        <f t="shared" si="344"/>
        <v>Upgrader les équipements plutôt que de les remplacer</v>
      </c>
      <c r="C667" s="363" t="str">
        <f t="shared" si="344"/>
        <v>% de postes travail upgradés plutôt que renouvelés</v>
      </c>
      <c r="D667" s="364"/>
      <c r="E667" s="108"/>
      <c r="F667" s="108"/>
    </row>
    <row r="668" spans="1:6" ht="31.2" customHeight="1" x14ac:dyDescent="0.25">
      <c r="B668" s="173" t="str">
        <f t="shared" ref="B668:C668" si="345">B637</f>
        <v>Dissocier le renouvellement des unités centrales des autres équipements</v>
      </c>
      <c r="C668" s="363" t="str">
        <f t="shared" si="345"/>
        <v>% d'unités centrales renouvelées seules</v>
      </c>
      <c r="D668" s="364"/>
      <c r="E668" s="108"/>
      <c r="F668" s="108"/>
    </row>
    <row r="669" spans="1:6" ht="31.95" customHeight="1" x14ac:dyDescent="0.25">
      <c r="B669" s="173" t="str">
        <f t="shared" ref="B669:C669" si="346">B638</f>
        <v>Privilégier des ordinateurs éco-labellisés EPEAT Gold, TCO (ou équivalent)</v>
      </c>
      <c r="C669" s="363" t="str">
        <f t="shared" si="346"/>
        <v>% de postes de travail éco labellisés EPEAT Gold, TCO ou équivalent</v>
      </c>
      <c r="D669" s="364"/>
      <c r="E669" s="108"/>
      <c r="F669" s="108"/>
    </row>
    <row r="670" spans="1:6" ht="31.2" customHeight="1" x14ac:dyDescent="0.25">
      <c r="B670" s="173" t="str">
        <f t="shared" ref="B670:C670" si="347">B639</f>
        <v>Déployer le BYOD (Bring Your Own Device) pour certaines catégories d’utilisateurs</v>
      </c>
      <c r="C670" s="363" t="str">
        <f t="shared" si="347"/>
        <v>% des PC, smartphones, tablettes en mode BYOD</v>
      </c>
      <c r="D670" s="364"/>
      <c r="E670" s="108"/>
      <c r="F670" s="108"/>
    </row>
    <row r="671" spans="1:6" ht="25.2" customHeight="1" x14ac:dyDescent="0.25">
      <c r="B671" s="173" t="str">
        <f t="shared" ref="B671:C671" si="348">B640</f>
        <v>Réemployer des équipements de téléphonie</v>
      </c>
      <c r="C671" s="363" t="str">
        <f t="shared" si="348"/>
        <v>% d'équipements repris reconditionnés</v>
      </c>
      <c r="D671" s="364"/>
      <c r="E671" s="108"/>
      <c r="F671" s="108"/>
    </row>
    <row r="672" spans="1:6" ht="33" customHeight="1" x14ac:dyDescent="0.25">
      <c r="B672" s="173" t="str">
        <f t="shared" ref="B672:C672" si="349">B641</f>
        <v>Privilégier des fournisseurs qui proposent des copieurs reconditionnés</v>
      </c>
      <c r="C672" s="363" t="str">
        <f t="shared" si="349"/>
        <v>% du parc d'imprimantes reconditionnées</v>
      </c>
      <c r="D672" s="364"/>
      <c r="E672" s="108"/>
      <c r="F672" s="108"/>
    </row>
    <row r="673" spans="2:6" ht="25.2" customHeight="1" x14ac:dyDescent="0.25">
      <c r="B673" s="173" t="str">
        <f t="shared" ref="B673:C673" si="350">B642</f>
        <v>Acheter ou louer des imprimantes labellisées Blue Angel / EPEAT</v>
      </c>
      <c r="C673" s="363" t="str">
        <f t="shared" si="350"/>
        <v>% d'équipements d'impression écolabellisés Blue Angel, EPEAT ou TCO</v>
      </c>
      <c r="D673" s="364"/>
      <c r="E673" s="108"/>
      <c r="F673" s="108"/>
    </row>
    <row r="674" spans="2:6" ht="25.2" customHeight="1" x14ac:dyDescent="0.25">
      <c r="B674" s="173" t="str">
        <f t="shared" ref="B674:C674" si="351">B643</f>
        <v>Acheter du papier certifié Blue Angel, FSC ou PEFC</v>
      </c>
      <c r="C674" s="363" t="str">
        <f t="shared" si="351"/>
        <v>% du poids total acheté certifié Blue Angel / FSC / PEFC</v>
      </c>
      <c r="D674" s="364"/>
      <c r="E674" s="108"/>
      <c r="F674" s="108"/>
    </row>
    <row r="675" spans="2:6" ht="25.2" customHeight="1" x14ac:dyDescent="0.25">
      <c r="B675" s="173" t="str">
        <f t="shared" ref="B675:C675" si="352">B644</f>
        <v>Acheter du papier recyclé et certifié Blue Angel, FSC ou PEFC</v>
      </c>
      <c r="C675" s="363" t="str">
        <f t="shared" si="352"/>
        <v>% de papier recyclé PEFC, FSC ou Blue Angel (par rapport à la quantité totale de papier utilisé)</v>
      </c>
      <c r="D675" s="364"/>
      <c r="E675" s="108"/>
      <c r="F675" s="108"/>
    </row>
    <row r="676" spans="2:6" ht="25.2" customHeight="1" x14ac:dyDescent="0.25">
      <c r="B676" s="173" t="str">
        <f t="shared" ref="B676:C676" si="353">B645</f>
        <v>Reconditionner les toners usagés via un acteur de l’ESS/EA</v>
      </c>
      <c r="C676" s="363" t="str">
        <f t="shared" si="353"/>
        <v>% de cartouches / toners rechargées via un acteur de l'ESS/EA</v>
      </c>
      <c r="D676" s="364"/>
      <c r="E676" s="108"/>
      <c r="F676" s="108"/>
    </row>
    <row r="677" spans="2:6" ht="25.2" customHeight="1" x14ac:dyDescent="0.25">
      <c r="B677" s="173" t="str">
        <f t="shared" ref="B677:C677" si="354">B646</f>
        <v>Paramétrer les imprimantes par défaut en mode éco</v>
      </c>
      <c r="C677" s="363" t="str">
        <f t="shared" si="354"/>
        <v>% du parc d'imprimantes configurées par défaut en mode éco</v>
      </c>
      <c r="D677" s="364"/>
      <c r="E677" s="108"/>
      <c r="F677" s="108"/>
    </row>
    <row r="678" spans="2:6" ht="31.2" customHeight="1" x14ac:dyDescent="0.25">
      <c r="B678" s="173" t="str">
        <f t="shared" ref="B678:C678" si="355">B647</f>
        <v>Mettre en veille les postes de travail la nuit et les éteindre le week-end</v>
      </c>
      <c r="C678" s="363" t="str">
        <f t="shared" si="355"/>
        <v>% de postes de travail dont le fonctionnement est calqué sur ce principe</v>
      </c>
      <c r="D678" s="364"/>
      <c r="E678" s="108"/>
      <c r="F678" s="108"/>
    </row>
    <row r="679" spans="2:6" ht="34.950000000000003" customHeight="1" thickBot="1" x14ac:dyDescent="0.3">
      <c r="B679" s="169" t="str">
        <f>B648</f>
        <v>Sensibiliser les utilisateurs aux bonnes pratiques d'utilisation des équipements de travail.</v>
      </c>
      <c r="C679" s="365" t="str">
        <f>C648</f>
        <v>% du parc de postes de travail éteints la nuit et le week-end</v>
      </c>
      <c r="D679" s="366"/>
      <c r="E679" s="110"/>
      <c r="F679" s="110"/>
    </row>
    <row r="680" spans="2:6" ht="25.2" customHeight="1" thickBot="1" x14ac:dyDescent="0.3">
      <c r="C680" s="355" t="str">
        <f>C649</f>
        <v xml:space="preserve"> Indicateur</v>
      </c>
      <c r="D680" s="361"/>
    </row>
    <row r="681" spans="2:6" ht="25.2" customHeight="1" x14ac:dyDescent="0.25">
      <c r="B681" s="168" t="str">
        <f>B650</f>
        <v>Allonger la durée de dotation des équipements</v>
      </c>
      <c r="C681" s="367" t="str">
        <f>C650</f>
        <v xml:space="preserve">Mesures proactives – 0 = Aucune, 5 = Certains équipements, 10 = Tous les équipements </v>
      </c>
      <c r="D681" s="368"/>
      <c r="E681" s="111"/>
      <c r="F681" s="111"/>
    </row>
    <row r="682" spans="2:6" ht="25.2" customHeight="1" x14ac:dyDescent="0.25">
      <c r="B682" s="173" t="str">
        <f>B651</f>
        <v>Limiter le nombre de terminaux de téléphonie</v>
      </c>
      <c r="C682" s="363" t="str">
        <f>C651</f>
        <v>Nombre de téléphones fixes par utilisateur</v>
      </c>
      <c r="D682" s="364"/>
      <c r="E682" s="113"/>
      <c r="F682" s="113"/>
    </row>
    <row r="683" spans="2:6" ht="25.2" customHeight="1" x14ac:dyDescent="0.25">
      <c r="B683" s="173" t="str">
        <f t="shared" ref="B683:C683" si="356">B652</f>
        <v>Fixer un niveau de DAS (Débit d'Absorption Spécifique) maximum pour la téléphonie mobile</v>
      </c>
      <c r="C683" s="363" t="str">
        <f t="shared" si="356"/>
        <v>DAS moyen du parc en Watts / kg</v>
      </c>
      <c r="D683" s="364"/>
      <c r="E683" s="113"/>
      <c r="F683" s="113"/>
    </row>
    <row r="684" spans="2:6" ht="33" customHeight="1" x14ac:dyDescent="0.25">
      <c r="B684" s="173" t="str">
        <f t="shared" ref="B684:C684" si="357">B653</f>
        <v>Consolider le parc d’imprimantes sur des multifonctions avec système d’identification</v>
      </c>
      <c r="C684" s="363" t="str">
        <f t="shared" si="357"/>
        <v>Nombre d'utilisateurs par équipement d'impression (imprimantes individuelles comprises)</v>
      </c>
      <c r="D684" s="364"/>
      <c r="E684" s="113"/>
      <c r="F684" s="113"/>
    </row>
    <row r="685" spans="2:6" ht="33" customHeight="1" x14ac:dyDescent="0.25">
      <c r="B685" s="173" t="str">
        <f t="shared" ref="B685:C685" si="358">B654</f>
        <v>Mettre en place les bonnes pratiques d'impression</v>
      </c>
      <c r="C685" s="363" t="str">
        <f t="shared" si="358"/>
        <v>% de bonnes pratiques mises en place</v>
      </c>
      <c r="D685" s="364"/>
      <c r="E685" s="108"/>
      <c r="F685" s="113"/>
    </row>
    <row r="686" spans="2:6" ht="27.45" customHeight="1" x14ac:dyDescent="0.25">
      <c r="B686" s="173" t="str">
        <f t="shared" ref="B686:C686" si="359">B655</f>
        <v>Collecter le papier blanc bureautique sans le froisser</v>
      </c>
      <c r="C686" s="363" t="str">
        <f t="shared" si="359"/>
        <v>Kg collectés par an et par utilisateur</v>
      </c>
      <c r="D686" s="364"/>
      <c r="E686" s="113"/>
      <c r="F686" s="113"/>
    </row>
    <row r="687" spans="2:6" ht="27.45" customHeight="1" x14ac:dyDescent="0.25">
      <c r="B687" s="173" t="str">
        <f t="shared" ref="B687:C687" si="360">B656</f>
        <v>Mettre en place une stratégie de gestion de données</v>
      </c>
      <c r="C687" s="363" t="str">
        <f t="shared" si="360"/>
        <v>Volume de stockage en interne (To)</v>
      </c>
      <c r="D687" s="364"/>
      <c r="E687" s="113"/>
      <c r="F687" s="113"/>
    </row>
    <row r="688" spans="2:6" ht="27.45" customHeight="1" x14ac:dyDescent="0.25">
      <c r="B688" s="173" t="str">
        <f>B657</f>
        <v>Réduire les impacts liés à la messagerie</v>
      </c>
      <c r="C688" s="363" t="str">
        <f t="shared" ref="C688" si="361">C657</f>
        <v>% de collaborateurs formés aux bonnes pratiques de gestion d'une boîte email</v>
      </c>
      <c r="D688" s="364"/>
      <c r="E688" s="108"/>
      <c r="F688" s="113"/>
    </row>
    <row r="689" spans="1:6" ht="27.45" customHeight="1" thickBot="1" x14ac:dyDescent="0.3">
      <c r="B689" s="169" t="str">
        <f>B658</f>
        <v>Concevoir une charte graphique responsable</v>
      </c>
      <c r="C689" s="344" t="str">
        <f>C658</f>
        <v xml:space="preserve">Oui, Non </v>
      </c>
      <c r="D689" s="345"/>
      <c r="E689" s="112"/>
      <c r="F689" s="112"/>
    </row>
    <row r="690" spans="1:6" ht="25.2" customHeight="1" x14ac:dyDescent="0.25">
      <c r="D690" s="347"/>
      <c r="E690" s="347"/>
    </row>
    <row r="691" spans="1:6" ht="25.2" customHeight="1" x14ac:dyDescent="0.25">
      <c r="B691" s="60"/>
      <c r="D691" s="348"/>
      <c r="E691" s="348"/>
    </row>
    <row r="692" spans="1:6" ht="25.2" customHeight="1" x14ac:dyDescent="0.25">
      <c r="D692" s="349"/>
      <c r="E692" s="349"/>
    </row>
    <row r="693" spans="1:6" ht="25.2" customHeight="1" x14ac:dyDescent="0.25">
      <c r="B693" s="350" t="s">
        <v>1263</v>
      </c>
      <c r="C693" s="350"/>
      <c r="D693" s="348"/>
      <c r="E693" s="348"/>
    </row>
    <row r="694" spans="1:6" ht="36" customHeight="1" x14ac:dyDescent="0.25">
      <c r="A694" s="191">
        <f>A663+1</f>
        <v>22</v>
      </c>
      <c r="B694" s="190">
        <f ca="1">OFFSET(Identité!C$34, 0, $A663)</f>
        <v>0</v>
      </c>
    </row>
    <row r="695" spans="1:6" ht="25.2" customHeight="1" thickBot="1" x14ac:dyDescent="0.3">
      <c r="C695" s="222"/>
      <c r="D695" s="222"/>
    </row>
    <row r="696" spans="1:6" ht="67.2" customHeight="1" thickBot="1" x14ac:dyDescent="0.3">
      <c r="B696" s="174" t="str">
        <f t="shared" ref="B696:C698" si="362">B665</f>
        <v>Bonnes pratiques</v>
      </c>
      <c r="C696" s="355" t="str">
        <f t="shared" si="362"/>
        <v xml:space="preserve"> Indicateur</v>
      </c>
      <c r="D696" s="356"/>
      <c r="E696" s="189" t="str">
        <f>E665</f>
        <v>Quel est votre objectif pour cette bonne pratique ?</v>
      </c>
      <c r="F696" s="189" t="str">
        <f>F665</f>
        <v>Selon vos objectifs, où en est la mise en œuvre de cette bonne pratique ?</v>
      </c>
    </row>
    <row r="697" spans="1:6" ht="31.2" customHeight="1" x14ac:dyDescent="0.25">
      <c r="B697" s="168" t="str">
        <f t="shared" si="362"/>
        <v>Privilégier le matériel d'occasion avant de considérer des équipements neufs</v>
      </c>
      <c r="C697" s="367" t="str">
        <f t="shared" si="362"/>
        <v>% de postes de travail reconditionnés</v>
      </c>
      <c r="D697" s="368"/>
      <c r="E697" s="106"/>
      <c r="F697" s="106"/>
    </row>
    <row r="698" spans="1:6" ht="25.2" customHeight="1" x14ac:dyDescent="0.25">
      <c r="B698" s="173" t="str">
        <f t="shared" si="362"/>
        <v>Upgrader les équipements plutôt que de les remplacer</v>
      </c>
      <c r="C698" s="363" t="str">
        <f t="shared" si="362"/>
        <v>% de postes travail upgradés plutôt que renouvelés</v>
      </c>
      <c r="D698" s="364"/>
      <c r="E698" s="108"/>
      <c r="F698" s="108"/>
    </row>
    <row r="699" spans="1:6" ht="31.2" customHeight="1" x14ac:dyDescent="0.25">
      <c r="B699" s="173" t="str">
        <f t="shared" ref="B699:C699" si="363">B668</f>
        <v>Dissocier le renouvellement des unités centrales des autres équipements</v>
      </c>
      <c r="C699" s="363" t="str">
        <f t="shared" si="363"/>
        <v>% d'unités centrales renouvelées seules</v>
      </c>
      <c r="D699" s="364"/>
      <c r="E699" s="108"/>
      <c r="F699" s="108"/>
    </row>
    <row r="700" spans="1:6" ht="31.95" customHeight="1" x14ac:dyDescent="0.25">
      <c r="B700" s="173" t="str">
        <f t="shared" ref="B700:C700" si="364">B669</f>
        <v>Privilégier des ordinateurs éco-labellisés EPEAT Gold, TCO (ou équivalent)</v>
      </c>
      <c r="C700" s="363" t="str">
        <f t="shared" si="364"/>
        <v>% de postes de travail éco labellisés EPEAT Gold, TCO ou équivalent</v>
      </c>
      <c r="D700" s="364"/>
      <c r="E700" s="108"/>
      <c r="F700" s="108"/>
    </row>
    <row r="701" spans="1:6" ht="31.2" customHeight="1" x14ac:dyDescent="0.25">
      <c r="B701" s="173" t="str">
        <f t="shared" ref="B701:C701" si="365">B670</f>
        <v>Déployer le BYOD (Bring Your Own Device) pour certaines catégories d’utilisateurs</v>
      </c>
      <c r="C701" s="363" t="str">
        <f t="shared" si="365"/>
        <v>% des PC, smartphones, tablettes en mode BYOD</v>
      </c>
      <c r="D701" s="364"/>
      <c r="E701" s="108"/>
      <c r="F701" s="108"/>
    </row>
    <row r="702" spans="1:6" ht="25.2" customHeight="1" x14ac:dyDescent="0.25">
      <c r="B702" s="173" t="str">
        <f t="shared" ref="B702:C702" si="366">B671</f>
        <v>Réemployer des équipements de téléphonie</v>
      </c>
      <c r="C702" s="363" t="str">
        <f t="shared" si="366"/>
        <v>% d'équipements repris reconditionnés</v>
      </c>
      <c r="D702" s="364"/>
      <c r="E702" s="108"/>
      <c r="F702" s="108"/>
    </row>
    <row r="703" spans="1:6" ht="33" customHeight="1" x14ac:dyDescent="0.25">
      <c r="B703" s="173" t="str">
        <f t="shared" ref="B703:C703" si="367">B672</f>
        <v>Privilégier des fournisseurs qui proposent des copieurs reconditionnés</v>
      </c>
      <c r="C703" s="363" t="str">
        <f t="shared" si="367"/>
        <v>% du parc d'imprimantes reconditionnées</v>
      </c>
      <c r="D703" s="364"/>
      <c r="E703" s="108"/>
      <c r="F703" s="108"/>
    </row>
    <row r="704" spans="1:6" ht="25.2" customHeight="1" x14ac:dyDescent="0.25">
      <c r="B704" s="173" t="str">
        <f t="shared" ref="B704:C704" si="368">B673</f>
        <v>Acheter ou louer des imprimantes labellisées Blue Angel / EPEAT</v>
      </c>
      <c r="C704" s="363" t="str">
        <f t="shared" si="368"/>
        <v>% d'équipements d'impression écolabellisés Blue Angel, EPEAT ou TCO</v>
      </c>
      <c r="D704" s="364"/>
      <c r="E704" s="108"/>
      <c r="F704" s="108"/>
    </row>
    <row r="705" spans="2:6" ht="25.2" customHeight="1" x14ac:dyDescent="0.25">
      <c r="B705" s="173" t="str">
        <f t="shared" ref="B705:C705" si="369">B674</f>
        <v>Acheter du papier certifié Blue Angel, FSC ou PEFC</v>
      </c>
      <c r="C705" s="363" t="str">
        <f t="shared" si="369"/>
        <v>% du poids total acheté certifié Blue Angel / FSC / PEFC</v>
      </c>
      <c r="D705" s="364"/>
      <c r="E705" s="108"/>
      <c r="F705" s="108"/>
    </row>
    <row r="706" spans="2:6" ht="25.2" customHeight="1" x14ac:dyDescent="0.25">
      <c r="B706" s="173" t="str">
        <f t="shared" ref="B706:C706" si="370">B675</f>
        <v>Acheter du papier recyclé et certifié Blue Angel, FSC ou PEFC</v>
      </c>
      <c r="C706" s="363" t="str">
        <f t="shared" si="370"/>
        <v>% de papier recyclé PEFC, FSC ou Blue Angel (par rapport à la quantité totale de papier utilisé)</v>
      </c>
      <c r="D706" s="364"/>
      <c r="E706" s="108"/>
      <c r="F706" s="108"/>
    </row>
    <row r="707" spans="2:6" ht="25.2" customHeight="1" x14ac:dyDescent="0.25">
      <c r="B707" s="173" t="str">
        <f t="shared" ref="B707:C707" si="371">B676</f>
        <v>Reconditionner les toners usagés via un acteur de l’ESS/EA</v>
      </c>
      <c r="C707" s="363" t="str">
        <f t="shared" si="371"/>
        <v>% de cartouches / toners rechargées via un acteur de l'ESS/EA</v>
      </c>
      <c r="D707" s="364"/>
      <c r="E707" s="108"/>
      <c r="F707" s="108"/>
    </row>
    <row r="708" spans="2:6" ht="25.2" customHeight="1" x14ac:dyDescent="0.25">
      <c r="B708" s="173" t="str">
        <f t="shared" ref="B708:C708" si="372">B677</f>
        <v>Paramétrer les imprimantes par défaut en mode éco</v>
      </c>
      <c r="C708" s="363" t="str">
        <f t="shared" si="372"/>
        <v>% du parc d'imprimantes configurées par défaut en mode éco</v>
      </c>
      <c r="D708" s="364"/>
      <c r="E708" s="108"/>
      <c r="F708" s="108"/>
    </row>
    <row r="709" spans="2:6" ht="31.2" customHeight="1" x14ac:dyDescent="0.25">
      <c r="B709" s="173" t="str">
        <f t="shared" ref="B709:C709" si="373">B678</f>
        <v>Mettre en veille les postes de travail la nuit et les éteindre le week-end</v>
      </c>
      <c r="C709" s="363" t="str">
        <f t="shared" si="373"/>
        <v>% de postes de travail dont le fonctionnement est calqué sur ce principe</v>
      </c>
      <c r="D709" s="364"/>
      <c r="E709" s="108"/>
      <c r="F709" s="108"/>
    </row>
    <row r="710" spans="2:6" ht="34.950000000000003" customHeight="1" thickBot="1" x14ac:dyDescent="0.3">
      <c r="B710" s="169" t="str">
        <f>B679</f>
        <v>Sensibiliser les utilisateurs aux bonnes pratiques d'utilisation des équipements de travail.</v>
      </c>
      <c r="C710" s="365" t="str">
        <f>C679</f>
        <v>% du parc de postes de travail éteints la nuit et le week-end</v>
      </c>
      <c r="D710" s="366"/>
      <c r="E710" s="110"/>
      <c r="F710" s="110"/>
    </row>
    <row r="711" spans="2:6" ht="25.2" customHeight="1" thickBot="1" x14ac:dyDescent="0.3">
      <c r="C711" s="355" t="str">
        <f>C680</f>
        <v xml:space="preserve"> Indicateur</v>
      </c>
      <c r="D711" s="361"/>
    </row>
    <row r="712" spans="2:6" ht="25.2" customHeight="1" x14ac:dyDescent="0.25">
      <c r="B712" s="168" t="str">
        <f>B681</f>
        <v>Allonger la durée de dotation des équipements</v>
      </c>
      <c r="C712" s="367" t="str">
        <f>C681</f>
        <v xml:space="preserve">Mesures proactives – 0 = Aucune, 5 = Certains équipements, 10 = Tous les équipements </v>
      </c>
      <c r="D712" s="368"/>
      <c r="E712" s="111"/>
      <c r="F712" s="111"/>
    </row>
    <row r="713" spans="2:6" ht="25.2" customHeight="1" x14ac:dyDescent="0.25">
      <c r="B713" s="173" t="str">
        <f>B682</f>
        <v>Limiter le nombre de terminaux de téléphonie</v>
      </c>
      <c r="C713" s="363" t="str">
        <f>C682</f>
        <v>Nombre de téléphones fixes par utilisateur</v>
      </c>
      <c r="D713" s="364"/>
      <c r="E713" s="113"/>
      <c r="F713" s="113"/>
    </row>
    <row r="714" spans="2:6" ht="25.2" customHeight="1" x14ac:dyDescent="0.25">
      <c r="B714" s="173" t="str">
        <f t="shared" ref="B714:C714" si="374">B683</f>
        <v>Fixer un niveau de DAS (Débit d'Absorption Spécifique) maximum pour la téléphonie mobile</v>
      </c>
      <c r="C714" s="363" t="str">
        <f t="shared" si="374"/>
        <v>DAS moyen du parc en Watts / kg</v>
      </c>
      <c r="D714" s="364"/>
      <c r="E714" s="113"/>
      <c r="F714" s="113"/>
    </row>
    <row r="715" spans="2:6" ht="33" customHeight="1" x14ac:dyDescent="0.25">
      <c r="B715" s="173" t="str">
        <f t="shared" ref="B715:C715" si="375">B684</f>
        <v>Consolider le parc d’imprimantes sur des multifonctions avec système d’identification</v>
      </c>
      <c r="C715" s="363" t="str">
        <f t="shared" si="375"/>
        <v>Nombre d'utilisateurs par équipement d'impression (imprimantes individuelles comprises)</v>
      </c>
      <c r="D715" s="364"/>
      <c r="E715" s="113"/>
      <c r="F715" s="113"/>
    </row>
    <row r="716" spans="2:6" ht="33" customHeight="1" x14ac:dyDescent="0.25">
      <c r="B716" s="173" t="str">
        <f t="shared" ref="B716:C716" si="376">B685</f>
        <v>Mettre en place les bonnes pratiques d'impression</v>
      </c>
      <c r="C716" s="363" t="str">
        <f t="shared" si="376"/>
        <v>% de bonnes pratiques mises en place</v>
      </c>
      <c r="D716" s="364"/>
      <c r="E716" s="108"/>
      <c r="F716" s="113"/>
    </row>
    <row r="717" spans="2:6" ht="27.45" customHeight="1" x14ac:dyDescent="0.25">
      <c r="B717" s="173" t="str">
        <f t="shared" ref="B717:C717" si="377">B686</f>
        <v>Collecter le papier blanc bureautique sans le froisser</v>
      </c>
      <c r="C717" s="363" t="str">
        <f t="shared" si="377"/>
        <v>Kg collectés par an et par utilisateur</v>
      </c>
      <c r="D717" s="364"/>
      <c r="E717" s="113"/>
      <c r="F717" s="113"/>
    </row>
    <row r="718" spans="2:6" ht="27.45" customHeight="1" x14ac:dyDescent="0.25">
      <c r="B718" s="173" t="str">
        <f t="shared" ref="B718:C718" si="378">B687</f>
        <v>Mettre en place une stratégie de gestion de données</v>
      </c>
      <c r="C718" s="363" t="str">
        <f t="shared" si="378"/>
        <v>Volume de stockage en interne (To)</v>
      </c>
      <c r="D718" s="364"/>
      <c r="E718" s="113"/>
      <c r="F718" s="113"/>
    </row>
    <row r="719" spans="2:6" ht="27.45" customHeight="1" x14ac:dyDescent="0.25">
      <c r="B719" s="173" t="str">
        <f>B688</f>
        <v>Réduire les impacts liés à la messagerie</v>
      </c>
      <c r="C719" s="363" t="str">
        <f t="shared" ref="C719" si="379">C688</f>
        <v>% de collaborateurs formés aux bonnes pratiques de gestion d'une boîte email</v>
      </c>
      <c r="D719" s="364"/>
      <c r="E719" s="108"/>
      <c r="F719" s="113"/>
    </row>
    <row r="720" spans="2:6" ht="27.45" customHeight="1" thickBot="1" x14ac:dyDescent="0.3">
      <c r="B720" s="169" t="str">
        <f>B689</f>
        <v>Concevoir une charte graphique responsable</v>
      </c>
      <c r="C720" s="344" t="str">
        <f>C689</f>
        <v xml:space="preserve">Oui, Non </v>
      </c>
      <c r="D720" s="345"/>
      <c r="E720" s="112"/>
      <c r="F720" s="112"/>
    </row>
    <row r="721" spans="1:6" ht="25.2" customHeight="1" x14ac:dyDescent="0.25">
      <c r="D721" s="347"/>
      <c r="E721" s="347"/>
    </row>
    <row r="722" spans="1:6" ht="25.2" customHeight="1" x14ac:dyDescent="0.25">
      <c r="B722" s="60"/>
      <c r="D722" s="348"/>
      <c r="E722" s="348"/>
    </row>
    <row r="723" spans="1:6" ht="25.2" customHeight="1" x14ac:dyDescent="0.25">
      <c r="D723" s="349"/>
      <c r="E723" s="349"/>
    </row>
    <row r="724" spans="1:6" ht="25.2" customHeight="1" x14ac:dyDescent="0.25">
      <c r="B724" s="350" t="s">
        <v>1263</v>
      </c>
      <c r="C724" s="350"/>
      <c r="D724" s="348"/>
      <c r="E724" s="348"/>
    </row>
    <row r="725" spans="1:6" ht="36" customHeight="1" x14ac:dyDescent="0.25">
      <c r="A725" s="191">
        <f>A694+1</f>
        <v>23</v>
      </c>
      <c r="B725" s="190">
        <f ca="1">OFFSET(Identité!C$34, 0, $A694)</f>
        <v>0</v>
      </c>
    </row>
    <row r="726" spans="1:6" ht="25.2" customHeight="1" thickBot="1" x14ac:dyDescent="0.3">
      <c r="C726" s="222"/>
      <c r="D726" s="222"/>
    </row>
    <row r="727" spans="1:6" ht="67.2" customHeight="1" thickBot="1" x14ac:dyDescent="0.3">
      <c r="B727" s="174" t="str">
        <f t="shared" ref="B727:C729" si="380">B696</f>
        <v>Bonnes pratiques</v>
      </c>
      <c r="C727" s="355" t="str">
        <f t="shared" si="380"/>
        <v xml:space="preserve"> Indicateur</v>
      </c>
      <c r="D727" s="356"/>
      <c r="E727" s="189" t="str">
        <f>E696</f>
        <v>Quel est votre objectif pour cette bonne pratique ?</v>
      </c>
      <c r="F727" s="189" t="str">
        <f>F696</f>
        <v>Selon vos objectifs, où en est la mise en œuvre de cette bonne pratique ?</v>
      </c>
    </row>
    <row r="728" spans="1:6" ht="31.2" customHeight="1" x14ac:dyDescent="0.25">
      <c r="B728" s="168" t="str">
        <f t="shared" si="380"/>
        <v>Privilégier le matériel d'occasion avant de considérer des équipements neufs</v>
      </c>
      <c r="C728" s="367" t="str">
        <f t="shared" si="380"/>
        <v>% de postes de travail reconditionnés</v>
      </c>
      <c r="D728" s="368"/>
      <c r="E728" s="106"/>
      <c r="F728" s="106"/>
    </row>
    <row r="729" spans="1:6" ht="25.2" customHeight="1" x14ac:dyDescent="0.25">
      <c r="B729" s="173" t="str">
        <f t="shared" si="380"/>
        <v>Upgrader les équipements plutôt que de les remplacer</v>
      </c>
      <c r="C729" s="363" t="str">
        <f t="shared" si="380"/>
        <v>% de postes travail upgradés plutôt que renouvelés</v>
      </c>
      <c r="D729" s="364"/>
      <c r="E729" s="108"/>
      <c r="F729" s="108"/>
    </row>
    <row r="730" spans="1:6" ht="31.2" customHeight="1" x14ac:dyDescent="0.25">
      <c r="B730" s="173" t="str">
        <f t="shared" ref="B730:C730" si="381">B699</f>
        <v>Dissocier le renouvellement des unités centrales des autres équipements</v>
      </c>
      <c r="C730" s="363" t="str">
        <f t="shared" si="381"/>
        <v>% d'unités centrales renouvelées seules</v>
      </c>
      <c r="D730" s="364"/>
      <c r="E730" s="108"/>
      <c r="F730" s="108"/>
    </row>
    <row r="731" spans="1:6" ht="31.95" customHeight="1" x14ac:dyDescent="0.25">
      <c r="B731" s="173" t="str">
        <f t="shared" ref="B731:C731" si="382">B700</f>
        <v>Privilégier des ordinateurs éco-labellisés EPEAT Gold, TCO (ou équivalent)</v>
      </c>
      <c r="C731" s="363" t="str">
        <f t="shared" si="382"/>
        <v>% de postes de travail éco labellisés EPEAT Gold, TCO ou équivalent</v>
      </c>
      <c r="D731" s="364"/>
      <c r="E731" s="108"/>
      <c r="F731" s="108"/>
    </row>
    <row r="732" spans="1:6" ht="31.2" customHeight="1" x14ac:dyDescent="0.25">
      <c r="B732" s="173" t="str">
        <f t="shared" ref="B732:C732" si="383">B701</f>
        <v>Déployer le BYOD (Bring Your Own Device) pour certaines catégories d’utilisateurs</v>
      </c>
      <c r="C732" s="363" t="str">
        <f t="shared" si="383"/>
        <v>% des PC, smartphones, tablettes en mode BYOD</v>
      </c>
      <c r="D732" s="364"/>
      <c r="E732" s="108"/>
      <c r="F732" s="108"/>
    </row>
    <row r="733" spans="1:6" ht="25.2" customHeight="1" x14ac:dyDescent="0.25">
      <c r="B733" s="173" t="str">
        <f t="shared" ref="B733:C733" si="384">B702</f>
        <v>Réemployer des équipements de téléphonie</v>
      </c>
      <c r="C733" s="363" t="str">
        <f t="shared" si="384"/>
        <v>% d'équipements repris reconditionnés</v>
      </c>
      <c r="D733" s="364"/>
      <c r="E733" s="108"/>
      <c r="F733" s="108"/>
    </row>
    <row r="734" spans="1:6" ht="33" customHeight="1" x14ac:dyDescent="0.25">
      <c r="B734" s="173" t="str">
        <f t="shared" ref="B734:C734" si="385">B703</f>
        <v>Privilégier des fournisseurs qui proposent des copieurs reconditionnés</v>
      </c>
      <c r="C734" s="363" t="str">
        <f t="shared" si="385"/>
        <v>% du parc d'imprimantes reconditionnées</v>
      </c>
      <c r="D734" s="364"/>
      <c r="E734" s="108"/>
      <c r="F734" s="108"/>
    </row>
    <row r="735" spans="1:6" ht="25.2" customHeight="1" x14ac:dyDescent="0.25">
      <c r="B735" s="173" t="str">
        <f t="shared" ref="B735:C735" si="386">B704</f>
        <v>Acheter ou louer des imprimantes labellisées Blue Angel / EPEAT</v>
      </c>
      <c r="C735" s="363" t="str">
        <f t="shared" si="386"/>
        <v>% d'équipements d'impression écolabellisés Blue Angel, EPEAT ou TCO</v>
      </c>
      <c r="D735" s="364"/>
      <c r="E735" s="108"/>
      <c r="F735" s="108"/>
    </row>
    <row r="736" spans="1:6" ht="25.2" customHeight="1" x14ac:dyDescent="0.25">
      <c r="B736" s="173" t="str">
        <f t="shared" ref="B736:C736" si="387">B705</f>
        <v>Acheter du papier certifié Blue Angel, FSC ou PEFC</v>
      </c>
      <c r="C736" s="363" t="str">
        <f t="shared" si="387"/>
        <v>% du poids total acheté certifié Blue Angel / FSC / PEFC</v>
      </c>
      <c r="D736" s="364"/>
      <c r="E736" s="108"/>
      <c r="F736" s="108"/>
    </row>
    <row r="737" spans="2:6" ht="25.2" customHeight="1" x14ac:dyDescent="0.25">
      <c r="B737" s="173" t="str">
        <f t="shared" ref="B737:C737" si="388">B706</f>
        <v>Acheter du papier recyclé et certifié Blue Angel, FSC ou PEFC</v>
      </c>
      <c r="C737" s="363" t="str">
        <f t="shared" si="388"/>
        <v>% de papier recyclé PEFC, FSC ou Blue Angel (par rapport à la quantité totale de papier utilisé)</v>
      </c>
      <c r="D737" s="364"/>
      <c r="E737" s="108"/>
      <c r="F737" s="108"/>
    </row>
    <row r="738" spans="2:6" ht="25.2" customHeight="1" x14ac:dyDescent="0.25">
      <c r="B738" s="173" t="str">
        <f t="shared" ref="B738:C738" si="389">B707</f>
        <v>Reconditionner les toners usagés via un acteur de l’ESS/EA</v>
      </c>
      <c r="C738" s="363" t="str">
        <f t="shared" si="389"/>
        <v>% de cartouches / toners rechargées via un acteur de l'ESS/EA</v>
      </c>
      <c r="D738" s="364"/>
      <c r="E738" s="108"/>
      <c r="F738" s="108"/>
    </row>
    <row r="739" spans="2:6" ht="25.2" customHeight="1" x14ac:dyDescent="0.25">
      <c r="B739" s="173" t="str">
        <f t="shared" ref="B739:C739" si="390">B708</f>
        <v>Paramétrer les imprimantes par défaut en mode éco</v>
      </c>
      <c r="C739" s="363" t="str">
        <f t="shared" si="390"/>
        <v>% du parc d'imprimantes configurées par défaut en mode éco</v>
      </c>
      <c r="D739" s="364"/>
      <c r="E739" s="108"/>
      <c r="F739" s="108"/>
    </row>
    <row r="740" spans="2:6" ht="31.2" customHeight="1" x14ac:dyDescent="0.25">
      <c r="B740" s="173" t="str">
        <f t="shared" ref="B740:C740" si="391">B709</f>
        <v>Mettre en veille les postes de travail la nuit et les éteindre le week-end</v>
      </c>
      <c r="C740" s="363" t="str">
        <f t="shared" si="391"/>
        <v>% de postes de travail dont le fonctionnement est calqué sur ce principe</v>
      </c>
      <c r="D740" s="364"/>
      <c r="E740" s="108"/>
      <c r="F740" s="108"/>
    </row>
    <row r="741" spans="2:6" ht="34.950000000000003" customHeight="1" thickBot="1" x14ac:dyDescent="0.3">
      <c r="B741" s="169" t="str">
        <f>B710</f>
        <v>Sensibiliser les utilisateurs aux bonnes pratiques d'utilisation des équipements de travail.</v>
      </c>
      <c r="C741" s="365" t="str">
        <f>C710</f>
        <v>% du parc de postes de travail éteints la nuit et le week-end</v>
      </c>
      <c r="D741" s="366"/>
      <c r="E741" s="110"/>
      <c r="F741" s="110"/>
    </row>
    <row r="742" spans="2:6" ht="25.2" customHeight="1" thickBot="1" x14ac:dyDescent="0.3">
      <c r="C742" s="355" t="str">
        <f>C711</f>
        <v xml:space="preserve"> Indicateur</v>
      </c>
      <c r="D742" s="361"/>
    </row>
    <row r="743" spans="2:6" ht="25.2" customHeight="1" x14ac:dyDescent="0.25">
      <c r="B743" s="168" t="str">
        <f>B712</f>
        <v>Allonger la durée de dotation des équipements</v>
      </c>
      <c r="C743" s="367" t="str">
        <f>C712</f>
        <v xml:space="preserve">Mesures proactives – 0 = Aucune, 5 = Certains équipements, 10 = Tous les équipements </v>
      </c>
      <c r="D743" s="368"/>
      <c r="E743" s="111"/>
      <c r="F743" s="111"/>
    </row>
    <row r="744" spans="2:6" ht="25.2" customHeight="1" x14ac:dyDescent="0.25">
      <c r="B744" s="173" t="str">
        <f>B713</f>
        <v>Limiter le nombre de terminaux de téléphonie</v>
      </c>
      <c r="C744" s="363" t="str">
        <f>C713</f>
        <v>Nombre de téléphones fixes par utilisateur</v>
      </c>
      <c r="D744" s="364"/>
      <c r="E744" s="113"/>
      <c r="F744" s="113"/>
    </row>
    <row r="745" spans="2:6" ht="25.2" customHeight="1" x14ac:dyDescent="0.25">
      <c r="B745" s="173" t="str">
        <f t="shared" ref="B745:C745" si="392">B714</f>
        <v>Fixer un niveau de DAS (Débit d'Absorption Spécifique) maximum pour la téléphonie mobile</v>
      </c>
      <c r="C745" s="363" t="str">
        <f t="shared" si="392"/>
        <v>DAS moyen du parc en Watts / kg</v>
      </c>
      <c r="D745" s="364"/>
      <c r="E745" s="113"/>
      <c r="F745" s="113"/>
    </row>
    <row r="746" spans="2:6" ht="33" customHeight="1" x14ac:dyDescent="0.25">
      <c r="B746" s="173" t="str">
        <f t="shared" ref="B746:C746" si="393">B715</f>
        <v>Consolider le parc d’imprimantes sur des multifonctions avec système d’identification</v>
      </c>
      <c r="C746" s="363" t="str">
        <f t="shared" si="393"/>
        <v>Nombre d'utilisateurs par équipement d'impression (imprimantes individuelles comprises)</v>
      </c>
      <c r="D746" s="364"/>
      <c r="E746" s="113"/>
      <c r="F746" s="113"/>
    </row>
    <row r="747" spans="2:6" ht="33" customHeight="1" x14ac:dyDescent="0.25">
      <c r="B747" s="173" t="str">
        <f t="shared" ref="B747:C747" si="394">B716</f>
        <v>Mettre en place les bonnes pratiques d'impression</v>
      </c>
      <c r="C747" s="363" t="str">
        <f t="shared" si="394"/>
        <v>% de bonnes pratiques mises en place</v>
      </c>
      <c r="D747" s="364"/>
      <c r="E747" s="108"/>
      <c r="F747" s="113"/>
    </row>
    <row r="748" spans="2:6" ht="27.45" customHeight="1" x14ac:dyDescent="0.25">
      <c r="B748" s="173" t="str">
        <f t="shared" ref="B748:C748" si="395">B717</f>
        <v>Collecter le papier blanc bureautique sans le froisser</v>
      </c>
      <c r="C748" s="363" t="str">
        <f t="shared" si="395"/>
        <v>Kg collectés par an et par utilisateur</v>
      </c>
      <c r="D748" s="364"/>
      <c r="E748" s="113"/>
      <c r="F748" s="113"/>
    </row>
    <row r="749" spans="2:6" ht="27.45" customHeight="1" x14ac:dyDescent="0.25">
      <c r="B749" s="173" t="str">
        <f t="shared" ref="B749:C749" si="396">B718</f>
        <v>Mettre en place une stratégie de gestion de données</v>
      </c>
      <c r="C749" s="363" t="str">
        <f t="shared" si="396"/>
        <v>Volume de stockage en interne (To)</v>
      </c>
      <c r="D749" s="364"/>
      <c r="E749" s="113"/>
      <c r="F749" s="113"/>
    </row>
    <row r="750" spans="2:6" ht="27.45" customHeight="1" x14ac:dyDescent="0.25">
      <c r="B750" s="173" t="str">
        <f>B719</f>
        <v>Réduire les impacts liés à la messagerie</v>
      </c>
      <c r="C750" s="363" t="str">
        <f t="shared" ref="C750" si="397">C719</f>
        <v>% de collaborateurs formés aux bonnes pratiques de gestion d'une boîte email</v>
      </c>
      <c r="D750" s="364"/>
      <c r="E750" s="108"/>
      <c r="F750" s="113"/>
    </row>
    <row r="751" spans="2:6" ht="27.45" customHeight="1" thickBot="1" x14ac:dyDescent="0.3">
      <c r="B751" s="169" t="str">
        <f>B720</f>
        <v>Concevoir une charte graphique responsable</v>
      </c>
      <c r="C751" s="344" t="str">
        <f>C720</f>
        <v xml:space="preserve">Oui, Non </v>
      </c>
      <c r="D751" s="345"/>
      <c r="E751" s="112"/>
      <c r="F751" s="112"/>
    </row>
    <row r="752" spans="2:6" ht="25.2" customHeight="1" x14ac:dyDescent="0.25">
      <c r="D752" s="347"/>
      <c r="E752" s="347"/>
    </row>
    <row r="753" spans="1:6" ht="25.2" customHeight="1" x14ac:dyDescent="0.25">
      <c r="B753" s="60"/>
      <c r="D753" s="348"/>
      <c r="E753" s="348"/>
    </row>
    <row r="754" spans="1:6" ht="25.2" customHeight="1" x14ac:dyDescent="0.25">
      <c r="D754" s="349"/>
      <c r="E754" s="349"/>
    </row>
    <row r="755" spans="1:6" ht="25.2" customHeight="1" x14ac:dyDescent="0.25">
      <c r="B755" s="350" t="s">
        <v>1263</v>
      </c>
      <c r="C755" s="350"/>
      <c r="D755" s="348"/>
      <c r="E755" s="348"/>
    </row>
    <row r="756" spans="1:6" ht="36" customHeight="1" x14ac:dyDescent="0.25">
      <c r="A756" s="191">
        <f>A725+1</f>
        <v>24</v>
      </c>
      <c r="B756" s="190">
        <f ca="1">OFFSET(Identité!C$34, 0, $A725)</f>
        <v>0</v>
      </c>
    </row>
    <row r="757" spans="1:6" ht="25.2" customHeight="1" thickBot="1" x14ac:dyDescent="0.3">
      <c r="C757" s="222"/>
      <c r="D757" s="222"/>
    </row>
    <row r="758" spans="1:6" ht="67.2" customHeight="1" thickBot="1" x14ac:dyDescent="0.3">
      <c r="B758" s="174" t="str">
        <f t="shared" ref="B758:C760" si="398">B727</f>
        <v>Bonnes pratiques</v>
      </c>
      <c r="C758" s="355" t="str">
        <f t="shared" si="398"/>
        <v xml:space="preserve"> Indicateur</v>
      </c>
      <c r="D758" s="356"/>
      <c r="E758" s="189" t="str">
        <f>E727</f>
        <v>Quel est votre objectif pour cette bonne pratique ?</v>
      </c>
      <c r="F758" s="189" t="str">
        <f>F727</f>
        <v>Selon vos objectifs, où en est la mise en œuvre de cette bonne pratique ?</v>
      </c>
    </row>
    <row r="759" spans="1:6" ht="31.2" customHeight="1" x14ac:dyDescent="0.25">
      <c r="B759" s="168" t="str">
        <f t="shared" si="398"/>
        <v>Privilégier le matériel d'occasion avant de considérer des équipements neufs</v>
      </c>
      <c r="C759" s="367" t="str">
        <f t="shared" si="398"/>
        <v>% de postes de travail reconditionnés</v>
      </c>
      <c r="D759" s="368"/>
      <c r="E759" s="106"/>
      <c r="F759" s="106"/>
    </row>
    <row r="760" spans="1:6" ht="25.2" customHeight="1" x14ac:dyDescent="0.25">
      <c r="B760" s="173" t="str">
        <f t="shared" si="398"/>
        <v>Upgrader les équipements plutôt que de les remplacer</v>
      </c>
      <c r="C760" s="363" t="str">
        <f t="shared" si="398"/>
        <v>% de postes travail upgradés plutôt que renouvelés</v>
      </c>
      <c r="D760" s="364"/>
      <c r="E760" s="108"/>
      <c r="F760" s="108"/>
    </row>
    <row r="761" spans="1:6" ht="31.2" customHeight="1" x14ac:dyDescent="0.25">
      <c r="B761" s="173" t="str">
        <f t="shared" ref="B761:C761" si="399">B730</f>
        <v>Dissocier le renouvellement des unités centrales des autres équipements</v>
      </c>
      <c r="C761" s="363" t="str">
        <f t="shared" si="399"/>
        <v>% d'unités centrales renouvelées seules</v>
      </c>
      <c r="D761" s="364"/>
      <c r="E761" s="108"/>
      <c r="F761" s="108"/>
    </row>
    <row r="762" spans="1:6" ht="31.95" customHeight="1" x14ac:dyDescent="0.25">
      <c r="B762" s="173" t="str">
        <f t="shared" ref="B762:C762" si="400">B731</f>
        <v>Privilégier des ordinateurs éco-labellisés EPEAT Gold, TCO (ou équivalent)</v>
      </c>
      <c r="C762" s="363" t="str">
        <f t="shared" si="400"/>
        <v>% de postes de travail éco labellisés EPEAT Gold, TCO ou équivalent</v>
      </c>
      <c r="D762" s="364"/>
      <c r="E762" s="108"/>
      <c r="F762" s="108"/>
    </row>
    <row r="763" spans="1:6" ht="31.2" customHeight="1" x14ac:dyDescent="0.25">
      <c r="B763" s="173" t="str">
        <f t="shared" ref="B763:C763" si="401">B732</f>
        <v>Déployer le BYOD (Bring Your Own Device) pour certaines catégories d’utilisateurs</v>
      </c>
      <c r="C763" s="363" t="str">
        <f t="shared" si="401"/>
        <v>% des PC, smartphones, tablettes en mode BYOD</v>
      </c>
      <c r="D763" s="364"/>
      <c r="E763" s="108"/>
      <c r="F763" s="108"/>
    </row>
    <row r="764" spans="1:6" ht="25.2" customHeight="1" x14ac:dyDescent="0.25">
      <c r="B764" s="173" t="str">
        <f t="shared" ref="B764:C764" si="402">B733</f>
        <v>Réemployer des équipements de téléphonie</v>
      </c>
      <c r="C764" s="363" t="str">
        <f t="shared" si="402"/>
        <v>% d'équipements repris reconditionnés</v>
      </c>
      <c r="D764" s="364"/>
      <c r="E764" s="108"/>
      <c r="F764" s="108"/>
    </row>
    <row r="765" spans="1:6" ht="33" customHeight="1" x14ac:dyDescent="0.25">
      <c r="B765" s="173" t="str">
        <f t="shared" ref="B765:C765" si="403">B734</f>
        <v>Privilégier des fournisseurs qui proposent des copieurs reconditionnés</v>
      </c>
      <c r="C765" s="363" t="str">
        <f t="shared" si="403"/>
        <v>% du parc d'imprimantes reconditionnées</v>
      </c>
      <c r="D765" s="364"/>
      <c r="E765" s="108"/>
      <c r="F765" s="108"/>
    </row>
    <row r="766" spans="1:6" ht="25.2" customHeight="1" x14ac:dyDescent="0.25">
      <c r="B766" s="173" t="str">
        <f t="shared" ref="B766:C766" si="404">B735</f>
        <v>Acheter ou louer des imprimantes labellisées Blue Angel / EPEAT</v>
      </c>
      <c r="C766" s="363" t="str">
        <f t="shared" si="404"/>
        <v>% d'équipements d'impression écolabellisés Blue Angel, EPEAT ou TCO</v>
      </c>
      <c r="D766" s="364"/>
      <c r="E766" s="108"/>
      <c r="F766" s="108"/>
    </row>
    <row r="767" spans="1:6" ht="25.2" customHeight="1" x14ac:dyDescent="0.25">
      <c r="B767" s="173" t="str">
        <f t="shared" ref="B767:C767" si="405">B736</f>
        <v>Acheter du papier certifié Blue Angel, FSC ou PEFC</v>
      </c>
      <c r="C767" s="363" t="str">
        <f t="shared" si="405"/>
        <v>% du poids total acheté certifié Blue Angel / FSC / PEFC</v>
      </c>
      <c r="D767" s="364"/>
      <c r="E767" s="108"/>
      <c r="F767" s="108"/>
    </row>
    <row r="768" spans="1:6" ht="25.2" customHeight="1" x14ac:dyDescent="0.25">
      <c r="B768" s="173" t="str">
        <f t="shared" ref="B768:C768" si="406">B737</f>
        <v>Acheter du papier recyclé et certifié Blue Angel, FSC ou PEFC</v>
      </c>
      <c r="C768" s="363" t="str">
        <f t="shared" si="406"/>
        <v>% de papier recyclé PEFC, FSC ou Blue Angel (par rapport à la quantité totale de papier utilisé)</v>
      </c>
      <c r="D768" s="364"/>
      <c r="E768" s="108"/>
      <c r="F768" s="108"/>
    </row>
    <row r="769" spans="2:6" ht="25.2" customHeight="1" x14ac:dyDescent="0.25">
      <c r="B769" s="173" t="str">
        <f t="shared" ref="B769:C769" si="407">B738</f>
        <v>Reconditionner les toners usagés via un acteur de l’ESS/EA</v>
      </c>
      <c r="C769" s="363" t="str">
        <f t="shared" si="407"/>
        <v>% de cartouches / toners rechargées via un acteur de l'ESS/EA</v>
      </c>
      <c r="D769" s="364"/>
      <c r="E769" s="108"/>
      <c r="F769" s="108"/>
    </row>
    <row r="770" spans="2:6" ht="25.2" customHeight="1" x14ac:dyDescent="0.25">
      <c r="B770" s="173" t="str">
        <f t="shared" ref="B770:C770" si="408">B739</f>
        <v>Paramétrer les imprimantes par défaut en mode éco</v>
      </c>
      <c r="C770" s="363" t="str">
        <f t="shared" si="408"/>
        <v>% du parc d'imprimantes configurées par défaut en mode éco</v>
      </c>
      <c r="D770" s="364"/>
      <c r="E770" s="108"/>
      <c r="F770" s="108"/>
    </row>
    <row r="771" spans="2:6" ht="31.2" customHeight="1" x14ac:dyDescent="0.25">
      <c r="B771" s="173" t="str">
        <f t="shared" ref="B771:C771" si="409">B740</f>
        <v>Mettre en veille les postes de travail la nuit et les éteindre le week-end</v>
      </c>
      <c r="C771" s="363" t="str">
        <f t="shared" si="409"/>
        <v>% de postes de travail dont le fonctionnement est calqué sur ce principe</v>
      </c>
      <c r="D771" s="364"/>
      <c r="E771" s="108"/>
      <c r="F771" s="108"/>
    </row>
    <row r="772" spans="2:6" ht="34.950000000000003" customHeight="1" thickBot="1" x14ac:dyDescent="0.3">
      <c r="B772" s="169" t="str">
        <f>B741</f>
        <v>Sensibiliser les utilisateurs aux bonnes pratiques d'utilisation des équipements de travail.</v>
      </c>
      <c r="C772" s="365" t="str">
        <f>C741</f>
        <v>% du parc de postes de travail éteints la nuit et le week-end</v>
      </c>
      <c r="D772" s="366"/>
      <c r="E772" s="110"/>
      <c r="F772" s="110"/>
    </row>
    <row r="773" spans="2:6" ht="25.2" customHeight="1" thickBot="1" x14ac:dyDescent="0.3">
      <c r="C773" s="355" t="str">
        <f>C742</f>
        <v xml:space="preserve"> Indicateur</v>
      </c>
      <c r="D773" s="361"/>
    </row>
    <row r="774" spans="2:6" ht="25.2" customHeight="1" x14ac:dyDescent="0.25">
      <c r="B774" s="168" t="str">
        <f>B743</f>
        <v>Allonger la durée de dotation des équipements</v>
      </c>
      <c r="C774" s="367" t="str">
        <f>C743</f>
        <v xml:space="preserve">Mesures proactives – 0 = Aucune, 5 = Certains équipements, 10 = Tous les équipements </v>
      </c>
      <c r="D774" s="368"/>
      <c r="E774" s="111"/>
      <c r="F774" s="111"/>
    </row>
    <row r="775" spans="2:6" ht="25.2" customHeight="1" x14ac:dyDescent="0.25">
      <c r="B775" s="173" t="str">
        <f>B744</f>
        <v>Limiter le nombre de terminaux de téléphonie</v>
      </c>
      <c r="C775" s="363" t="str">
        <f>C744</f>
        <v>Nombre de téléphones fixes par utilisateur</v>
      </c>
      <c r="D775" s="364"/>
      <c r="E775" s="113"/>
      <c r="F775" s="113"/>
    </row>
    <row r="776" spans="2:6" ht="25.2" customHeight="1" x14ac:dyDescent="0.25">
      <c r="B776" s="173" t="str">
        <f t="shared" ref="B776:C776" si="410">B745</f>
        <v>Fixer un niveau de DAS (Débit d'Absorption Spécifique) maximum pour la téléphonie mobile</v>
      </c>
      <c r="C776" s="363" t="str">
        <f t="shared" si="410"/>
        <v>DAS moyen du parc en Watts / kg</v>
      </c>
      <c r="D776" s="364"/>
      <c r="E776" s="113"/>
      <c r="F776" s="113"/>
    </row>
    <row r="777" spans="2:6" ht="33" customHeight="1" x14ac:dyDescent="0.25">
      <c r="B777" s="173" t="str">
        <f t="shared" ref="B777:C777" si="411">B746</f>
        <v>Consolider le parc d’imprimantes sur des multifonctions avec système d’identification</v>
      </c>
      <c r="C777" s="363" t="str">
        <f t="shared" si="411"/>
        <v>Nombre d'utilisateurs par équipement d'impression (imprimantes individuelles comprises)</v>
      </c>
      <c r="D777" s="364"/>
      <c r="E777" s="113"/>
      <c r="F777" s="113"/>
    </row>
    <row r="778" spans="2:6" ht="33" customHeight="1" x14ac:dyDescent="0.25">
      <c r="B778" s="173" t="str">
        <f t="shared" ref="B778:C778" si="412">B747</f>
        <v>Mettre en place les bonnes pratiques d'impression</v>
      </c>
      <c r="C778" s="363" t="str">
        <f t="shared" si="412"/>
        <v>% de bonnes pratiques mises en place</v>
      </c>
      <c r="D778" s="364"/>
      <c r="E778" s="108"/>
      <c r="F778" s="113"/>
    </row>
    <row r="779" spans="2:6" ht="27.45" customHeight="1" x14ac:dyDescent="0.25">
      <c r="B779" s="173" t="str">
        <f t="shared" ref="B779:C779" si="413">B748</f>
        <v>Collecter le papier blanc bureautique sans le froisser</v>
      </c>
      <c r="C779" s="363" t="str">
        <f t="shared" si="413"/>
        <v>Kg collectés par an et par utilisateur</v>
      </c>
      <c r="D779" s="364"/>
      <c r="E779" s="113"/>
      <c r="F779" s="113"/>
    </row>
    <row r="780" spans="2:6" ht="27.45" customHeight="1" x14ac:dyDescent="0.25">
      <c r="B780" s="173" t="str">
        <f t="shared" ref="B780:C780" si="414">B749</f>
        <v>Mettre en place une stratégie de gestion de données</v>
      </c>
      <c r="C780" s="363" t="str">
        <f t="shared" si="414"/>
        <v>Volume de stockage en interne (To)</v>
      </c>
      <c r="D780" s="364"/>
      <c r="E780" s="113"/>
      <c r="F780" s="113"/>
    </row>
    <row r="781" spans="2:6" ht="27.45" customHeight="1" x14ac:dyDescent="0.25">
      <c r="B781" s="173" t="str">
        <f>B750</f>
        <v>Réduire les impacts liés à la messagerie</v>
      </c>
      <c r="C781" s="363" t="str">
        <f t="shared" ref="C781" si="415">C750</f>
        <v>% de collaborateurs formés aux bonnes pratiques de gestion d'une boîte email</v>
      </c>
      <c r="D781" s="364"/>
      <c r="E781" s="108"/>
      <c r="F781" s="113"/>
    </row>
    <row r="782" spans="2:6" ht="27.45" customHeight="1" thickBot="1" x14ac:dyDescent="0.3">
      <c r="B782" s="169" t="str">
        <f>B751</f>
        <v>Concevoir une charte graphique responsable</v>
      </c>
      <c r="C782" s="344" t="str">
        <f>C751</f>
        <v xml:space="preserve">Oui, Non </v>
      </c>
      <c r="D782" s="345"/>
      <c r="E782" s="112"/>
      <c r="F782" s="112"/>
    </row>
    <row r="783" spans="2:6" ht="25.2" customHeight="1" x14ac:dyDescent="0.25">
      <c r="D783" s="347"/>
      <c r="E783" s="347"/>
    </row>
    <row r="784" spans="2:6" ht="25.2" customHeight="1" x14ac:dyDescent="0.25">
      <c r="B784" s="60"/>
      <c r="D784" s="348"/>
      <c r="E784" s="348"/>
    </row>
    <row r="785" spans="1:6" ht="25.2" customHeight="1" x14ac:dyDescent="0.25">
      <c r="D785" s="349"/>
      <c r="E785" s="349"/>
    </row>
    <row r="786" spans="1:6" ht="25.2" customHeight="1" x14ac:dyDescent="0.25">
      <c r="B786" s="350" t="s">
        <v>1263</v>
      </c>
      <c r="C786" s="350"/>
      <c r="D786" s="348"/>
      <c r="E786" s="348"/>
    </row>
    <row r="787" spans="1:6" ht="36" customHeight="1" x14ac:dyDescent="0.25">
      <c r="A787" s="191">
        <f>A756+1</f>
        <v>25</v>
      </c>
      <c r="B787" s="190">
        <f ca="1">OFFSET(Identité!C$34, 0, $A756)</f>
        <v>0</v>
      </c>
    </row>
    <row r="788" spans="1:6" ht="25.2" customHeight="1" thickBot="1" x14ac:dyDescent="0.3">
      <c r="C788" s="222"/>
      <c r="D788" s="222"/>
    </row>
    <row r="789" spans="1:6" ht="67.2" customHeight="1" thickBot="1" x14ac:dyDescent="0.3">
      <c r="B789" s="174" t="str">
        <f t="shared" ref="B789:C791" si="416">B758</f>
        <v>Bonnes pratiques</v>
      </c>
      <c r="C789" s="355" t="str">
        <f t="shared" si="416"/>
        <v xml:space="preserve"> Indicateur</v>
      </c>
      <c r="D789" s="356"/>
      <c r="E789" s="189" t="str">
        <f>E758</f>
        <v>Quel est votre objectif pour cette bonne pratique ?</v>
      </c>
      <c r="F789" s="189" t="str">
        <f>F758</f>
        <v>Selon vos objectifs, où en est la mise en œuvre de cette bonne pratique ?</v>
      </c>
    </row>
    <row r="790" spans="1:6" ht="31.2" customHeight="1" x14ac:dyDescent="0.25">
      <c r="B790" s="168" t="str">
        <f t="shared" si="416"/>
        <v>Privilégier le matériel d'occasion avant de considérer des équipements neufs</v>
      </c>
      <c r="C790" s="367" t="str">
        <f t="shared" si="416"/>
        <v>% de postes de travail reconditionnés</v>
      </c>
      <c r="D790" s="368"/>
      <c r="E790" s="106"/>
      <c r="F790" s="106"/>
    </row>
    <row r="791" spans="1:6" ht="25.2" customHeight="1" x14ac:dyDescent="0.25">
      <c r="B791" s="173" t="str">
        <f t="shared" si="416"/>
        <v>Upgrader les équipements plutôt que de les remplacer</v>
      </c>
      <c r="C791" s="363" t="str">
        <f t="shared" si="416"/>
        <v>% de postes travail upgradés plutôt que renouvelés</v>
      </c>
      <c r="D791" s="364"/>
      <c r="E791" s="108"/>
      <c r="F791" s="108"/>
    </row>
    <row r="792" spans="1:6" ht="31.2" customHeight="1" x14ac:dyDescent="0.25">
      <c r="B792" s="173" t="str">
        <f t="shared" ref="B792:C792" si="417">B761</f>
        <v>Dissocier le renouvellement des unités centrales des autres équipements</v>
      </c>
      <c r="C792" s="363" t="str">
        <f t="shared" si="417"/>
        <v>% d'unités centrales renouvelées seules</v>
      </c>
      <c r="D792" s="364"/>
      <c r="E792" s="108"/>
      <c r="F792" s="108"/>
    </row>
    <row r="793" spans="1:6" ht="31.95" customHeight="1" x14ac:dyDescent="0.25">
      <c r="B793" s="173" t="str">
        <f t="shared" ref="B793:C793" si="418">B762</f>
        <v>Privilégier des ordinateurs éco-labellisés EPEAT Gold, TCO (ou équivalent)</v>
      </c>
      <c r="C793" s="363" t="str">
        <f t="shared" si="418"/>
        <v>% de postes de travail éco labellisés EPEAT Gold, TCO ou équivalent</v>
      </c>
      <c r="D793" s="364"/>
      <c r="E793" s="108"/>
      <c r="F793" s="108"/>
    </row>
    <row r="794" spans="1:6" ht="31.2" customHeight="1" x14ac:dyDescent="0.25">
      <c r="B794" s="173" t="str">
        <f t="shared" ref="B794:C794" si="419">B763</f>
        <v>Déployer le BYOD (Bring Your Own Device) pour certaines catégories d’utilisateurs</v>
      </c>
      <c r="C794" s="363" t="str">
        <f t="shared" si="419"/>
        <v>% des PC, smartphones, tablettes en mode BYOD</v>
      </c>
      <c r="D794" s="364"/>
      <c r="E794" s="108"/>
      <c r="F794" s="108"/>
    </row>
    <row r="795" spans="1:6" ht="25.2" customHeight="1" x14ac:dyDescent="0.25">
      <c r="B795" s="173" t="str">
        <f t="shared" ref="B795:C795" si="420">B764</f>
        <v>Réemployer des équipements de téléphonie</v>
      </c>
      <c r="C795" s="363" t="str">
        <f t="shared" si="420"/>
        <v>% d'équipements repris reconditionnés</v>
      </c>
      <c r="D795" s="364"/>
      <c r="E795" s="108"/>
      <c r="F795" s="108"/>
    </row>
    <row r="796" spans="1:6" ht="33" customHeight="1" x14ac:dyDescent="0.25">
      <c r="B796" s="173" t="str">
        <f t="shared" ref="B796:C796" si="421">B765</f>
        <v>Privilégier des fournisseurs qui proposent des copieurs reconditionnés</v>
      </c>
      <c r="C796" s="363" t="str">
        <f t="shared" si="421"/>
        <v>% du parc d'imprimantes reconditionnées</v>
      </c>
      <c r="D796" s="364"/>
      <c r="E796" s="108"/>
      <c r="F796" s="108"/>
    </row>
    <row r="797" spans="1:6" ht="25.2" customHeight="1" x14ac:dyDescent="0.25">
      <c r="B797" s="173" t="str">
        <f t="shared" ref="B797:C797" si="422">B766</f>
        <v>Acheter ou louer des imprimantes labellisées Blue Angel / EPEAT</v>
      </c>
      <c r="C797" s="363" t="str">
        <f t="shared" si="422"/>
        <v>% d'équipements d'impression écolabellisés Blue Angel, EPEAT ou TCO</v>
      </c>
      <c r="D797" s="364"/>
      <c r="E797" s="108"/>
      <c r="F797" s="108"/>
    </row>
    <row r="798" spans="1:6" ht="25.2" customHeight="1" x14ac:dyDescent="0.25">
      <c r="B798" s="173" t="str">
        <f t="shared" ref="B798:C798" si="423">B767</f>
        <v>Acheter du papier certifié Blue Angel, FSC ou PEFC</v>
      </c>
      <c r="C798" s="363" t="str">
        <f t="shared" si="423"/>
        <v>% du poids total acheté certifié Blue Angel / FSC / PEFC</v>
      </c>
      <c r="D798" s="364"/>
      <c r="E798" s="108"/>
      <c r="F798" s="108"/>
    </row>
    <row r="799" spans="1:6" ht="25.2" customHeight="1" x14ac:dyDescent="0.25">
      <c r="B799" s="173" t="str">
        <f t="shared" ref="B799:C799" si="424">B768</f>
        <v>Acheter du papier recyclé et certifié Blue Angel, FSC ou PEFC</v>
      </c>
      <c r="C799" s="363" t="str">
        <f t="shared" si="424"/>
        <v>% de papier recyclé PEFC, FSC ou Blue Angel (par rapport à la quantité totale de papier utilisé)</v>
      </c>
      <c r="D799" s="364"/>
      <c r="E799" s="108"/>
      <c r="F799" s="108"/>
    </row>
    <row r="800" spans="1:6" ht="25.2" customHeight="1" x14ac:dyDescent="0.25">
      <c r="B800" s="173" t="str">
        <f t="shared" ref="B800:C800" si="425">B769</f>
        <v>Reconditionner les toners usagés via un acteur de l’ESS/EA</v>
      </c>
      <c r="C800" s="363" t="str">
        <f t="shared" si="425"/>
        <v>% de cartouches / toners rechargées via un acteur de l'ESS/EA</v>
      </c>
      <c r="D800" s="364"/>
      <c r="E800" s="108"/>
      <c r="F800" s="108"/>
    </row>
    <row r="801" spans="2:6" ht="25.2" customHeight="1" x14ac:dyDescent="0.25">
      <c r="B801" s="173" t="str">
        <f t="shared" ref="B801:C801" si="426">B770</f>
        <v>Paramétrer les imprimantes par défaut en mode éco</v>
      </c>
      <c r="C801" s="363" t="str">
        <f t="shared" si="426"/>
        <v>% du parc d'imprimantes configurées par défaut en mode éco</v>
      </c>
      <c r="D801" s="364"/>
      <c r="E801" s="108"/>
      <c r="F801" s="108"/>
    </row>
    <row r="802" spans="2:6" ht="31.2" customHeight="1" x14ac:dyDescent="0.25">
      <c r="B802" s="173" t="str">
        <f t="shared" ref="B802:C802" si="427">B771</f>
        <v>Mettre en veille les postes de travail la nuit et les éteindre le week-end</v>
      </c>
      <c r="C802" s="363" t="str">
        <f t="shared" si="427"/>
        <v>% de postes de travail dont le fonctionnement est calqué sur ce principe</v>
      </c>
      <c r="D802" s="364"/>
      <c r="E802" s="108"/>
      <c r="F802" s="108"/>
    </row>
    <row r="803" spans="2:6" ht="34.950000000000003" customHeight="1" thickBot="1" x14ac:dyDescent="0.3">
      <c r="B803" s="169" t="str">
        <f>B772</f>
        <v>Sensibiliser les utilisateurs aux bonnes pratiques d'utilisation des équipements de travail.</v>
      </c>
      <c r="C803" s="365" t="str">
        <f>C772</f>
        <v>% du parc de postes de travail éteints la nuit et le week-end</v>
      </c>
      <c r="D803" s="366"/>
      <c r="E803" s="110"/>
      <c r="F803" s="110"/>
    </row>
    <row r="804" spans="2:6" ht="25.2" customHeight="1" thickBot="1" x14ac:dyDescent="0.3">
      <c r="C804" s="355" t="str">
        <f>C773</f>
        <v xml:space="preserve"> Indicateur</v>
      </c>
      <c r="D804" s="361"/>
    </row>
    <row r="805" spans="2:6" ht="25.2" customHeight="1" x14ac:dyDescent="0.25">
      <c r="B805" s="168" t="str">
        <f>B774</f>
        <v>Allonger la durée de dotation des équipements</v>
      </c>
      <c r="C805" s="367" t="str">
        <f>C774</f>
        <v xml:space="preserve">Mesures proactives – 0 = Aucune, 5 = Certains équipements, 10 = Tous les équipements </v>
      </c>
      <c r="D805" s="368"/>
      <c r="E805" s="111"/>
      <c r="F805" s="111"/>
    </row>
    <row r="806" spans="2:6" ht="25.2" customHeight="1" x14ac:dyDescent="0.25">
      <c r="B806" s="173" t="str">
        <f>B775</f>
        <v>Limiter le nombre de terminaux de téléphonie</v>
      </c>
      <c r="C806" s="363" t="str">
        <f>C775</f>
        <v>Nombre de téléphones fixes par utilisateur</v>
      </c>
      <c r="D806" s="364"/>
      <c r="E806" s="113"/>
      <c r="F806" s="113"/>
    </row>
    <row r="807" spans="2:6" ht="25.2" customHeight="1" x14ac:dyDescent="0.25">
      <c r="B807" s="173" t="str">
        <f t="shared" ref="B807:C807" si="428">B776</f>
        <v>Fixer un niveau de DAS (Débit d'Absorption Spécifique) maximum pour la téléphonie mobile</v>
      </c>
      <c r="C807" s="363" t="str">
        <f t="shared" si="428"/>
        <v>DAS moyen du parc en Watts / kg</v>
      </c>
      <c r="D807" s="364"/>
      <c r="E807" s="113"/>
      <c r="F807" s="113"/>
    </row>
    <row r="808" spans="2:6" ht="33" customHeight="1" x14ac:dyDescent="0.25">
      <c r="B808" s="173" t="str">
        <f t="shared" ref="B808:C808" si="429">B777</f>
        <v>Consolider le parc d’imprimantes sur des multifonctions avec système d’identification</v>
      </c>
      <c r="C808" s="363" t="str">
        <f t="shared" si="429"/>
        <v>Nombre d'utilisateurs par équipement d'impression (imprimantes individuelles comprises)</v>
      </c>
      <c r="D808" s="364"/>
      <c r="E808" s="113"/>
      <c r="F808" s="113"/>
    </row>
    <row r="809" spans="2:6" ht="33" customHeight="1" x14ac:dyDescent="0.25">
      <c r="B809" s="173" t="str">
        <f t="shared" ref="B809:C809" si="430">B778</f>
        <v>Mettre en place les bonnes pratiques d'impression</v>
      </c>
      <c r="C809" s="363" t="str">
        <f t="shared" si="430"/>
        <v>% de bonnes pratiques mises en place</v>
      </c>
      <c r="D809" s="364"/>
      <c r="E809" s="108"/>
      <c r="F809" s="113"/>
    </row>
    <row r="810" spans="2:6" ht="27.45" customHeight="1" x14ac:dyDescent="0.25">
      <c r="B810" s="173" t="str">
        <f t="shared" ref="B810:C810" si="431">B779</f>
        <v>Collecter le papier blanc bureautique sans le froisser</v>
      </c>
      <c r="C810" s="363" t="str">
        <f t="shared" si="431"/>
        <v>Kg collectés par an et par utilisateur</v>
      </c>
      <c r="D810" s="364"/>
      <c r="E810" s="113"/>
      <c r="F810" s="113"/>
    </row>
    <row r="811" spans="2:6" ht="27.45" customHeight="1" x14ac:dyDescent="0.25">
      <c r="B811" s="173" t="str">
        <f t="shared" ref="B811:C811" si="432">B780</f>
        <v>Mettre en place une stratégie de gestion de données</v>
      </c>
      <c r="C811" s="363" t="str">
        <f t="shared" si="432"/>
        <v>Volume de stockage en interne (To)</v>
      </c>
      <c r="D811" s="364"/>
      <c r="E811" s="113"/>
      <c r="F811" s="113"/>
    </row>
    <row r="812" spans="2:6" ht="27.45" customHeight="1" x14ac:dyDescent="0.25">
      <c r="B812" s="173" t="str">
        <f>B781</f>
        <v>Réduire les impacts liés à la messagerie</v>
      </c>
      <c r="C812" s="363" t="str">
        <f t="shared" ref="C812" si="433">C781</f>
        <v>% de collaborateurs formés aux bonnes pratiques de gestion d'une boîte email</v>
      </c>
      <c r="D812" s="364"/>
      <c r="E812" s="108"/>
      <c r="F812" s="113"/>
    </row>
    <row r="813" spans="2:6" ht="27.45" customHeight="1" thickBot="1" x14ac:dyDescent="0.3">
      <c r="B813" s="169" t="str">
        <f>B782</f>
        <v>Concevoir une charte graphique responsable</v>
      </c>
      <c r="C813" s="344" t="str">
        <f>C782</f>
        <v xml:space="preserve">Oui, Non </v>
      </c>
      <c r="D813" s="345"/>
      <c r="E813" s="112"/>
      <c r="F813" s="112"/>
    </row>
    <row r="814" spans="2:6" ht="25.2" customHeight="1" x14ac:dyDescent="0.25">
      <c r="D814" s="347"/>
      <c r="E814" s="347"/>
    </row>
    <row r="815" spans="2:6" ht="25.2" customHeight="1" x14ac:dyDescent="0.25">
      <c r="B815" s="60"/>
      <c r="D815" s="348"/>
      <c r="E815" s="348"/>
    </row>
    <row r="816" spans="2:6" ht="25.2" customHeight="1" x14ac:dyDescent="0.25">
      <c r="D816" s="349"/>
      <c r="E816" s="349"/>
    </row>
    <row r="817" spans="1:6" ht="25.2" customHeight="1" x14ac:dyDescent="0.25">
      <c r="B817" s="350" t="s">
        <v>1263</v>
      </c>
      <c r="C817" s="350"/>
      <c r="D817" s="348"/>
      <c r="E817" s="348"/>
    </row>
    <row r="818" spans="1:6" ht="36" customHeight="1" x14ac:dyDescent="0.25">
      <c r="A818" s="191">
        <f>A787+1</f>
        <v>26</v>
      </c>
      <c r="B818" s="190">
        <f ca="1">OFFSET(Identité!C$34, 0, $A787)</f>
        <v>0</v>
      </c>
    </row>
    <row r="819" spans="1:6" ht="25.2" customHeight="1" thickBot="1" x14ac:dyDescent="0.3">
      <c r="C819" s="222"/>
      <c r="D819" s="222"/>
    </row>
    <row r="820" spans="1:6" ht="67.2" customHeight="1" thickBot="1" x14ac:dyDescent="0.3">
      <c r="B820" s="174" t="str">
        <f t="shared" ref="B820:C822" si="434">B789</f>
        <v>Bonnes pratiques</v>
      </c>
      <c r="C820" s="355" t="str">
        <f t="shared" si="434"/>
        <v xml:space="preserve"> Indicateur</v>
      </c>
      <c r="D820" s="356"/>
      <c r="E820" s="189" t="str">
        <f>E789</f>
        <v>Quel est votre objectif pour cette bonne pratique ?</v>
      </c>
      <c r="F820" s="189" t="str">
        <f>F789</f>
        <v>Selon vos objectifs, où en est la mise en œuvre de cette bonne pratique ?</v>
      </c>
    </row>
    <row r="821" spans="1:6" ht="31.2" customHeight="1" x14ac:dyDescent="0.25">
      <c r="B821" s="168" t="str">
        <f t="shared" si="434"/>
        <v>Privilégier le matériel d'occasion avant de considérer des équipements neufs</v>
      </c>
      <c r="C821" s="367" t="str">
        <f t="shared" si="434"/>
        <v>% de postes de travail reconditionnés</v>
      </c>
      <c r="D821" s="368"/>
      <c r="E821" s="106"/>
      <c r="F821" s="106"/>
    </row>
    <row r="822" spans="1:6" ht="25.2" customHeight="1" x14ac:dyDescent="0.25">
      <c r="B822" s="173" t="str">
        <f t="shared" si="434"/>
        <v>Upgrader les équipements plutôt que de les remplacer</v>
      </c>
      <c r="C822" s="363" t="str">
        <f t="shared" si="434"/>
        <v>% de postes travail upgradés plutôt que renouvelés</v>
      </c>
      <c r="D822" s="364"/>
      <c r="E822" s="108"/>
      <c r="F822" s="108"/>
    </row>
    <row r="823" spans="1:6" ht="31.2" customHeight="1" x14ac:dyDescent="0.25">
      <c r="B823" s="173" t="str">
        <f t="shared" ref="B823:C823" si="435">B792</f>
        <v>Dissocier le renouvellement des unités centrales des autres équipements</v>
      </c>
      <c r="C823" s="363" t="str">
        <f t="shared" si="435"/>
        <v>% d'unités centrales renouvelées seules</v>
      </c>
      <c r="D823" s="364"/>
      <c r="E823" s="108"/>
      <c r="F823" s="108"/>
    </row>
    <row r="824" spans="1:6" ht="31.95" customHeight="1" x14ac:dyDescent="0.25">
      <c r="B824" s="173" t="str">
        <f t="shared" ref="B824:C824" si="436">B793</f>
        <v>Privilégier des ordinateurs éco-labellisés EPEAT Gold, TCO (ou équivalent)</v>
      </c>
      <c r="C824" s="363" t="str">
        <f t="shared" si="436"/>
        <v>% de postes de travail éco labellisés EPEAT Gold, TCO ou équivalent</v>
      </c>
      <c r="D824" s="364"/>
      <c r="E824" s="108"/>
      <c r="F824" s="108"/>
    </row>
    <row r="825" spans="1:6" ht="31.2" customHeight="1" x14ac:dyDescent="0.25">
      <c r="B825" s="173" t="str">
        <f t="shared" ref="B825:C825" si="437">B794</f>
        <v>Déployer le BYOD (Bring Your Own Device) pour certaines catégories d’utilisateurs</v>
      </c>
      <c r="C825" s="363" t="str">
        <f t="shared" si="437"/>
        <v>% des PC, smartphones, tablettes en mode BYOD</v>
      </c>
      <c r="D825" s="364"/>
      <c r="E825" s="108"/>
      <c r="F825" s="108"/>
    </row>
    <row r="826" spans="1:6" ht="25.2" customHeight="1" x14ac:dyDescent="0.25">
      <c r="B826" s="173" t="str">
        <f t="shared" ref="B826:C826" si="438">B795</f>
        <v>Réemployer des équipements de téléphonie</v>
      </c>
      <c r="C826" s="363" t="str">
        <f t="shared" si="438"/>
        <v>% d'équipements repris reconditionnés</v>
      </c>
      <c r="D826" s="364"/>
      <c r="E826" s="108"/>
      <c r="F826" s="108"/>
    </row>
    <row r="827" spans="1:6" ht="33" customHeight="1" x14ac:dyDescent="0.25">
      <c r="B827" s="173" t="str">
        <f t="shared" ref="B827:C827" si="439">B796</f>
        <v>Privilégier des fournisseurs qui proposent des copieurs reconditionnés</v>
      </c>
      <c r="C827" s="363" t="str">
        <f t="shared" si="439"/>
        <v>% du parc d'imprimantes reconditionnées</v>
      </c>
      <c r="D827" s="364"/>
      <c r="E827" s="108"/>
      <c r="F827" s="108"/>
    </row>
    <row r="828" spans="1:6" ht="25.2" customHeight="1" x14ac:dyDescent="0.25">
      <c r="B828" s="173" t="str">
        <f t="shared" ref="B828:C828" si="440">B797</f>
        <v>Acheter ou louer des imprimantes labellisées Blue Angel / EPEAT</v>
      </c>
      <c r="C828" s="363" t="str">
        <f t="shared" si="440"/>
        <v>% d'équipements d'impression écolabellisés Blue Angel, EPEAT ou TCO</v>
      </c>
      <c r="D828" s="364"/>
      <c r="E828" s="108"/>
      <c r="F828" s="108"/>
    </row>
    <row r="829" spans="1:6" ht="25.2" customHeight="1" x14ac:dyDescent="0.25">
      <c r="B829" s="173" t="str">
        <f t="shared" ref="B829:C829" si="441">B798</f>
        <v>Acheter du papier certifié Blue Angel, FSC ou PEFC</v>
      </c>
      <c r="C829" s="363" t="str">
        <f t="shared" si="441"/>
        <v>% du poids total acheté certifié Blue Angel / FSC / PEFC</v>
      </c>
      <c r="D829" s="364"/>
      <c r="E829" s="108"/>
      <c r="F829" s="108"/>
    </row>
    <row r="830" spans="1:6" ht="25.2" customHeight="1" x14ac:dyDescent="0.25">
      <c r="B830" s="173" t="str">
        <f t="shared" ref="B830:C830" si="442">B799</f>
        <v>Acheter du papier recyclé et certifié Blue Angel, FSC ou PEFC</v>
      </c>
      <c r="C830" s="363" t="str">
        <f t="shared" si="442"/>
        <v>% de papier recyclé PEFC, FSC ou Blue Angel (par rapport à la quantité totale de papier utilisé)</v>
      </c>
      <c r="D830" s="364"/>
      <c r="E830" s="108"/>
      <c r="F830" s="108"/>
    </row>
    <row r="831" spans="1:6" ht="25.2" customHeight="1" x14ac:dyDescent="0.25">
      <c r="B831" s="173" t="str">
        <f t="shared" ref="B831:C831" si="443">B800</f>
        <v>Reconditionner les toners usagés via un acteur de l’ESS/EA</v>
      </c>
      <c r="C831" s="363" t="str">
        <f t="shared" si="443"/>
        <v>% de cartouches / toners rechargées via un acteur de l'ESS/EA</v>
      </c>
      <c r="D831" s="364"/>
      <c r="E831" s="108"/>
      <c r="F831" s="108"/>
    </row>
    <row r="832" spans="1:6" ht="25.2" customHeight="1" x14ac:dyDescent="0.25">
      <c r="B832" s="173" t="str">
        <f t="shared" ref="B832:C832" si="444">B801</f>
        <v>Paramétrer les imprimantes par défaut en mode éco</v>
      </c>
      <c r="C832" s="363" t="str">
        <f t="shared" si="444"/>
        <v>% du parc d'imprimantes configurées par défaut en mode éco</v>
      </c>
      <c r="D832" s="364"/>
      <c r="E832" s="108"/>
      <c r="F832" s="108"/>
    </row>
    <row r="833" spans="2:6" ht="31.2" customHeight="1" x14ac:dyDescent="0.25">
      <c r="B833" s="173" t="str">
        <f t="shared" ref="B833:C833" si="445">B802</f>
        <v>Mettre en veille les postes de travail la nuit et les éteindre le week-end</v>
      </c>
      <c r="C833" s="363" t="str">
        <f t="shared" si="445"/>
        <v>% de postes de travail dont le fonctionnement est calqué sur ce principe</v>
      </c>
      <c r="D833" s="364"/>
      <c r="E833" s="108"/>
      <c r="F833" s="108"/>
    </row>
    <row r="834" spans="2:6" ht="34.950000000000003" customHeight="1" thickBot="1" x14ac:dyDescent="0.3">
      <c r="B834" s="169" t="str">
        <f>B803</f>
        <v>Sensibiliser les utilisateurs aux bonnes pratiques d'utilisation des équipements de travail.</v>
      </c>
      <c r="C834" s="365" t="str">
        <f>C803</f>
        <v>% du parc de postes de travail éteints la nuit et le week-end</v>
      </c>
      <c r="D834" s="366"/>
      <c r="E834" s="110"/>
      <c r="F834" s="110"/>
    </row>
    <row r="835" spans="2:6" ht="25.2" customHeight="1" thickBot="1" x14ac:dyDescent="0.3">
      <c r="C835" s="355" t="str">
        <f>C804</f>
        <v xml:space="preserve"> Indicateur</v>
      </c>
      <c r="D835" s="361"/>
    </row>
    <row r="836" spans="2:6" ht="25.2" customHeight="1" x14ac:dyDescent="0.25">
      <c r="B836" s="168" t="str">
        <f>B805</f>
        <v>Allonger la durée de dotation des équipements</v>
      </c>
      <c r="C836" s="367" t="str">
        <f>C805</f>
        <v xml:space="preserve">Mesures proactives – 0 = Aucune, 5 = Certains équipements, 10 = Tous les équipements </v>
      </c>
      <c r="D836" s="368"/>
      <c r="E836" s="111"/>
      <c r="F836" s="111"/>
    </row>
    <row r="837" spans="2:6" ht="25.2" customHeight="1" x14ac:dyDescent="0.25">
      <c r="B837" s="173" t="str">
        <f>B806</f>
        <v>Limiter le nombre de terminaux de téléphonie</v>
      </c>
      <c r="C837" s="363" t="str">
        <f>C806</f>
        <v>Nombre de téléphones fixes par utilisateur</v>
      </c>
      <c r="D837" s="364"/>
      <c r="E837" s="113"/>
      <c r="F837" s="113"/>
    </row>
    <row r="838" spans="2:6" ht="25.2" customHeight="1" x14ac:dyDescent="0.25">
      <c r="B838" s="173" t="str">
        <f t="shared" ref="B838:C838" si="446">B807</f>
        <v>Fixer un niveau de DAS (Débit d'Absorption Spécifique) maximum pour la téléphonie mobile</v>
      </c>
      <c r="C838" s="363" t="str">
        <f t="shared" si="446"/>
        <v>DAS moyen du parc en Watts / kg</v>
      </c>
      <c r="D838" s="364"/>
      <c r="E838" s="113"/>
      <c r="F838" s="113"/>
    </row>
    <row r="839" spans="2:6" ht="33" customHeight="1" x14ac:dyDescent="0.25">
      <c r="B839" s="173" t="str">
        <f t="shared" ref="B839:C839" si="447">B808</f>
        <v>Consolider le parc d’imprimantes sur des multifonctions avec système d’identification</v>
      </c>
      <c r="C839" s="363" t="str">
        <f t="shared" si="447"/>
        <v>Nombre d'utilisateurs par équipement d'impression (imprimantes individuelles comprises)</v>
      </c>
      <c r="D839" s="364"/>
      <c r="E839" s="113"/>
      <c r="F839" s="113"/>
    </row>
    <row r="840" spans="2:6" ht="33" customHeight="1" x14ac:dyDescent="0.25">
      <c r="B840" s="173" t="str">
        <f t="shared" ref="B840:C840" si="448">B809</f>
        <v>Mettre en place les bonnes pratiques d'impression</v>
      </c>
      <c r="C840" s="363" t="str">
        <f t="shared" si="448"/>
        <v>% de bonnes pratiques mises en place</v>
      </c>
      <c r="D840" s="364"/>
      <c r="E840" s="108"/>
      <c r="F840" s="113"/>
    </row>
    <row r="841" spans="2:6" ht="27.45" customHeight="1" x14ac:dyDescent="0.25">
      <c r="B841" s="173" t="str">
        <f t="shared" ref="B841:C841" si="449">B810</f>
        <v>Collecter le papier blanc bureautique sans le froisser</v>
      </c>
      <c r="C841" s="363" t="str">
        <f t="shared" si="449"/>
        <v>Kg collectés par an et par utilisateur</v>
      </c>
      <c r="D841" s="364"/>
      <c r="E841" s="113"/>
      <c r="F841" s="113"/>
    </row>
    <row r="842" spans="2:6" ht="27.45" customHeight="1" x14ac:dyDescent="0.25">
      <c r="B842" s="173" t="str">
        <f t="shared" ref="B842:C842" si="450">B811</f>
        <v>Mettre en place une stratégie de gestion de données</v>
      </c>
      <c r="C842" s="363" t="str">
        <f t="shared" si="450"/>
        <v>Volume de stockage en interne (To)</v>
      </c>
      <c r="D842" s="364"/>
      <c r="E842" s="113"/>
      <c r="F842" s="113"/>
    </row>
    <row r="843" spans="2:6" ht="27.45" customHeight="1" x14ac:dyDescent="0.25">
      <c r="B843" s="173" t="str">
        <f>B812</f>
        <v>Réduire les impacts liés à la messagerie</v>
      </c>
      <c r="C843" s="363" t="str">
        <f t="shared" ref="C843" si="451">C812</f>
        <v>% de collaborateurs formés aux bonnes pratiques de gestion d'une boîte email</v>
      </c>
      <c r="D843" s="364"/>
      <c r="E843" s="108"/>
      <c r="F843" s="113"/>
    </row>
    <row r="844" spans="2:6" ht="27.45" customHeight="1" thickBot="1" x14ac:dyDescent="0.3">
      <c r="B844" s="169" t="str">
        <f>B813</f>
        <v>Concevoir une charte graphique responsable</v>
      </c>
      <c r="C844" s="344" t="str">
        <f>C813</f>
        <v xml:space="preserve">Oui, Non </v>
      </c>
      <c r="D844" s="345"/>
      <c r="E844" s="112"/>
      <c r="F844" s="112"/>
    </row>
    <row r="845" spans="2:6" ht="25.2" customHeight="1" x14ac:dyDescent="0.25">
      <c r="D845" s="347"/>
      <c r="E845" s="347"/>
    </row>
    <row r="846" spans="2:6" ht="25.2" customHeight="1" x14ac:dyDescent="0.25">
      <c r="B846" s="60"/>
      <c r="D846" s="348"/>
      <c r="E846" s="348"/>
    </row>
    <row r="847" spans="2:6" ht="25.2" customHeight="1" x14ac:dyDescent="0.25">
      <c r="D847" s="349"/>
      <c r="E847" s="349"/>
    </row>
    <row r="848" spans="2:6" ht="25.2" customHeight="1" x14ac:dyDescent="0.25">
      <c r="B848" s="350" t="s">
        <v>1263</v>
      </c>
      <c r="C848" s="350"/>
      <c r="D848" s="348"/>
      <c r="E848" s="348"/>
    </row>
    <row r="849" spans="1:6" ht="36" customHeight="1" x14ac:dyDescent="0.25">
      <c r="A849" s="191">
        <f>A818+1</f>
        <v>27</v>
      </c>
      <c r="B849" s="190">
        <f ca="1">OFFSET(Identité!C$34, 0, $A818)</f>
        <v>0</v>
      </c>
    </row>
    <row r="850" spans="1:6" ht="25.2" customHeight="1" thickBot="1" x14ac:dyDescent="0.3">
      <c r="C850" s="222"/>
      <c r="D850" s="222"/>
    </row>
    <row r="851" spans="1:6" ht="67.2" customHeight="1" thickBot="1" x14ac:dyDescent="0.3">
      <c r="B851" s="174" t="str">
        <f t="shared" ref="B851:C853" si="452">B820</f>
        <v>Bonnes pratiques</v>
      </c>
      <c r="C851" s="355" t="str">
        <f t="shared" si="452"/>
        <v xml:space="preserve"> Indicateur</v>
      </c>
      <c r="D851" s="356"/>
      <c r="E851" s="189" t="str">
        <f>E820</f>
        <v>Quel est votre objectif pour cette bonne pratique ?</v>
      </c>
      <c r="F851" s="189" t="str">
        <f>F820</f>
        <v>Selon vos objectifs, où en est la mise en œuvre de cette bonne pratique ?</v>
      </c>
    </row>
    <row r="852" spans="1:6" ht="31.2" customHeight="1" x14ac:dyDescent="0.25">
      <c r="B852" s="168" t="str">
        <f t="shared" si="452"/>
        <v>Privilégier le matériel d'occasion avant de considérer des équipements neufs</v>
      </c>
      <c r="C852" s="367" t="str">
        <f t="shared" si="452"/>
        <v>% de postes de travail reconditionnés</v>
      </c>
      <c r="D852" s="368"/>
      <c r="E852" s="106"/>
      <c r="F852" s="106"/>
    </row>
    <row r="853" spans="1:6" ht="25.2" customHeight="1" x14ac:dyDescent="0.25">
      <c r="B853" s="173" t="str">
        <f t="shared" si="452"/>
        <v>Upgrader les équipements plutôt que de les remplacer</v>
      </c>
      <c r="C853" s="363" t="str">
        <f t="shared" si="452"/>
        <v>% de postes travail upgradés plutôt que renouvelés</v>
      </c>
      <c r="D853" s="364"/>
      <c r="E853" s="108"/>
      <c r="F853" s="108"/>
    </row>
    <row r="854" spans="1:6" ht="31.2" customHeight="1" x14ac:dyDescent="0.25">
      <c r="B854" s="173" t="str">
        <f t="shared" ref="B854:C854" si="453">B823</f>
        <v>Dissocier le renouvellement des unités centrales des autres équipements</v>
      </c>
      <c r="C854" s="363" t="str">
        <f t="shared" si="453"/>
        <v>% d'unités centrales renouvelées seules</v>
      </c>
      <c r="D854" s="364"/>
      <c r="E854" s="108"/>
      <c r="F854" s="108"/>
    </row>
    <row r="855" spans="1:6" ht="31.95" customHeight="1" x14ac:dyDescent="0.25">
      <c r="B855" s="173" t="str">
        <f t="shared" ref="B855:C855" si="454">B824</f>
        <v>Privilégier des ordinateurs éco-labellisés EPEAT Gold, TCO (ou équivalent)</v>
      </c>
      <c r="C855" s="363" t="str">
        <f t="shared" si="454"/>
        <v>% de postes de travail éco labellisés EPEAT Gold, TCO ou équivalent</v>
      </c>
      <c r="D855" s="364"/>
      <c r="E855" s="108"/>
      <c r="F855" s="108"/>
    </row>
    <row r="856" spans="1:6" ht="31.2" customHeight="1" x14ac:dyDescent="0.25">
      <c r="B856" s="173" t="str">
        <f t="shared" ref="B856:C856" si="455">B825</f>
        <v>Déployer le BYOD (Bring Your Own Device) pour certaines catégories d’utilisateurs</v>
      </c>
      <c r="C856" s="363" t="str">
        <f t="shared" si="455"/>
        <v>% des PC, smartphones, tablettes en mode BYOD</v>
      </c>
      <c r="D856" s="364"/>
      <c r="E856" s="108"/>
      <c r="F856" s="108"/>
    </row>
    <row r="857" spans="1:6" ht="25.2" customHeight="1" x14ac:dyDescent="0.25">
      <c r="B857" s="173" t="str">
        <f t="shared" ref="B857:C857" si="456">B826</f>
        <v>Réemployer des équipements de téléphonie</v>
      </c>
      <c r="C857" s="363" t="str">
        <f t="shared" si="456"/>
        <v>% d'équipements repris reconditionnés</v>
      </c>
      <c r="D857" s="364"/>
      <c r="E857" s="108"/>
      <c r="F857" s="108"/>
    </row>
    <row r="858" spans="1:6" ht="33" customHeight="1" x14ac:dyDescent="0.25">
      <c r="B858" s="173" t="str">
        <f t="shared" ref="B858:C858" si="457">B827</f>
        <v>Privilégier des fournisseurs qui proposent des copieurs reconditionnés</v>
      </c>
      <c r="C858" s="363" t="str">
        <f t="shared" si="457"/>
        <v>% du parc d'imprimantes reconditionnées</v>
      </c>
      <c r="D858" s="364"/>
      <c r="E858" s="108"/>
      <c r="F858" s="108"/>
    </row>
    <row r="859" spans="1:6" ht="25.2" customHeight="1" x14ac:dyDescent="0.25">
      <c r="B859" s="173" t="str">
        <f t="shared" ref="B859:C859" si="458">B828</f>
        <v>Acheter ou louer des imprimantes labellisées Blue Angel / EPEAT</v>
      </c>
      <c r="C859" s="363" t="str">
        <f t="shared" si="458"/>
        <v>% d'équipements d'impression écolabellisés Blue Angel, EPEAT ou TCO</v>
      </c>
      <c r="D859" s="364"/>
      <c r="E859" s="108"/>
      <c r="F859" s="108"/>
    </row>
    <row r="860" spans="1:6" ht="25.2" customHeight="1" x14ac:dyDescent="0.25">
      <c r="B860" s="173" t="str">
        <f t="shared" ref="B860:C860" si="459">B829</f>
        <v>Acheter du papier certifié Blue Angel, FSC ou PEFC</v>
      </c>
      <c r="C860" s="363" t="str">
        <f t="shared" si="459"/>
        <v>% du poids total acheté certifié Blue Angel / FSC / PEFC</v>
      </c>
      <c r="D860" s="364"/>
      <c r="E860" s="108"/>
      <c r="F860" s="108"/>
    </row>
    <row r="861" spans="1:6" ht="25.2" customHeight="1" x14ac:dyDescent="0.25">
      <c r="B861" s="173" t="str">
        <f t="shared" ref="B861:C861" si="460">B830</f>
        <v>Acheter du papier recyclé et certifié Blue Angel, FSC ou PEFC</v>
      </c>
      <c r="C861" s="363" t="str">
        <f t="shared" si="460"/>
        <v>% de papier recyclé PEFC, FSC ou Blue Angel (par rapport à la quantité totale de papier utilisé)</v>
      </c>
      <c r="D861" s="364"/>
      <c r="E861" s="108"/>
      <c r="F861" s="108"/>
    </row>
    <row r="862" spans="1:6" ht="25.2" customHeight="1" x14ac:dyDescent="0.25">
      <c r="B862" s="173" t="str">
        <f t="shared" ref="B862:C862" si="461">B831</f>
        <v>Reconditionner les toners usagés via un acteur de l’ESS/EA</v>
      </c>
      <c r="C862" s="363" t="str">
        <f t="shared" si="461"/>
        <v>% de cartouches / toners rechargées via un acteur de l'ESS/EA</v>
      </c>
      <c r="D862" s="364"/>
      <c r="E862" s="108"/>
      <c r="F862" s="108"/>
    </row>
    <row r="863" spans="1:6" ht="25.2" customHeight="1" x14ac:dyDescent="0.25">
      <c r="B863" s="173" t="str">
        <f t="shared" ref="B863:C863" si="462">B832</f>
        <v>Paramétrer les imprimantes par défaut en mode éco</v>
      </c>
      <c r="C863" s="363" t="str">
        <f t="shared" si="462"/>
        <v>% du parc d'imprimantes configurées par défaut en mode éco</v>
      </c>
      <c r="D863" s="364"/>
      <c r="E863" s="108"/>
      <c r="F863" s="108"/>
    </row>
    <row r="864" spans="1:6" ht="31.2" customHeight="1" x14ac:dyDescent="0.25">
      <c r="B864" s="173" t="str">
        <f t="shared" ref="B864:C864" si="463">B833</f>
        <v>Mettre en veille les postes de travail la nuit et les éteindre le week-end</v>
      </c>
      <c r="C864" s="363" t="str">
        <f t="shared" si="463"/>
        <v>% de postes de travail dont le fonctionnement est calqué sur ce principe</v>
      </c>
      <c r="D864" s="364"/>
      <c r="E864" s="108"/>
      <c r="F864" s="108"/>
    </row>
    <row r="865" spans="1:6" ht="34.950000000000003" customHeight="1" thickBot="1" x14ac:dyDescent="0.3">
      <c r="B865" s="169" t="str">
        <f>B834</f>
        <v>Sensibiliser les utilisateurs aux bonnes pratiques d'utilisation des équipements de travail.</v>
      </c>
      <c r="C865" s="365" t="str">
        <f>C834</f>
        <v>% du parc de postes de travail éteints la nuit et le week-end</v>
      </c>
      <c r="D865" s="366"/>
      <c r="E865" s="110"/>
      <c r="F865" s="110"/>
    </row>
    <row r="866" spans="1:6" ht="25.2" customHeight="1" thickBot="1" x14ac:dyDescent="0.3">
      <c r="C866" s="355" t="str">
        <f>C835</f>
        <v xml:space="preserve"> Indicateur</v>
      </c>
      <c r="D866" s="361"/>
    </row>
    <row r="867" spans="1:6" ht="25.2" customHeight="1" x14ac:dyDescent="0.25">
      <c r="B867" s="168" t="str">
        <f>B836</f>
        <v>Allonger la durée de dotation des équipements</v>
      </c>
      <c r="C867" s="367" t="str">
        <f>C836</f>
        <v xml:space="preserve">Mesures proactives – 0 = Aucune, 5 = Certains équipements, 10 = Tous les équipements </v>
      </c>
      <c r="D867" s="368"/>
      <c r="E867" s="111"/>
      <c r="F867" s="111"/>
    </row>
    <row r="868" spans="1:6" ht="25.2" customHeight="1" x14ac:dyDescent="0.25">
      <c r="B868" s="173" t="str">
        <f>B837</f>
        <v>Limiter le nombre de terminaux de téléphonie</v>
      </c>
      <c r="C868" s="363" t="str">
        <f>C837</f>
        <v>Nombre de téléphones fixes par utilisateur</v>
      </c>
      <c r="D868" s="364"/>
      <c r="E868" s="113"/>
      <c r="F868" s="113"/>
    </row>
    <row r="869" spans="1:6" ht="25.2" customHeight="1" x14ac:dyDescent="0.25">
      <c r="B869" s="173" t="str">
        <f t="shared" ref="B869:C869" si="464">B838</f>
        <v>Fixer un niveau de DAS (Débit d'Absorption Spécifique) maximum pour la téléphonie mobile</v>
      </c>
      <c r="C869" s="363" t="str">
        <f t="shared" si="464"/>
        <v>DAS moyen du parc en Watts / kg</v>
      </c>
      <c r="D869" s="364"/>
      <c r="E869" s="113"/>
      <c r="F869" s="113"/>
    </row>
    <row r="870" spans="1:6" ht="33" customHeight="1" x14ac:dyDescent="0.25">
      <c r="B870" s="173" t="str">
        <f t="shared" ref="B870:C870" si="465">B839</f>
        <v>Consolider le parc d’imprimantes sur des multifonctions avec système d’identification</v>
      </c>
      <c r="C870" s="363" t="str">
        <f t="shared" si="465"/>
        <v>Nombre d'utilisateurs par équipement d'impression (imprimantes individuelles comprises)</v>
      </c>
      <c r="D870" s="364"/>
      <c r="E870" s="113"/>
      <c r="F870" s="113"/>
    </row>
    <row r="871" spans="1:6" ht="33" customHeight="1" x14ac:dyDescent="0.25">
      <c r="B871" s="173" t="str">
        <f t="shared" ref="B871:C871" si="466">B840</f>
        <v>Mettre en place les bonnes pratiques d'impression</v>
      </c>
      <c r="C871" s="363" t="str">
        <f t="shared" si="466"/>
        <v>% de bonnes pratiques mises en place</v>
      </c>
      <c r="D871" s="364"/>
      <c r="E871" s="108"/>
      <c r="F871" s="113"/>
    </row>
    <row r="872" spans="1:6" ht="27.45" customHeight="1" x14ac:dyDescent="0.25">
      <c r="B872" s="173" t="str">
        <f t="shared" ref="B872:C872" si="467">B841</f>
        <v>Collecter le papier blanc bureautique sans le froisser</v>
      </c>
      <c r="C872" s="363" t="str">
        <f t="shared" si="467"/>
        <v>Kg collectés par an et par utilisateur</v>
      </c>
      <c r="D872" s="364"/>
      <c r="E872" s="113"/>
      <c r="F872" s="113"/>
    </row>
    <row r="873" spans="1:6" ht="27.45" customHeight="1" x14ac:dyDescent="0.25">
      <c r="B873" s="173" t="str">
        <f t="shared" ref="B873:C873" si="468">B842</f>
        <v>Mettre en place une stratégie de gestion de données</v>
      </c>
      <c r="C873" s="363" t="str">
        <f t="shared" si="468"/>
        <v>Volume de stockage en interne (To)</v>
      </c>
      <c r="D873" s="364"/>
      <c r="E873" s="113"/>
      <c r="F873" s="113"/>
    </row>
    <row r="874" spans="1:6" ht="27.45" customHeight="1" x14ac:dyDescent="0.25">
      <c r="B874" s="173" t="str">
        <f>B843</f>
        <v>Réduire les impacts liés à la messagerie</v>
      </c>
      <c r="C874" s="363" t="str">
        <f t="shared" ref="C874" si="469">C843</f>
        <v>% de collaborateurs formés aux bonnes pratiques de gestion d'une boîte email</v>
      </c>
      <c r="D874" s="364"/>
      <c r="E874" s="108"/>
      <c r="F874" s="113"/>
    </row>
    <row r="875" spans="1:6" ht="27.45" customHeight="1" thickBot="1" x14ac:dyDescent="0.3">
      <c r="B875" s="169" t="str">
        <f>B844</f>
        <v>Concevoir une charte graphique responsable</v>
      </c>
      <c r="C875" s="344" t="str">
        <f>C844</f>
        <v xml:space="preserve">Oui, Non </v>
      </c>
      <c r="D875" s="345"/>
      <c r="E875" s="112"/>
      <c r="F875" s="112"/>
    </row>
    <row r="876" spans="1:6" ht="25.2" customHeight="1" x14ac:dyDescent="0.25">
      <c r="D876" s="347"/>
      <c r="E876" s="347"/>
    </row>
    <row r="877" spans="1:6" ht="25.2" customHeight="1" x14ac:dyDescent="0.25">
      <c r="B877" s="60"/>
      <c r="D877" s="348"/>
      <c r="E877" s="348"/>
    </row>
    <row r="878" spans="1:6" ht="25.2" customHeight="1" x14ac:dyDescent="0.25">
      <c r="D878" s="349"/>
      <c r="E878" s="349"/>
    </row>
    <row r="879" spans="1:6" ht="25.2" customHeight="1" x14ac:dyDescent="0.25">
      <c r="B879" s="350" t="s">
        <v>1263</v>
      </c>
      <c r="C879" s="350"/>
      <c r="D879" s="348"/>
      <c r="E879" s="348"/>
    </row>
    <row r="880" spans="1:6" ht="36" customHeight="1" x14ac:dyDescent="0.25">
      <c r="A880" s="191">
        <f>A849+1</f>
        <v>28</v>
      </c>
      <c r="B880" s="190">
        <f ca="1">OFFSET(Identité!C$34, 0, $A849)</f>
        <v>0</v>
      </c>
    </row>
    <row r="881" spans="2:6" ht="25.2" customHeight="1" thickBot="1" x14ac:dyDescent="0.3">
      <c r="C881" s="222"/>
      <c r="D881" s="222"/>
    </row>
    <row r="882" spans="2:6" ht="67.2" customHeight="1" thickBot="1" x14ac:dyDescent="0.3">
      <c r="B882" s="174" t="str">
        <f t="shared" ref="B882:C884" si="470">B851</f>
        <v>Bonnes pratiques</v>
      </c>
      <c r="C882" s="355" t="str">
        <f t="shared" si="470"/>
        <v xml:space="preserve"> Indicateur</v>
      </c>
      <c r="D882" s="356"/>
      <c r="E882" s="189" t="str">
        <f>E851</f>
        <v>Quel est votre objectif pour cette bonne pratique ?</v>
      </c>
      <c r="F882" s="189" t="str">
        <f>F851</f>
        <v>Selon vos objectifs, où en est la mise en œuvre de cette bonne pratique ?</v>
      </c>
    </row>
    <row r="883" spans="2:6" ht="31.2" customHeight="1" x14ac:dyDescent="0.25">
      <c r="B883" s="168" t="str">
        <f t="shared" si="470"/>
        <v>Privilégier le matériel d'occasion avant de considérer des équipements neufs</v>
      </c>
      <c r="C883" s="367" t="str">
        <f t="shared" si="470"/>
        <v>% de postes de travail reconditionnés</v>
      </c>
      <c r="D883" s="368"/>
      <c r="E883" s="106"/>
      <c r="F883" s="106"/>
    </row>
    <row r="884" spans="2:6" ht="25.2" customHeight="1" x14ac:dyDescent="0.25">
      <c r="B884" s="173" t="str">
        <f t="shared" si="470"/>
        <v>Upgrader les équipements plutôt que de les remplacer</v>
      </c>
      <c r="C884" s="363" t="str">
        <f t="shared" si="470"/>
        <v>% de postes travail upgradés plutôt que renouvelés</v>
      </c>
      <c r="D884" s="364"/>
      <c r="E884" s="108"/>
      <c r="F884" s="108"/>
    </row>
    <row r="885" spans="2:6" ht="31.2" customHeight="1" x14ac:dyDescent="0.25">
      <c r="B885" s="173" t="str">
        <f t="shared" ref="B885:C885" si="471">B854</f>
        <v>Dissocier le renouvellement des unités centrales des autres équipements</v>
      </c>
      <c r="C885" s="363" t="str">
        <f t="shared" si="471"/>
        <v>% d'unités centrales renouvelées seules</v>
      </c>
      <c r="D885" s="364"/>
      <c r="E885" s="108"/>
      <c r="F885" s="108"/>
    </row>
    <row r="886" spans="2:6" ht="31.95" customHeight="1" x14ac:dyDescent="0.25">
      <c r="B886" s="173" t="str">
        <f t="shared" ref="B886:C886" si="472">B855</f>
        <v>Privilégier des ordinateurs éco-labellisés EPEAT Gold, TCO (ou équivalent)</v>
      </c>
      <c r="C886" s="363" t="str">
        <f t="shared" si="472"/>
        <v>% de postes de travail éco labellisés EPEAT Gold, TCO ou équivalent</v>
      </c>
      <c r="D886" s="364"/>
      <c r="E886" s="108"/>
      <c r="F886" s="108"/>
    </row>
    <row r="887" spans="2:6" ht="31.2" customHeight="1" x14ac:dyDescent="0.25">
      <c r="B887" s="173" t="str">
        <f t="shared" ref="B887:C887" si="473">B856</f>
        <v>Déployer le BYOD (Bring Your Own Device) pour certaines catégories d’utilisateurs</v>
      </c>
      <c r="C887" s="363" t="str">
        <f t="shared" si="473"/>
        <v>% des PC, smartphones, tablettes en mode BYOD</v>
      </c>
      <c r="D887" s="364"/>
      <c r="E887" s="108"/>
      <c r="F887" s="108"/>
    </row>
    <row r="888" spans="2:6" ht="25.2" customHeight="1" x14ac:dyDescent="0.25">
      <c r="B888" s="173" t="str">
        <f t="shared" ref="B888:C888" si="474">B857</f>
        <v>Réemployer des équipements de téléphonie</v>
      </c>
      <c r="C888" s="363" t="str">
        <f t="shared" si="474"/>
        <v>% d'équipements repris reconditionnés</v>
      </c>
      <c r="D888" s="364"/>
      <c r="E888" s="108"/>
      <c r="F888" s="108"/>
    </row>
    <row r="889" spans="2:6" ht="33" customHeight="1" x14ac:dyDescent="0.25">
      <c r="B889" s="173" t="str">
        <f t="shared" ref="B889:C889" si="475">B858</f>
        <v>Privilégier des fournisseurs qui proposent des copieurs reconditionnés</v>
      </c>
      <c r="C889" s="363" t="str">
        <f t="shared" si="475"/>
        <v>% du parc d'imprimantes reconditionnées</v>
      </c>
      <c r="D889" s="364"/>
      <c r="E889" s="108"/>
      <c r="F889" s="108"/>
    </row>
    <row r="890" spans="2:6" ht="25.2" customHeight="1" x14ac:dyDescent="0.25">
      <c r="B890" s="173" t="str">
        <f t="shared" ref="B890:C890" si="476">B859</f>
        <v>Acheter ou louer des imprimantes labellisées Blue Angel / EPEAT</v>
      </c>
      <c r="C890" s="363" t="str">
        <f t="shared" si="476"/>
        <v>% d'équipements d'impression écolabellisés Blue Angel, EPEAT ou TCO</v>
      </c>
      <c r="D890" s="364"/>
      <c r="E890" s="108"/>
      <c r="F890" s="108"/>
    </row>
    <row r="891" spans="2:6" ht="25.2" customHeight="1" x14ac:dyDescent="0.25">
      <c r="B891" s="173" t="str">
        <f t="shared" ref="B891:C891" si="477">B860</f>
        <v>Acheter du papier certifié Blue Angel, FSC ou PEFC</v>
      </c>
      <c r="C891" s="363" t="str">
        <f t="shared" si="477"/>
        <v>% du poids total acheté certifié Blue Angel / FSC / PEFC</v>
      </c>
      <c r="D891" s="364"/>
      <c r="E891" s="108"/>
      <c r="F891" s="108"/>
    </row>
    <row r="892" spans="2:6" ht="25.2" customHeight="1" x14ac:dyDescent="0.25">
      <c r="B892" s="173" t="str">
        <f t="shared" ref="B892:C892" si="478">B861</f>
        <v>Acheter du papier recyclé et certifié Blue Angel, FSC ou PEFC</v>
      </c>
      <c r="C892" s="363" t="str">
        <f t="shared" si="478"/>
        <v>% de papier recyclé PEFC, FSC ou Blue Angel (par rapport à la quantité totale de papier utilisé)</v>
      </c>
      <c r="D892" s="364"/>
      <c r="E892" s="108"/>
      <c r="F892" s="108"/>
    </row>
    <row r="893" spans="2:6" ht="25.2" customHeight="1" x14ac:dyDescent="0.25">
      <c r="B893" s="173" t="str">
        <f t="shared" ref="B893:C893" si="479">B862</f>
        <v>Reconditionner les toners usagés via un acteur de l’ESS/EA</v>
      </c>
      <c r="C893" s="363" t="str">
        <f t="shared" si="479"/>
        <v>% de cartouches / toners rechargées via un acteur de l'ESS/EA</v>
      </c>
      <c r="D893" s="364"/>
      <c r="E893" s="108"/>
      <c r="F893" s="108"/>
    </row>
    <row r="894" spans="2:6" ht="25.2" customHeight="1" x14ac:dyDescent="0.25">
      <c r="B894" s="173" t="str">
        <f t="shared" ref="B894:C894" si="480">B863</f>
        <v>Paramétrer les imprimantes par défaut en mode éco</v>
      </c>
      <c r="C894" s="363" t="str">
        <f t="shared" si="480"/>
        <v>% du parc d'imprimantes configurées par défaut en mode éco</v>
      </c>
      <c r="D894" s="364"/>
      <c r="E894" s="108"/>
      <c r="F894" s="108"/>
    </row>
    <row r="895" spans="2:6" ht="31.2" customHeight="1" x14ac:dyDescent="0.25">
      <c r="B895" s="173" t="str">
        <f t="shared" ref="B895:C895" si="481">B864</f>
        <v>Mettre en veille les postes de travail la nuit et les éteindre le week-end</v>
      </c>
      <c r="C895" s="363" t="str">
        <f t="shared" si="481"/>
        <v>% de postes de travail dont le fonctionnement est calqué sur ce principe</v>
      </c>
      <c r="D895" s="364"/>
      <c r="E895" s="108"/>
      <c r="F895" s="108"/>
    </row>
    <row r="896" spans="2:6" ht="34.950000000000003" customHeight="1" thickBot="1" x14ac:dyDescent="0.3">
      <c r="B896" s="169" t="str">
        <f>B865</f>
        <v>Sensibiliser les utilisateurs aux bonnes pratiques d'utilisation des équipements de travail.</v>
      </c>
      <c r="C896" s="365" t="str">
        <f>C865</f>
        <v>% du parc de postes de travail éteints la nuit et le week-end</v>
      </c>
      <c r="D896" s="366"/>
      <c r="E896" s="110"/>
      <c r="F896" s="110"/>
    </row>
    <row r="897" spans="1:6" ht="25.2" customHeight="1" thickBot="1" x14ac:dyDescent="0.3">
      <c r="C897" s="355" t="str">
        <f>C866</f>
        <v xml:space="preserve"> Indicateur</v>
      </c>
      <c r="D897" s="361"/>
    </row>
    <row r="898" spans="1:6" ht="25.2" customHeight="1" x14ac:dyDescent="0.25">
      <c r="B898" s="168" t="str">
        <f>B867</f>
        <v>Allonger la durée de dotation des équipements</v>
      </c>
      <c r="C898" s="367" t="str">
        <f>C867</f>
        <v xml:space="preserve">Mesures proactives – 0 = Aucune, 5 = Certains équipements, 10 = Tous les équipements </v>
      </c>
      <c r="D898" s="368"/>
      <c r="E898" s="111"/>
      <c r="F898" s="111"/>
    </row>
    <row r="899" spans="1:6" ht="25.2" customHeight="1" x14ac:dyDescent="0.25">
      <c r="B899" s="173" t="str">
        <f>B868</f>
        <v>Limiter le nombre de terminaux de téléphonie</v>
      </c>
      <c r="C899" s="363" t="str">
        <f>C868</f>
        <v>Nombre de téléphones fixes par utilisateur</v>
      </c>
      <c r="D899" s="364"/>
      <c r="E899" s="113"/>
      <c r="F899" s="113"/>
    </row>
    <row r="900" spans="1:6" ht="25.2" customHeight="1" x14ac:dyDescent="0.25">
      <c r="B900" s="173" t="str">
        <f t="shared" ref="B900:C900" si="482">B869</f>
        <v>Fixer un niveau de DAS (Débit d'Absorption Spécifique) maximum pour la téléphonie mobile</v>
      </c>
      <c r="C900" s="363" t="str">
        <f t="shared" si="482"/>
        <v>DAS moyen du parc en Watts / kg</v>
      </c>
      <c r="D900" s="364"/>
      <c r="E900" s="113"/>
      <c r="F900" s="113"/>
    </row>
    <row r="901" spans="1:6" ht="33" customHeight="1" x14ac:dyDescent="0.25">
      <c r="B901" s="173" t="str">
        <f t="shared" ref="B901:C901" si="483">B870</f>
        <v>Consolider le parc d’imprimantes sur des multifonctions avec système d’identification</v>
      </c>
      <c r="C901" s="363" t="str">
        <f t="shared" si="483"/>
        <v>Nombre d'utilisateurs par équipement d'impression (imprimantes individuelles comprises)</v>
      </c>
      <c r="D901" s="364"/>
      <c r="E901" s="113"/>
      <c r="F901" s="113"/>
    </row>
    <row r="902" spans="1:6" ht="33" customHeight="1" x14ac:dyDescent="0.25">
      <c r="B902" s="173" t="str">
        <f t="shared" ref="B902:C902" si="484">B871</f>
        <v>Mettre en place les bonnes pratiques d'impression</v>
      </c>
      <c r="C902" s="363" t="str">
        <f t="shared" si="484"/>
        <v>% de bonnes pratiques mises en place</v>
      </c>
      <c r="D902" s="364"/>
      <c r="E902" s="108"/>
      <c r="F902" s="113"/>
    </row>
    <row r="903" spans="1:6" ht="27.45" customHeight="1" x14ac:dyDescent="0.25">
      <c r="B903" s="173" t="str">
        <f t="shared" ref="B903:C903" si="485">B872</f>
        <v>Collecter le papier blanc bureautique sans le froisser</v>
      </c>
      <c r="C903" s="363" t="str">
        <f t="shared" si="485"/>
        <v>Kg collectés par an et par utilisateur</v>
      </c>
      <c r="D903" s="364"/>
      <c r="E903" s="113"/>
      <c r="F903" s="113"/>
    </row>
    <row r="904" spans="1:6" ht="27.45" customHeight="1" x14ac:dyDescent="0.25">
      <c r="B904" s="173" t="str">
        <f t="shared" ref="B904:C904" si="486">B873</f>
        <v>Mettre en place une stratégie de gestion de données</v>
      </c>
      <c r="C904" s="363" t="str">
        <f t="shared" si="486"/>
        <v>Volume de stockage en interne (To)</v>
      </c>
      <c r="D904" s="364"/>
      <c r="E904" s="113"/>
      <c r="F904" s="113"/>
    </row>
    <row r="905" spans="1:6" ht="27.45" customHeight="1" x14ac:dyDescent="0.25">
      <c r="B905" s="173" t="str">
        <f>B874</f>
        <v>Réduire les impacts liés à la messagerie</v>
      </c>
      <c r="C905" s="363" t="str">
        <f t="shared" ref="C905" si="487">C874</f>
        <v>% de collaborateurs formés aux bonnes pratiques de gestion d'une boîte email</v>
      </c>
      <c r="D905" s="364"/>
      <c r="E905" s="108"/>
      <c r="F905" s="113"/>
    </row>
    <row r="906" spans="1:6" ht="27.45" customHeight="1" thickBot="1" x14ac:dyDescent="0.3">
      <c r="B906" s="169" t="str">
        <f>B875</f>
        <v>Concevoir une charte graphique responsable</v>
      </c>
      <c r="C906" s="344" t="str">
        <f>C875</f>
        <v xml:space="preserve">Oui, Non </v>
      </c>
      <c r="D906" s="345"/>
      <c r="E906" s="112"/>
      <c r="F906" s="112"/>
    </row>
    <row r="907" spans="1:6" ht="25.2" customHeight="1" x14ac:dyDescent="0.25">
      <c r="D907" s="347"/>
      <c r="E907" s="347"/>
    </row>
    <row r="908" spans="1:6" ht="25.2" customHeight="1" x14ac:dyDescent="0.25">
      <c r="B908" s="60"/>
      <c r="D908" s="348"/>
      <c r="E908" s="348"/>
    </row>
    <row r="909" spans="1:6" ht="25.2" customHeight="1" x14ac:dyDescent="0.25">
      <c r="D909" s="349"/>
      <c r="E909" s="349"/>
    </row>
    <row r="910" spans="1:6" ht="25.2" customHeight="1" x14ac:dyDescent="0.25">
      <c r="B910" s="350" t="s">
        <v>1263</v>
      </c>
      <c r="C910" s="350"/>
      <c r="D910" s="348"/>
      <c r="E910" s="348"/>
    </row>
    <row r="911" spans="1:6" ht="36" customHeight="1" x14ac:dyDescent="0.25">
      <c r="A911" s="191">
        <f>A880+1</f>
        <v>29</v>
      </c>
      <c r="B911" s="190">
        <f ca="1">OFFSET(Identité!C$34, 0, $A880)</f>
        <v>0</v>
      </c>
    </row>
    <row r="912" spans="1:6" ht="25.2" customHeight="1" thickBot="1" x14ac:dyDescent="0.3">
      <c r="C912" s="222"/>
      <c r="D912" s="222"/>
    </row>
    <row r="913" spans="2:6" ht="67.2" customHeight="1" thickBot="1" x14ac:dyDescent="0.3">
      <c r="B913" s="174" t="str">
        <f t="shared" ref="B913:C915" si="488">B882</f>
        <v>Bonnes pratiques</v>
      </c>
      <c r="C913" s="355" t="str">
        <f t="shared" si="488"/>
        <v xml:space="preserve"> Indicateur</v>
      </c>
      <c r="D913" s="356"/>
      <c r="E913" s="189" t="str">
        <f>E882</f>
        <v>Quel est votre objectif pour cette bonne pratique ?</v>
      </c>
      <c r="F913" s="189" t="str">
        <f>F882</f>
        <v>Selon vos objectifs, où en est la mise en œuvre de cette bonne pratique ?</v>
      </c>
    </row>
    <row r="914" spans="2:6" ht="31.2" customHeight="1" x14ac:dyDescent="0.25">
      <c r="B914" s="168" t="str">
        <f t="shared" si="488"/>
        <v>Privilégier le matériel d'occasion avant de considérer des équipements neufs</v>
      </c>
      <c r="C914" s="367" t="str">
        <f t="shared" si="488"/>
        <v>% de postes de travail reconditionnés</v>
      </c>
      <c r="D914" s="368"/>
      <c r="E914" s="106"/>
      <c r="F914" s="106"/>
    </row>
    <row r="915" spans="2:6" ht="25.2" customHeight="1" x14ac:dyDescent="0.25">
      <c r="B915" s="173" t="str">
        <f t="shared" si="488"/>
        <v>Upgrader les équipements plutôt que de les remplacer</v>
      </c>
      <c r="C915" s="363" t="str">
        <f t="shared" si="488"/>
        <v>% de postes travail upgradés plutôt que renouvelés</v>
      </c>
      <c r="D915" s="364"/>
      <c r="E915" s="108"/>
      <c r="F915" s="108"/>
    </row>
    <row r="916" spans="2:6" ht="31.2" customHeight="1" x14ac:dyDescent="0.25">
      <c r="B916" s="173" t="str">
        <f t="shared" ref="B916:C916" si="489">B885</f>
        <v>Dissocier le renouvellement des unités centrales des autres équipements</v>
      </c>
      <c r="C916" s="363" t="str">
        <f t="shared" si="489"/>
        <v>% d'unités centrales renouvelées seules</v>
      </c>
      <c r="D916" s="364"/>
      <c r="E916" s="108"/>
      <c r="F916" s="108"/>
    </row>
    <row r="917" spans="2:6" ht="31.95" customHeight="1" x14ac:dyDescent="0.25">
      <c r="B917" s="173" t="str">
        <f t="shared" ref="B917:C917" si="490">B886</f>
        <v>Privilégier des ordinateurs éco-labellisés EPEAT Gold, TCO (ou équivalent)</v>
      </c>
      <c r="C917" s="363" t="str">
        <f t="shared" si="490"/>
        <v>% de postes de travail éco labellisés EPEAT Gold, TCO ou équivalent</v>
      </c>
      <c r="D917" s="364"/>
      <c r="E917" s="108"/>
      <c r="F917" s="108"/>
    </row>
    <row r="918" spans="2:6" ht="31.2" customHeight="1" x14ac:dyDescent="0.25">
      <c r="B918" s="173" t="str">
        <f t="shared" ref="B918:C918" si="491">B887</f>
        <v>Déployer le BYOD (Bring Your Own Device) pour certaines catégories d’utilisateurs</v>
      </c>
      <c r="C918" s="363" t="str">
        <f t="shared" si="491"/>
        <v>% des PC, smartphones, tablettes en mode BYOD</v>
      </c>
      <c r="D918" s="364"/>
      <c r="E918" s="108"/>
      <c r="F918" s="108"/>
    </row>
    <row r="919" spans="2:6" ht="25.2" customHeight="1" x14ac:dyDescent="0.25">
      <c r="B919" s="173" t="str">
        <f t="shared" ref="B919:C919" si="492">B888</f>
        <v>Réemployer des équipements de téléphonie</v>
      </c>
      <c r="C919" s="363" t="str">
        <f t="shared" si="492"/>
        <v>% d'équipements repris reconditionnés</v>
      </c>
      <c r="D919" s="364"/>
      <c r="E919" s="108"/>
      <c r="F919" s="108"/>
    </row>
    <row r="920" spans="2:6" ht="33" customHeight="1" x14ac:dyDescent="0.25">
      <c r="B920" s="173" t="str">
        <f t="shared" ref="B920:C920" si="493">B889</f>
        <v>Privilégier des fournisseurs qui proposent des copieurs reconditionnés</v>
      </c>
      <c r="C920" s="363" t="str">
        <f t="shared" si="493"/>
        <v>% du parc d'imprimantes reconditionnées</v>
      </c>
      <c r="D920" s="364"/>
      <c r="E920" s="108"/>
      <c r="F920" s="108"/>
    </row>
    <row r="921" spans="2:6" ht="25.2" customHeight="1" x14ac:dyDescent="0.25">
      <c r="B921" s="173" t="str">
        <f t="shared" ref="B921:C921" si="494">B890</f>
        <v>Acheter ou louer des imprimantes labellisées Blue Angel / EPEAT</v>
      </c>
      <c r="C921" s="363" t="str">
        <f t="shared" si="494"/>
        <v>% d'équipements d'impression écolabellisés Blue Angel, EPEAT ou TCO</v>
      </c>
      <c r="D921" s="364"/>
      <c r="E921" s="108"/>
      <c r="F921" s="108"/>
    </row>
    <row r="922" spans="2:6" ht="25.2" customHeight="1" x14ac:dyDescent="0.25">
      <c r="B922" s="173" t="str">
        <f t="shared" ref="B922:C922" si="495">B891</f>
        <v>Acheter du papier certifié Blue Angel, FSC ou PEFC</v>
      </c>
      <c r="C922" s="363" t="str">
        <f t="shared" si="495"/>
        <v>% du poids total acheté certifié Blue Angel / FSC / PEFC</v>
      </c>
      <c r="D922" s="364"/>
      <c r="E922" s="108"/>
      <c r="F922" s="108"/>
    </row>
    <row r="923" spans="2:6" ht="25.2" customHeight="1" x14ac:dyDescent="0.25">
      <c r="B923" s="173" t="str">
        <f t="shared" ref="B923:C923" si="496">B892</f>
        <v>Acheter du papier recyclé et certifié Blue Angel, FSC ou PEFC</v>
      </c>
      <c r="C923" s="363" t="str">
        <f t="shared" si="496"/>
        <v>% de papier recyclé PEFC, FSC ou Blue Angel (par rapport à la quantité totale de papier utilisé)</v>
      </c>
      <c r="D923" s="364"/>
      <c r="E923" s="108"/>
      <c r="F923" s="108"/>
    </row>
    <row r="924" spans="2:6" ht="25.2" customHeight="1" x14ac:dyDescent="0.25">
      <c r="B924" s="173" t="str">
        <f t="shared" ref="B924:C924" si="497">B893</f>
        <v>Reconditionner les toners usagés via un acteur de l’ESS/EA</v>
      </c>
      <c r="C924" s="363" t="str">
        <f t="shared" si="497"/>
        <v>% de cartouches / toners rechargées via un acteur de l'ESS/EA</v>
      </c>
      <c r="D924" s="364"/>
      <c r="E924" s="108"/>
      <c r="F924" s="108"/>
    </row>
    <row r="925" spans="2:6" ht="25.2" customHeight="1" x14ac:dyDescent="0.25">
      <c r="B925" s="173" t="str">
        <f t="shared" ref="B925:C925" si="498">B894</f>
        <v>Paramétrer les imprimantes par défaut en mode éco</v>
      </c>
      <c r="C925" s="363" t="str">
        <f t="shared" si="498"/>
        <v>% du parc d'imprimantes configurées par défaut en mode éco</v>
      </c>
      <c r="D925" s="364"/>
      <c r="E925" s="108"/>
      <c r="F925" s="108"/>
    </row>
    <row r="926" spans="2:6" ht="31.2" customHeight="1" x14ac:dyDescent="0.25">
      <c r="B926" s="173" t="str">
        <f t="shared" ref="B926:C926" si="499">B895</f>
        <v>Mettre en veille les postes de travail la nuit et les éteindre le week-end</v>
      </c>
      <c r="C926" s="363" t="str">
        <f t="shared" si="499"/>
        <v>% de postes de travail dont le fonctionnement est calqué sur ce principe</v>
      </c>
      <c r="D926" s="364"/>
      <c r="E926" s="108"/>
      <c r="F926" s="108"/>
    </row>
    <row r="927" spans="2:6" ht="34.950000000000003" customHeight="1" thickBot="1" x14ac:dyDescent="0.3">
      <c r="B927" s="169" t="str">
        <f>B896</f>
        <v>Sensibiliser les utilisateurs aux bonnes pratiques d'utilisation des équipements de travail.</v>
      </c>
      <c r="C927" s="365" t="str">
        <f>C896</f>
        <v>% du parc de postes de travail éteints la nuit et le week-end</v>
      </c>
      <c r="D927" s="366"/>
      <c r="E927" s="110"/>
      <c r="F927" s="110"/>
    </row>
    <row r="928" spans="2:6" ht="25.2" customHeight="1" thickBot="1" x14ac:dyDescent="0.3">
      <c r="C928" s="355" t="str">
        <f>C897</f>
        <v xml:space="preserve"> Indicateur</v>
      </c>
      <c r="D928" s="361"/>
    </row>
    <row r="929" spans="1:6" ht="25.2" customHeight="1" x14ac:dyDescent="0.25">
      <c r="B929" s="168" t="str">
        <f>B898</f>
        <v>Allonger la durée de dotation des équipements</v>
      </c>
      <c r="C929" s="367" t="str">
        <f>C898</f>
        <v xml:space="preserve">Mesures proactives – 0 = Aucune, 5 = Certains équipements, 10 = Tous les équipements </v>
      </c>
      <c r="D929" s="368"/>
      <c r="E929" s="111"/>
      <c r="F929" s="111"/>
    </row>
    <row r="930" spans="1:6" ht="25.2" customHeight="1" x14ac:dyDescent="0.25">
      <c r="B930" s="173" t="str">
        <f>B899</f>
        <v>Limiter le nombre de terminaux de téléphonie</v>
      </c>
      <c r="C930" s="363" t="str">
        <f>C899</f>
        <v>Nombre de téléphones fixes par utilisateur</v>
      </c>
      <c r="D930" s="364"/>
      <c r="E930" s="113"/>
      <c r="F930" s="113"/>
    </row>
    <row r="931" spans="1:6" ht="25.2" customHeight="1" x14ac:dyDescent="0.25">
      <c r="B931" s="173" t="str">
        <f t="shared" ref="B931:C931" si="500">B900</f>
        <v>Fixer un niveau de DAS (Débit d'Absorption Spécifique) maximum pour la téléphonie mobile</v>
      </c>
      <c r="C931" s="363" t="str">
        <f t="shared" si="500"/>
        <v>DAS moyen du parc en Watts / kg</v>
      </c>
      <c r="D931" s="364"/>
      <c r="E931" s="113"/>
      <c r="F931" s="113"/>
    </row>
    <row r="932" spans="1:6" ht="33" customHeight="1" x14ac:dyDescent="0.25">
      <c r="B932" s="173" t="str">
        <f t="shared" ref="B932:C932" si="501">B901</f>
        <v>Consolider le parc d’imprimantes sur des multifonctions avec système d’identification</v>
      </c>
      <c r="C932" s="363" t="str">
        <f t="shared" si="501"/>
        <v>Nombre d'utilisateurs par équipement d'impression (imprimantes individuelles comprises)</v>
      </c>
      <c r="D932" s="364"/>
      <c r="E932" s="113"/>
      <c r="F932" s="113"/>
    </row>
    <row r="933" spans="1:6" ht="33" customHeight="1" x14ac:dyDescent="0.25">
      <c r="B933" s="173" t="str">
        <f t="shared" ref="B933:C933" si="502">B902</f>
        <v>Mettre en place les bonnes pratiques d'impression</v>
      </c>
      <c r="C933" s="363" t="str">
        <f t="shared" si="502"/>
        <v>% de bonnes pratiques mises en place</v>
      </c>
      <c r="D933" s="364"/>
      <c r="E933" s="108"/>
      <c r="F933" s="113"/>
    </row>
    <row r="934" spans="1:6" ht="27.45" customHeight="1" x14ac:dyDescent="0.25">
      <c r="B934" s="173" t="str">
        <f t="shared" ref="B934:C934" si="503">B903</f>
        <v>Collecter le papier blanc bureautique sans le froisser</v>
      </c>
      <c r="C934" s="363" t="str">
        <f t="shared" si="503"/>
        <v>Kg collectés par an et par utilisateur</v>
      </c>
      <c r="D934" s="364"/>
      <c r="E934" s="113"/>
      <c r="F934" s="113"/>
    </row>
    <row r="935" spans="1:6" ht="27.45" customHeight="1" x14ac:dyDescent="0.25">
      <c r="B935" s="173" t="str">
        <f t="shared" ref="B935:C935" si="504">B904</f>
        <v>Mettre en place une stratégie de gestion de données</v>
      </c>
      <c r="C935" s="363" t="str">
        <f t="shared" si="504"/>
        <v>Volume de stockage en interne (To)</v>
      </c>
      <c r="D935" s="364"/>
      <c r="E935" s="113"/>
      <c r="F935" s="113"/>
    </row>
    <row r="936" spans="1:6" ht="27.45" customHeight="1" x14ac:dyDescent="0.25">
      <c r="B936" s="173" t="str">
        <f>B905</f>
        <v>Réduire les impacts liés à la messagerie</v>
      </c>
      <c r="C936" s="363" t="str">
        <f t="shared" ref="C936" si="505">C905</f>
        <v>% de collaborateurs formés aux bonnes pratiques de gestion d'une boîte email</v>
      </c>
      <c r="D936" s="364"/>
      <c r="E936" s="108"/>
      <c r="F936" s="113"/>
    </row>
    <row r="937" spans="1:6" ht="27.45" customHeight="1" thickBot="1" x14ac:dyDescent="0.3">
      <c r="B937" s="169" t="str">
        <f>B906</f>
        <v>Concevoir une charte graphique responsable</v>
      </c>
      <c r="C937" s="344" t="str">
        <f>C906</f>
        <v xml:space="preserve">Oui, Non </v>
      </c>
      <c r="D937" s="345"/>
      <c r="E937" s="112"/>
      <c r="F937" s="112"/>
    </row>
    <row r="938" spans="1:6" ht="25.2" customHeight="1" x14ac:dyDescent="0.25">
      <c r="D938" s="347"/>
      <c r="E938" s="347"/>
    </row>
    <row r="939" spans="1:6" ht="25.2" customHeight="1" x14ac:dyDescent="0.25">
      <c r="B939" s="60"/>
      <c r="D939" s="348"/>
      <c r="E939" s="348"/>
    </row>
    <row r="940" spans="1:6" ht="25.2" customHeight="1" x14ac:dyDescent="0.25">
      <c r="D940" s="349"/>
      <c r="E940" s="349"/>
    </row>
    <row r="941" spans="1:6" ht="25.2" customHeight="1" x14ac:dyDescent="0.25">
      <c r="B941" s="350" t="s">
        <v>1263</v>
      </c>
      <c r="C941" s="350"/>
      <c r="D941" s="348"/>
      <c r="E941" s="348"/>
    </row>
    <row r="942" spans="1:6" ht="36" customHeight="1" x14ac:dyDescent="0.25">
      <c r="A942" s="191">
        <f>A911+1</f>
        <v>30</v>
      </c>
      <c r="B942" s="190">
        <f ca="1">OFFSET(Identité!C$34, 0, $A911)</f>
        <v>0</v>
      </c>
    </row>
    <row r="943" spans="1:6" ht="25.2" customHeight="1" thickBot="1" x14ac:dyDescent="0.3">
      <c r="C943" s="222"/>
      <c r="D943" s="222"/>
    </row>
    <row r="944" spans="1:6" ht="67.2" customHeight="1" thickBot="1" x14ac:dyDescent="0.3">
      <c r="B944" s="174" t="str">
        <f t="shared" ref="B944:C946" si="506">B913</f>
        <v>Bonnes pratiques</v>
      </c>
      <c r="C944" s="355" t="str">
        <f t="shared" si="506"/>
        <v xml:space="preserve"> Indicateur</v>
      </c>
      <c r="D944" s="356"/>
      <c r="E944" s="189" t="str">
        <f>E913</f>
        <v>Quel est votre objectif pour cette bonne pratique ?</v>
      </c>
      <c r="F944" s="189" t="str">
        <f>F913</f>
        <v>Selon vos objectifs, où en est la mise en œuvre de cette bonne pratique ?</v>
      </c>
    </row>
    <row r="945" spans="2:6" ht="31.2" customHeight="1" x14ac:dyDescent="0.25">
      <c r="B945" s="168" t="str">
        <f t="shared" si="506"/>
        <v>Privilégier le matériel d'occasion avant de considérer des équipements neufs</v>
      </c>
      <c r="C945" s="367" t="str">
        <f t="shared" si="506"/>
        <v>% de postes de travail reconditionnés</v>
      </c>
      <c r="D945" s="368"/>
      <c r="E945" s="106"/>
      <c r="F945" s="106"/>
    </row>
    <row r="946" spans="2:6" ht="25.2" customHeight="1" x14ac:dyDescent="0.25">
      <c r="B946" s="173" t="str">
        <f t="shared" si="506"/>
        <v>Upgrader les équipements plutôt que de les remplacer</v>
      </c>
      <c r="C946" s="363" t="str">
        <f t="shared" si="506"/>
        <v>% de postes travail upgradés plutôt que renouvelés</v>
      </c>
      <c r="D946" s="364"/>
      <c r="E946" s="108"/>
      <c r="F946" s="108"/>
    </row>
    <row r="947" spans="2:6" ht="31.2" customHeight="1" x14ac:dyDescent="0.25">
      <c r="B947" s="173" t="str">
        <f t="shared" ref="B947:C947" si="507">B916</f>
        <v>Dissocier le renouvellement des unités centrales des autres équipements</v>
      </c>
      <c r="C947" s="363" t="str">
        <f t="shared" si="507"/>
        <v>% d'unités centrales renouvelées seules</v>
      </c>
      <c r="D947" s="364"/>
      <c r="E947" s="108"/>
      <c r="F947" s="108"/>
    </row>
    <row r="948" spans="2:6" ht="31.95" customHeight="1" x14ac:dyDescent="0.25">
      <c r="B948" s="173" t="str">
        <f t="shared" ref="B948:C948" si="508">B917</f>
        <v>Privilégier des ordinateurs éco-labellisés EPEAT Gold, TCO (ou équivalent)</v>
      </c>
      <c r="C948" s="363" t="str">
        <f t="shared" si="508"/>
        <v>% de postes de travail éco labellisés EPEAT Gold, TCO ou équivalent</v>
      </c>
      <c r="D948" s="364"/>
      <c r="E948" s="108"/>
      <c r="F948" s="108"/>
    </row>
    <row r="949" spans="2:6" ht="31.2" customHeight="1" x14ac:dyDescent="0.25">
      <c r="B949" s="173" t="str">
        <f t="shared" ref="B949:C949" si="509">B918</f>
        <v>Déployer le BYOD (Bring Your Own Device) pour certaines catégories d’utilisateurs</v>
      </c>
      <c r="C949" s="363" t="str">
        <f t="shared" si="509"/>
        <v>% des PC, smartphones, tablettes en mode BYOD</v>
      </c>
      <c r="D949" s="364"/>
      <c r="E949" s="108"/>
      <c r="F949" s="108"/>
    </row>
    <row r="950" spans="2:6" ht="25.2" customHeight="1" x14ac:dyDescent="0.25">
      <c r="B950" s="173" t="str">
        <f t="shared" ref="B950:C950" si="510">B919</f>
        <v>Réemployer des équipements de téléphonie</v>
      </c>
      <c r="C950" s="363" t="str">
        <f t="shared" si="510"/>
        <v>% d'équipements repris reconditionnés</v>
      </c>
      <c r="D950" s="364"/>
      <c r="E950" s="108"/>
      <c r="F950" s="108"/>
    </row>
    <row r="951" spans="2:6" ht="33" customHeight="1" x14ac:dyDescent="0.25">
      <c r="B951" s="173" t="str">
        <f t="shared" ref="B951:C951" si="511">B920</f>
        <v>Privilégier des fournisseurs qui proposent des copieurs reconditionnés</v>
      </c>
      <c r="C951" s="363" t="str">
        <f t="shared" si="511"/>
        <v>% du parc d'imprimantes reconditionnées</v>
      </c>
      <c r="D951" s="364"/>
      <c r="E951" s="108"/>
      <c r="F951" s="108"/>
    </row>
    <row r="952" spans="2:6" ht="25.2" customHeight="1" x14ac:dyDescent="0.25">
      <c r="B952" s="173" t="str">
        <f t="shared" ref="B952:C952" si="512">B921</f>
        <v>Acheter ou louer des imprimantes labellisées Blue Angel / EPEAT</v>
      </c>
      <c r="C952" s="363" t="str">
        <f t="shared" si="512"/>
        <v>% d'équipements d'impression écolabellisés Blue Angel, EPEAT ou TCO</v>
      </c>
      <c r="D952" s="364"/>
      <c r="E952" s="108"/>
      <c r="F952" s="108"/>
    </row>
    <row r="953" spans="2:6" ht="25.2" customHeight="1" x14ac:dyDescent="0.25">
      <c r="B953" s="173" t="str">
        <f t="shared" ref="B953:C953" si="513">B922</f>
        <v>Acheter du papier certifié Blue Angel, FSC ou PEFC</v>
      </c>
      <c r="C953" s="363" t="str">
        <f t="shared" si="513"/>
        <v>% du poids total acheté certifié Blue Angel / FSC / PEFC</v>
      </c>
      <c r="D953" s="364"/>
      <c r="E953" s="108"/>
      <c r="F953" s="108"/>
    </row>
    <row r="954" spans="2:6" ht="25.2" customHeight="1" x14ac:dyDescent="0.25">
      <c r="B954" s="173" t="str">
        <f t="shared" ref="B954:C954" si="514">B923</f>
        <v>Acheter du papier recyclé et certifié Blue Angel, FSC ou PEFC</v>
      </c>
      <c r="C954" s="363" t="str">
        <f t="shared" si="514"/>
        <v>% de papier recyclé PEFC, FSC ou Blue Angel (par rapport à la quantité totale de papier utilisé)</v>
      </c>
      <c r="D954" s="364"/>
      <c r="E954" s="108"/>
      <c r="F954" s="108"/>
    </row>
    <row r="955" spans="2:6" ht="25.2" customHeight="1" x14ac:dyDescent="0.25">
      <c r="B955" s="173" t="str">
        <f t="shared" ref="B955:C955" si="515">B924</f>
        <v>Reconditionner les toners usagés via un acteur de l’ESS/EA</v>
      </c>
      <c r="C955" s="363" t="str">
        <f t="shared" si="515"/>
        <v>% de cartouches / toners rechargées via un acteur de l'ESS/EA</v>
      </c>
      <c r="D955" s="364"/>
      <c r="E955" s="108"/>
      <c r="F955" s="108"/>
    </row>
    <row r="956" spans="2:6" ht="25.2" customHeight="1" x14ac:dyDescent="0.25">
      <c r="B956" s="173" t="str">
        <f t="shared" ref="B956:C956" si="516">B925</f>
        <v>Paramétrer les imprimantes par défaut en mode éco</v>
      </c>
      <c r="C956" s="363" t="str">
        <f t="shared" si="516"/>
        <v>% du parc d'imprimantes configurées par défaut en mode éco</v>
      </c>
      <c r="D956" s="364"/>
      <c r="E956" s="108"/>
      <c r="F956" s="108"/>
    </row>
    <row r="957" spans="2:6" ht="31.2" customHeight="1" x14ac:dyDescent="0.25">
      <c r="B957" s="173" t="str">
        <f t="shared" ref="B957:C957" si="517">B926</f>
        <v>Mettre en veille les postes de travail la nuit et les éteindre le week-end</v>
      </c>
      <c r="C957" s="363" t="str">
        <f t="shared" si="517"/>
        <v>% de postes de travail dont le fonctionnement est calqué sur ce principe</v>
      </c>
      <c r="D957" s="364"/>
      <c r="E957" s="108"/>
      <c r="F957" s="108"/>
    </row>
    <row r="958" spans="2:6" ht="34.950000000000003" customHeight="1" thickBot="1" x14ac:dyDescent="0.3">
      <c r="B958" s="169" t="str">
        <f>B927</f>
        <v>Sensibiliser les utilisateurs aux bonnes pratiques d'utilisation des équipements de travail.</v>
      </c>
      <c r="C958" s="365" t="str">
        <f>C927</f>
        <v>% du parc de postes de travail éteints la nuit et le week-end</v>
      </c>
      <c r="D958" s="366"/>
      <c r="E958" s="110"/>
      <c r="F958" s="110"/>
    </row>
    <row r="959" spans="2:6" ht="25.2" customHeight="1" thickBot="1" x14ac:dyDescent="0.3">
      <c r="C959" s="355" t="str">
        <f>C928</f>
        <v xml:space="preserve"> Indicateur</v>
      </c>
      <c r="D959" s="361"/>
    </row>
    <row r="960" spans="2:6" ht="25.2" customHeight="1" x14ac:dyDescent="0.25">
      <c r="B960" s="168" t="str">
        <f>B929</f>
        <v>Allonger la durée de dotation des équipements</v>
      </c>
      <c r="C960" s="367" t="str">
        <f>C929</f>
        <v xml:space="preserve">Mesures proactives – 0 = Aucune, 5 = Certains équipements, 10 = Tous les équipements </v>
      </c>
      <c r="D960" s="368"/>
      <c r="E960" s="111"/>
      <c r="F960" s="111"/>
    </row>
    <row r="961" spans="2:6" ht="25.2" customHeight="1" x14ac:dyDescent="0.25">
      <c r="B961" s="173" t="str">
        <f>B930</f>
        <v>Limiter le nombre de terminaux de téléphonie</v>
      </c>
      <c r="C961" s="363" t="str">
        <f>C930</f>
        <v>Nombre de téléphones fixes par utilisateur</v>
      </c>
      <c r="D961" s="364"/>
      <c r="E961" s="113"/>
      <c r="F961" s="113"/>
    </row>
    <row r="962" spans="2:6" ht="25.2" customHeight="1" x14ac:dyDescent="0.25">
      <c r="B962" s="173" t="str">
        <f t="shared" ref="B962:C962" si="518">B931</f>
        <v>Fixer un niveau de DAS (Débit d'Absorption Spécifique) maximum pour la téléphonie mobile</v>
      </c>
      <c r="C962" s="363" t="str">
        <f t="shared" si="518"/>
        <v>DAS moyen du parc en Watts / kg</v>
      </c>
      <c r="D962" s="364"/>
      <c r="E962" s="113"/>
      <c r="F962" s="113"/>
    </row>
    <row r="963" spans="2:6" ht="33" customHeight="1" x14ac:dyDescent="0.25">
      <c r="B963" s="173" t="str">
        <f t="shared" ref="B963:C963" si="519">B932</f>
        <v>Consolider le parc d’imprimantes sur des multifonctions avec système d’identification</v>
      </c>
      <c r="C963" s="363" t="str">
        <f t="shared" si="519"/>
        <v>Nombre d'utilisateurs par équipement d'impression (imprimantes individuelles comprises)</v>
      </c>
      <c r="D963" s="364"/>
      <c r="E963" s="113"/>
      <c r="F963" s="113"/>
    </row>
    <row r="964" spans="2:6" ht="33" customHeight="1" x14ac:dyDescent="0.25">
      <c r="B964" s="173" t="str">
        <f t="shared" ref="B964:C964" si="520">B933</f>
        <v>Mettre en place les bonnes pratiques d'impression</v>
      </c>
      <c r="C964" s="363" t="str">
        <f t="shared" si="520"/>
        <v>% de bonnes pratiques mises en place</v>
      </c>
      <c r="D964" s="364"/>
      <c r="E964" s="108"/>
      <c r="F964" s="113"/>
    </row>
    <row r="965" spans="2:6" ht="27.45" customHeight="1" x14ac:dyDescent="0.25">
      <c r="B965" s="173" t="str">
        <f t="shared" ref="B965:C965" si="521">B934</f>
        <v>Collecter le papier blanc bureautique sans le froisser</v>
      </c>
      <c r="C965" s="363" t="str">
        <f t="shared" si="521"/>
        <v>Kg collectés par an et par utilisateur</v>
      </c>
      <c r="D965" s="364"/>
      <c r="E965" s="113"/>
      <c r="F965" s="113"/>
    </row>
    <row r="966" spans="2:6" ht="27.45" customHeight="1" x14ac:dyDescent="0.25">
      <c r="B966" s="173" t="str">
        <f t="shared" ref="B966:C966" si="522">B935</f>
        <v>Mettre en place une stratégie de gestion de données</v>
      </c>
      <c r="C966" s="363" t="str">
        <f t="shared" si="522"/>
        <v>Volume de stockage en interne (To)</v>
      </c>
      <c r="D966" s="364"/>
      <c r="E966" s="113"/>
      <c r="F966" s="113"/>
    </row>
    <row r="967" spans="2:6" ht="27.45" customHeight="1" x14ac:dyDescent="0.25">
      <c r="B967" s="173" t="str">
        <f>B936</f>
        <v>Réduire les impacts liés à la messagerie</v>
      </c>
      <c r="C967" s="363" t="str">
        <f t="shared" ref="C967" si="523">C936</f>
        <v>% de collaborateurs formés aux bonnes pratiques de gestion d'une boîte email</v>
      </c>
      <c r="D967" s="364"/>
      <c r="E967" s="108"/>
      <c r="F967" s="113"/>
    </row>
    <row r="968" spans="2:6" ht="27.45" customHeight="1" thickBot="1" x14ac:dyDescent="0.3">
      <c r="B968" s="169" t="str">
        <f>B937</f>
        <v>Concevoir une charte graphique responsable</v>
      </c>
      <c r="C968" s="344" t="str">
        <f>C937</f>
        <v xml:space="preserve">Oui, Non </v>
      </c>
      <c r="D968" s="345"/>
      <c r="E968" s="112"/>
      <c r="F968" s="112"/>
    </row>
  </sheetData>
  <sheetProtection algorithmName="SHA-512" hashValue="vTl/9C4TNSKuBYDt/STKoVWv8XxWfXMGazu8DQXzr+z4DcSCNdUp+oTChyK9aAxFrBS2TFPbum7NvxpozszVXw==" saltValue="rhKMUsQfUzp1h3z8pzONEg==" spinCount="100000" sheet="1" objects="1" scenarios="1"/>
  <protectedRanges>
    <protectedRange sqref="C8" name="Plage3"/>
    <protectedRange sqref="E821:F835 E852:F866 E883:F897 E914:F928 E945:F959 F836:F844 F867:F875 F898:F906 F929:F937 F960:F968" name="Plage1"/>
    <protectedRange sqref="E15:F38 E46:F69 E77:F100 E108:F131 E139:F162 E170:F193 E201:F224 E232:F255 E263:F286 E294:F317 E325:F348 E356:F379 E387:F410 E418:F441 E449:F472 E480:F503 E511:F534 E542:F565 E573:F596 E604:F627 E635:F658 E666:F689 E697:F720 E728:F751 E759:F782 E790:F813 E836:E844 E867:E875 E898:E906 E929:E937 E960:E968" name="Plage2"/>
  </protectedRanges>
  <dataConsolidate/>
  <mergeCells count="926">
    <mergeCell ref="C965:D965"/>
    <mergeCell ref="C966:D966"/>
    <mergeCell ref="C967:D967"/>
    <mergeCell ref="C968:D968"/>
    <mergeCell ref="C955:D955"/>
    <mergeCell ref="C956:D956"/>
    <mergeCell ref="C957:D957"/>
    <mergeCell ref="C958:D958"/>
    <mergeCell ref="C959:D959"/>
    <mergeCell ref="C960:D960"/>
    <mergeCell ref="C961:D961"/>
    <mergeCell ref="C962:D962"/>
    <mergeCell ref="C963:D963"/>
    <mergeCell ref="C947:D947"/>
    <mergeCell ref="C948:D948"/>
    <mergeCell ref="C949:D949"/>
    <mergeCell ref="C950:D950"/>
    <mergeCell ref="C951:D951"/>
    <mergeCell ref="C952:D952"/>
    <mergeCell ref="C953:D953"/>
    <mergeCell ref="C954:D954"/>
    <mergeCell ref="C964:D964"/>
    <mergeCell ref="C937:D937"/>
    <mergeCell ref="C944:D944"/>
    <mergeCell ref="C945:D945"/>
    <mergeCell ref="C946:D946"/>
    <mergeCell ref="B941:C941"/>
    <mergeCell ref="D941:E941"/>
    <mergeCell ref="D938:E938"/>
    <mergeCell ref="D939:E939"/>
    <mergeCell ref="D940:E940"/>
    <mergeCell ref="C903:D903"/>
    <mergeCell ref="C904:D904"/>
    <mergeCell ref="C905:D905"/>
    <mergeCell ref="C906:D906"/>
    <mergeCell ref="C932:D932"/>
    <mergeCell ref="C933:D933"/>
    <mergeCell ref="C934:D934"/>
    <mergeCell ref="C935:D935"/>
    <mergeCell ref="C936:D936"/>
    <mergeCell ref="C894:D894"/>
    <mergeCell ref="C895:D895"/>
    <mergeCell ref="C896:D896"/>
    <mergeCell ref="C897:D897"/>
    <mergeCell ref="C898:D898"/>
    <mergeCell ref="C899:D899"/>
    <mergeCell ref="C900:D900"/>
    <mergeCell ref="C901:D901"/>
    <mergeCell ref="C902:D902"/>
    <mergeCell ref="C840:D840"/>
    <mergeCell ref="C841:D841"/>
    <mergeCell ref="C842:D842"/>
    <mergeCell ref="C843:D843"/>
    <mergeCell ref="C844:D844"/>
    <mergeCell ref="C851:D851"/>
    <mergeCell ref="C852:D852"/>
    <mergeCell ref="C853:D853"/>
    <mergeCell ref="C854:D854"/>
    <mergeCell ref="C831:D831"/>
    <mergeCell ref="C832:D832"/>
    <mergeCell ref="C833:D833"/>
    <mergeCell ref="C834:D834"/>
    <mergeCell ref="C835:D835"/>
    <mergeCell ref="C836:D836"/>
    <mergeCell ref="C837:D837"/>
    <mergeCell ref="C838:D838"/>
    <mergeCell ref="C839:D839"/>
    <mergeCell ref="C822:D822"/>
    <mergeCell ref="C823:D823"/>
    <mergeCell ref="C824:D824"/>
    <mergeCell ref="C825:D825"/>
    <mergeCell ref="C826:D826"/>
    <mergeCell ref="C827:D827"/>
    <mergeCell ref="C828:D828"/>
    <mergeCell ref="C829:D829"/>
    <mergeCell ref="C830:D830"/>
    <mergeCell ref="C807:D807"/>
    <mergeCell ref="C808:D808"/>
    <mergeCell ref="C809:D809"/>
    <mergeCell ref="C810:D810"/>
    <mergeCell ref="C811:D811"/>
    <mergeCell ref="C812:D812"/>
    <mergeCell ref="C813:D813"/>
    <mergeCell ref="C820:D820"/>
    <mergeCell ref="C821:D821"/>
    <mergeCell ref="B817:C817"/>
    <mergeCell ref="D817:E817"/>
    <mergeCell ref="D814:E814"/>
    <mergeCell ref="D815:E815"/>
    <mergeCell ref="D816:E816"/>
    <mergeCell ref="C778:D778"/>
    <mergeCell ref="C779:D779"/>
    <mergeCell ref="C780:D780"/>
    <mergeCell ref="C781:D781"/>
    <mergeCell ref="C782:D782"/>
    <mergeCell ref="C789:D789"/>
    <mergeCell ref="C790:D790"/>
    <mergeCell ref="C791:D791"/>
    <mergeCell ref="C792:D792"/>
    <mergeCell ref="D783:E783"/>
    <mergeCell ref="D784:E784"/>
    <mergeCell ref="D785:E785"/>
    <mergeCell ref="B786:C786"/>
    <mergeCell ref="D786:E786"/>
    <mergeCell ref="C769:D769"/>
    <mergeCell ref="C770:D770"/>
    <mergeCell ref="C771:D771"/>
    <mergeCell ref="C772:D772"/>
    <mergeCell ref="C773:D773"/>
    <mergeCell ref="C774:D774"/>
    <mergeCell ref="C775:D775"/>
    <mergeCell ref="C776:D776"/>
    <mergeCell ref="C777:D777"/>
    <mergeCell ref="C760:D760"/>
    <mergeCell ref="C761:D761"/>
    <mergeCell ref="C762:D762"/>
    <mergeCell ref="C763:D763"/>
    <mergeCell ref="C764:D764"/>
    <mergeCell ref="C765:D765"/>
    <mergeCell ref="C766:D766"/>
    <mergeCell ref="C767:D767"/>
    <mergeCell ref="C768:D768"/>
    <mergeCell ref="C745:D745"/>
    <mergeCell ref="C746:D746"/>
    <mergeCell ref="C747:D747"/>
    <mergeCell ref="C748:D748"/>
    <mergeCell ref="C749:D749"/>
    <mergeCell ref="C750:D750"/>
    <mergeCell ref="C751:D751"/>
    <mergeCell ref="C758:D758"/>
    <mergeCell ref="C759:D759"/>
    <mergeCell ref="D754:E754"/>
    <mergeCell ref="B755:C755"/>
    <mergeCell ref="D755:E755"/>
    <mergeCell ref="D752:E752"/>
    <mergeCell ref="D753:E753"/>
    <mergeCell ref="C736:D736"/>
    <mergeCell ref="C737:D737"/>
    <mergeCell ref="C738:D738"/>
    <mergeCell ref="C739:D739"/>
    <mergeCell ref="C740:D740"/>
    <mergeCell ref="C741:D741"/>
    <mergeCell ref="C742:D742"/>
    <mergeCell ref="C743:D743"/>
    <mergeCell ref="C744:D744"/>
    <mergeCell ref="C727:D727"/>
    <mergeCell ref="C728:D728"/>
    <mergeCell ref="C729:D729"/>
    <mergeCell ref="C730:D730"/>
    <mergeCell ref="C731:D731"/>
    <mergeCell ref="C732:D732"/>
    <mergeCell ref="C733:D733"/>
    <mergeCell ref="C734:D734"/>
    <mergeCell ref="C735:D735"/>
    <mergeCell ref="C712:D712"/>
    <mergeCell ref="C713:D713"/>
    <mergeCell ref="C714:D714"/>
    <mergeCell ref="C715:D715"/>
    <mergeCell ref="C716:D716"/>
    <mergeCell ref="C717:D717"/>
    <mergeCell ref="C718:D718"/>
    <mergeCell ref="C719:D719"/>
    <mergeCell ref="C720:D720"/>
    <mergeCell ref="C703:D703"/>
    <mergeCell ref="C704:D704"/>
    <mergeCell ref="C705:D705"/>
    <mergeCell ref="C706:D706"/>
    <mergeCell ref="C707:D707"/>
    <mergeCell ref="C708:D708"/>
    <mergeCell ref="C709:D709"/>
    <mergeCell ref="C710:D710"/>
    <mergeCell ref="C711:D711"/>
    <mergeCell ref="C688:D688"/>
    <mergeCell ref="C689:D689"/>
    <mergeCell ref="C696:D696"/>
    <mergeCell ref="C697:D697"/>
    <mergeCell ref="C698:D698"/>
    <mergeCell ref="C699:D699"/>
    <mergeCell ref="C700:D700"/>
    <mergeCell ref="C701:D701"/>
    <mergeCell ref="C702:D702"/>
    <mergeCell ref="C679:D679"/>
    <mergeCell ref="C680:D680"/>
    <mergeCell ref="C681:D681"/>
    <mergeCell ref="C682:D682"/>
    <mergeCell ref="C683:D683"/>
    <mergeCell ref="C684:D684"/>
    <mergeCell ref="C685:D685"/>
    <mergeCell ref="C686:D686"/>
    <mergeCell ref="C687:D687"/>
    <mergeCell ref="C670:D670"/>
    <mergeCell ref="C671:D671"/>
    <mergeCell ref="C672:D672"/>
    <mergeCell ref="C673:D673"/>
    <mergeCell ref="C674:D674"/>
    <mergeCell ref="C675:D675"/>
    <mergeCell ref="C676:D676"/>
    <mergeCell ref="C677:D677"/>
    <mergeCell ref="C678:D678"/>
    <mergeCell ref="C655:D655"/>
    <mergeCell ref="C656:D656"/>
    <mergeCell ref="C657:D657"/>
    <mergeCell ref="C658:D658"/>
    <mergeCell ref="C665:D665"/>
    <mergeCell ref="C666:D666"/>
    <mergeCell ref="C667:D667"/>
    <mergeCell ref="C668:D668"/>
    <mergeCell ref="C669:D669"/>
    <mergeCell ref="D659:E659"/>
    <mergeCell ref="D660:E660"/>
    <mergeCell ref="C646:D646"/>
    <mergeCell ref="C647:D647"/>
    <mergeCell ref="C648:D648"/>
    <mergeCell ref="C649:D649"/>
    <mergeCell ref="C650:D650"/>
    <mergeCell ref="C651:D651"/>
    <mergeCell ref="C652:D652"/>
    <mergeCell ref="C653:D653"/>
    <mergeCell ref="C654:D654"/>
    <mergeCell ref="C637:D637"/>
    <mergeCell ref="C638:D638"/>
    <mergeCell ref="C639:D639"/>
    <mergeCell ref="C640:D640"/>
    <mergeCell ref="C641:D641"/>
    <mergeCell ref="C642:D642"/>
    <mergeCell ref="C643:D643"/>
    <mergeCell ref="C644:D644"/>
    <mergeCell ref="C645:D645"/>
    <mergeCell ref="C622:D622"/>
    <mergeCell ref="C623:D623"/>
    <mergeCell ref="C624:D624"/>
    <mergeCell ref="C625:D625"/>
    <mergeCell ref="C626:D626"/>
    <mergeCell ref="C627:D627"/>
    <mergeCell ref="C634:D634"/>
    <mergeCell ref="C635:D635"/>
    <mergeCell ref="C636:D636"/>
    <mergeCell ref="D630:E630"/>
    <mergeCell ref="B631:C631"/>
    <mergeCell ref="D631:E631"/>
    <mergeCell ref="D628:E628"/>
    <mergeCell ref="D629:E629"/>
    <mergeCell ref="C613:D613"/>
    <mergeCell ref="C614:D614"/>
    <mergeCell ref="C615:D615"/>
    <mergeCell ref="C616:D616"/>
    <mergeCell ref="C617:D617"/>
    <mergeCell ref="C618:D618"/>
    <mergeCell ref="C619:D619"/>
    <mergeCell ref="C620:D620"/>
    <mergeCell ref="C621:D621"/>
    <mergeCell ref="C604:D604"/>
    <mergeCell ref="C605:D605"/>
    <mergeCell ref="C606:D606"/>
    <mergeCell ref="C607:D607"/>
    <mergeCell ref="C608:D608"/>
    <mergeCell ref="C609:D609"/>
    <mergeCell ref="C610:D610"/>
    <mergeCell ref="C611:D611"/>
    <mergeCell ref="C612:D612"/>
    <mergeCell ref="C589:D589"/>
    <mergeCell ref="C590:D590"/>
    <mergeCell ref="C591:D591"/>
    <mergeCell ref="C592:D592"/>
    <mergeCell ref="C593:D593"/>
    <mergeCell ref="C594:D594"/>
    <mergeCell ref="C595:D595"/>
    <mergeCell ref="C596:D596"/>
    <mergeCell ref="C603:D603"/>
    <mergeCell ref="D597:E597"/>
    <mergeCell ref="C563:D563"/>
    <mergeCell ref="C564:D564"/>
    <mergeCell ref="C565:D565"/>
    <mergeCell ref="C572:D572"/>
    <mergeCell ref="C573:D573"/>
    <mergeCell ref="C574:D574"/>
    <mergeCell ref="C575:D575"/>
    <mergeCell ref="C576:D576"/>
    <mergeCell ref="C577:D577"/>
    <mergeCell ref="C554:D554"/>
    <mergeCell ref="C555:D555"/>
    <mergeCell ref="C556:D556"/>
    <mergeCell ref="C557:D557"/>
    <mergeCell ref="C558:D558"/>
    <mergeCell ref="C559:D559"/>
    <mergeCell ref="C560:D560"/>
    <mergeCell ref="C561:D561"/>
    <mergeCell ref="C562:D562"/>
    <mergeCell ref="C545:D545"/>
    <mergeCell ref="C546:D546"/>
    <mergeCell ref="C547:D547"/>
    <mergeCell ref="C548:D548"/>
    <mergeCell ref="C549:D549"/>
    <mergeCell ref="C550:D550"/>
    <mergeCell ref="C551:D551"/>
    <mergeCell ref="C552:D552"/>
    <mergeCell ref="C553:D553"/>
    <mergeCell ref="C530:D530"/>
    <mergeCell ref="C531:D531"/>
    <mergeCell ref="C532:D532"/>
    <mergeCell ref="C533:D533"/>
    <mergeCell ref="C534:D534"/>
    <mergeCell ref="C541:D541"/>
    <mergeCell ref="C542:D542"/>
    <mergeCell ref="C543:D543"/>
    <mergeCell ref="C544:D544"/>
    <mergeCell ref="C500:D500"/>
    <mergeCell ref="C501:D501"/>
    <mergeCell ref="C502:D502"/>
    <mergeCell ref="C503:D503"/>
    <mergeCell ref="C510:D510"/>
    <mergeCell ref="C511:D511"/>
    <mergeCell ref="C512:D512"/>
    <mergeCell ref="C513:D513"/>
    <mergeCell ref="C514:D514"/>
    <mergeCell ref="D504:E504"/>
    <mergeCell ref="D505:E505"/>
    <mergeCell ref="D506:E506"/>
    <mergeCell ref="C491:D491"/>
    <mergeCell ref="C492:D492"/>
    <mergeCell ref="C493:D493"/>
    <mergeCell ref="C494:D494"/>
    <mergeCell ref="C495:D495"/>
    <mergeCell ref="C496:D496"/>
    <mergeCell ref="C497:D497"/>
    <mergeCell ref="C498:D498"/>
    <mergeCell ref="C499:D499"/>
    <mergeCell ref="C482:D482"/>
    <mergeCell ref="C483:D483"/>
    <mergeCell ref="C484:D484"/>
    <mergeCell ref="C485:D485"/>
    <mergeCell ref="C486:D486"/>
    <mergeCell ref="C487:D487"/>
    <mergeCell ref="C488:D488"/>
    <mergeCell ref="C489:D489"/>
    <mergeCell ref="C490:D490"/>
    <mergeCell ref="C467:D467"/>
    <mergeCell ref="C468:D468"/>
    <mergeCell ref="C469:D469"/>
    <mergeCell ref="C470:D470"/>
    <mergeCell ref="C471:D471"/>
    <mergeCell ref="C472:D472"/>
    <mergeCell ref="C479:D479"/>
    <mergeCell ref="C480:D480"/>
    <mergeCell ref="C481:D481"/>
    <mergeCell ref="C458:D458"/>
    <mergeCell ref="C459:D459"/>
    <mergeCell ref="C460:D460"/>
    <mergeCell ref="C461:D461"/>
    <mergeCell ref="C462:D462"/>
    <mergeCell ref="C463:D463"/>
    <mergeCell ref="C464:D464"/>
    <mergeCell ref="C465:D465"/>
    <mergeCell ref="C466:D466"/>
    <mergeCell ref="C449:D449"/>
    <mergeCell ref="C450:D450"/>
    <mergeCell ref="C451:D451"/>
    <mergeCell ref="C452:D452"/>
    <mergeCell ref="C453:D453"/>
    <mergeCell ref="C454:D454"/>
    <mergeCell ref="C455:D455"/>
    <mergeCell ref="C456:D456"/>
    <mergeCell ref="C457:D457"/>
    <mergeCell ref="C434:D434"/>
    <mergeCell ref="C435:D435"/>
    <mergeCell ref="C436:D436"/>
    <mergeCell ref="C437:D437"/>
    <mergeCell ref="C438:D438"/>
    <mergeCell ref="C439:D439"/>
    <mergeCell ref="C440:D440"/>
    <mergeCell ref="C441:D441"/>
    <mergeCell ref="C448:D448"/>
    <mergeCell ref="C410:D410"/>
    <mergeCell ref="C417:D417"/>
    <mergeCell ref="C418:D418"/>
    <mergeCell ref="C419:D419"/>
    <mergeCell ref="C420:D420"/>
    <mergeCell ref="C421:D421"/>
    <mergeCell ref="C422:D422"/>
    <mergeCell ref="C423:D423"/>
    <mergeCell ref="C424:D424"/>
    <mergeCell ref="C401:D401"/>
    <mergeCell ref="C402:D402"/>
    <mergeCell ref="C403:D403"/>
    <mergeCell ref="C404:D404"/>
    <mergeCell ref="C405:D405"/>
    <mergeCell ref="C406:D406"/>
    <mergeCell ref="C407:D407"/>
    <mergeCell ref="C408:D408"/>
    <mergeCell ref="C409:D409"/>
    <mergeCell ref="C392:D392"/>
    <mergeCell ref="C393:D393"/>
    <mergeCell ref="C394:D394"/>
    <mergeCell ref="C395:D395"/>
    <mergeCell ref="C396:D396"/>
    <mergeCell ref="C397:D397"/>
    <mergeCell ref="C398:D398"/>
    <mergeCell ref="C399:D399"/>
    <mergeCell ref="C400:D400"/>
    <mergeCell ref="C377:D377"/>
    <mergeCell ref="C378:D378"/>
    <mergeCell ref="C379:D379"/>
    <mergeCell ref="C386:D386"/>
    <mergeCell ref="C387:D387"/>
    <mergeCell ref="C388:D388"/>
    <mergeCell ref="C389:D389"/>
    <mergeCell ref="C390:D390"/>
    <mergeCell ref="C391:D391"/>
    <mergeCell ref="C348:D348"/>
    <mergeCell ref="C355:D355"/>
    <mergeCell ref="C356:D356"/>
    <mergeCell ref="C357:D357"/>
    <mergeCell ref="C358:D358"/>
    <mergeCell ref="C359:D359"/>
    <mergeCell ref="C360:D360"/>
    <mergeCell ref="C361:D361"/>
    <mergeCell ref="C362:D362"/>
    <mergeCell ref="C339:D339"/>
    <mergeCell ref="C340:D340"/>
    <mergeCell ref="C341:D341"/>
    <mergeCell ref="C342:D342"/>
    <mergeCell ref="C343:D343"/>
    <mergeCell ref="C344:D344"/>
    <mergeCell ref="C345:D345"/>
    <mergeCell ref="C346:D346"/>
    <mergeCell ref="C347:D347"/>
    <mergeCell ref="C330:D330"/>
    <mergeCell ref="C331:D331"/>
    <mergeCell ref="C332:D332"/>
    <mergeCell ref="C333:D333"/>
    <mergeCell ref="C334:D334"/>
    <mergeCell ref="C335:D335"/>
    <mergeCell ref="C336:D336"/>
    <mergeCell ref="C337:D337"/>
    <mergeCell ref="C338:D338"/>
    <mergeCell ref="C311:D311"/>
    <mergeCell ref="C312:D312"/>
    <mergeCell ref="C313:D313"/>
    <mergeCell ref="C314:D314"/>
    <mergeCell ref="C315:D315"/>
    <mergeCell ref="C316:D316"/>
    <mergeCell ref="C317:D317"/>
    <mergeCell ref="C324:D324"/>
    <mergeCell ref="C325:D325"/>
    <mergeCell ref="D318:E318"/>
    <mergeCell ref="D319:E319"/>
    <mergeCell ref="D320:E320"/>
    <mergeCell ref="B321:C321"/>
    <mergeCell ref="D321:E321"/>
    <mergeCell ref="C302:D302"/>
    <mergeCell ref="C303:D303"/>
    <mergeCell ref="C304:D304"/>
    <mergeCell ref="C305:D305"/>
    <mergeCell ref="C306:D306"/>
    <mergeCell ref="C307:D307"/>
    <mergeCell ref="C308:D308"/>
    <mergeCell ref="C309:D309"/>
    <mergeCell ref="C310:D310"/>
    <mergeCell ref="C293:D293"/>
    <mergeCell ref="C294:D294"/>
    <mergeCell ref="C295:D295"/>
    <mergeCell ref="C296:D296"/>
    <mergeCell ref="C297:D297"/>
    <mergeCell ref="C298:D298"/>
    <mergeCell ref="C299:D299"/>
    <mergeCell ref="C300:D300"/>
    <mergeCell ref="C301:D301"/>
    <mergeCell ref="C278:D278"/>
    <mergeCell ref="C279:D279"/>
    <mergeCell ref="C280:D280"/>
    <mergeCell ref="C281:D281"/>
    <mergeCell ref="C282:D282"/>
    <mergeCell ref="C283:D283"/>
    <mergeCell ref="C284:D284"/>
    <mergeCell ref="C285:D285"/>
    <mergeCell ref="C286:D286"/>
    <mergeCell ref="C249:D249"/>
    <mergeCell ref="C250:D250"/>
    <mergeCell ref="C251:D251"/>
    <mergeCell ref="C252:D252"/>
    <mergeCell ref="C253:D253"/>
    <mergeCell ref="C254:D254"/>
    <mergeCell ref="C255:D255"/>
    <mergeCell ref="C262:D262"/>
    <mergeCell ref="C263:D263"/>
    <mergeCell ref="C240:D240"/>
    <mergeCell ref="C241:D241"/>
    <mergeCell ref="C242:D242"/>
    <mergeCell ref="C243:D243"/>
    <mergeCell ref="C244:D244"/>
    <mergeCell ref="C245:D245"/>
    <mergeCell ref="C246:D246"/>
    <mergeCell ref="C247:D247"/>
    <mergeCell ref="C248:D248"/>
    <mergeCell ref="C231:D231"/>
    <mergeCell ref="C232:D232"/>
    <mergeCell ref="C233:D233"/>
    <mergeCell ref="C234:D234"/>
    <mergeCell ref="C235:D235"/>
    <mergeCell ref="C236:D236"/>
    <mergeCell ref="C237:D237"/>
    <mergeCell ref="C238:D238"/>
    <mergeCell ref="C239:D239"/>
    <mergeCell ref="C216:D216"/>
    <mergeCell ref="C217:D217"/>
    <mergeCell ref="C218:D218"/>
    <mergeCell ref="C219:D219"/>
    <mergeCell ref="C220:D220"/>
    <mergeCell ref="C221:D221"/>
    <mergeCell ref="C222:D222"/>
    <mergeCell ref="C223:D223"/>
    <mergeCell ref="C224:D224"/>
    <mergeCell ref="C187:D187"/>
    <mergeCell ref="C188:D188"/>
    <mergeCell ref="C189:D189"/>
    <mergeCell ref="C190:D190"/>
    <mergeCell ref="C191:D191"/>
    <mergeCell ref="C192:D192"/>
    <mergeCell ref="C193:D193"/>
    <mergeCell ref="C200:D200"/>
    <mergeCell ref="C201:D201"/>
    <mergeCell ref="C178:D178"/>
    <mergeCell ref="C179:D179"/>
    <mergeCell ref="C180:D180"/>
    <mergeCell ref="C181:D181"/>
    <mergeCell ref="C182:D182"/>
    <mergeCell ref="C183:D183"/>
    <mergeCell ref="C184:D184"/>
    <mergeCell ref="C185:D185"/>
    <mergeCell ref="C186:D186"/>
    <mergeCell ref="C169:D169"/>
    <mergeCell ref="C170:D170"/>
    <mergeCell ref="C171:D171"/>
    <mergeCell ref="C172:D172"/>
    <mergeCell ref="C173:D173"/>
    <mergeCell ref="C174:D174"/>
    <mergeCell ref="C175:D175"/>
    <mergeCell ref="C176:D176"/>
    <mergeCell ref="C177:D177"/>
    <mergeCell ref="C154:D154"/>
    <mergeCell ref="C155:D155"/>
    <mergeCell ref="C156:D156"/>
    <mergeCell ref="C157:D157"/>
    <mergeCell ref="C158:D158"/>
    <mergeCell ref="C159:D159"/>
    <mergeCell ref="C160:D160"/>
    <mergeCell ref="C161:D161"/>
    <mergeCell ref="C162:D162"/>
    <mergeCell ref="C125:D125"/>
    <mergeCell ref="C126:D126"/>
    <mergeCell ref="C127:D127"/>
    <mergeCell ref="C128:D128"/>
    <mergeCell ref="C129:D129"/>
    <mergeCell ref="C130:D130"/>
    <mergeCell ref="C131:D131"/>
    <mergeCell ref="C138:D138"/>
    <mergeCell ref="C139:D139"/>
    <mergeCell ref="C116:D116"/>
    <mergeCell ref="C117:D117"/>
    <mergeCell ref="C118:D118"/>
    <mergeCell ref="C119:D119"/>
    <mergeCell ref="C120:D120"/>
    <mergeCell ref="C121:D121"/>
    <mergeCell ref="C122:D122"/>
    <mergeCell ref="C123:D123"/>
    <mergeCell ref="C124:D124"/>
    <mergeCell ref="C107:D107"/>
    <mergeCell ref="C108:D108"/>
    <mergeCell ref="C109:D109"/>
    <mergeCell ref="C110:D110"/>
    <mergeCell ref="C111:D111"/>
    <mergeCell ref="C112:D112"/>
    <mergeCell ref="C113:D113"/>
    <mergeCell ref="C114:D114"/>
    <mergeCell ref="C115:D115"/>
    <mergeCell ref="C92:D92"/>
    <mergeCell ref="C93:D93"/>
    <mergeCell ref="C94:D94"/>
    <mergeCell ref="C95:D95"/>
    <mergeCell ref="C96:D96"/>
    <mergeCell ref="C97:D97"/>
    <mergeCell ref="C98:D98"/>
    <mergeCell ref="C99:D99"/>
    <mergeCell ref="C100:D100"/>
    <mergeCell ref="C83:D83"/>
    <mergeCell ref="C84:D84"/>
    <mergeCell ref="C85:D85"/>
    <mergeCell ref="C86:D86"/>
    <mergeCell ref="C87:D87"/>
    <mergeCell ref="C88:D88"/>
    <mergeCell ref="C89:D89"/>
    <mergeCell ref="C90:D90"/>
    <mergeCell ref="C91:D91"/>
    <mergeCell ref="C69:D69"/>
    <mergeCell ref="D70:E70"/>
    <mergeCell ref="C76:D76"/>
    <mergeCell ref="C77:D77"/>
    <mergeCell ref="C78:D78"/>
    <mergeCell ref="C79:D79"/>
    <mergeCell ref="C80:D80"/>
    <mergeCell ref="C81:D81"/>
    <mergeCell ref="C82:D82"/>
    <mergeCell ref="B724:C724"/>
    <mergeCell ref="D724:E724"/>
    <mergeCell ref="D721:E721"/>
    <mergeCell ref="D722:E722"/>
    <mergeCell ref="D723:E723"/>
    <mergeCell ref="C326:D326"/>
    <mergeCell ref="C327:D327"/>
    <mergeCell ref="C328:D328"/>
    <mergeCell ref="C329:D329"/>
    <mergeCell ref="D690:E690"/>
    <mergeCell ref="D691:E691"/>
    <mergeCell ref="D692:E692"/>
    <mergeCell ref="B693:C693"/>
    <mergeCell ref="D693:E693"/>
    <mergeCell ref="B662:C662"/>
    <mergeCell ref="D662:E662"/>
    <mergeCell ref="D661:E661"/>
    <mergeCell ref="D568:E568"/>
    <mergeCell ref="B569:C569"/>
    <mergeCell ref="D569:E569"/>
    <mergeCell ref="D598:E598"/>
    <mergeCell ref="D599:E599"/>
    <mergeCell ref="B600:C600"/>
    <mergeCell ref="D600:E600"/>
    <mergeCell ref="B8:B9"/>
    <mergeCell ref="D71:E71"/>
    <mergeCell ref="D72:E72"/>
    <mergeCell ref="D73:E73"/>
    <mergeCell ref="B73:C73"/>
    <mergeCell ref="B42:C42"/>
    <mergeCell ref="D42:E42"/>
    <mergeCell ref="C45:D45"/>
    <mergeCell ref="C46:D46"/>
    <mergeCell ref="C47:D47"/>
    <mergeCell ref="C48:D48"/>
    <mergeCell ref="C49:D49"/>
    <mergeCell ref="C50:D50"/>
    <mergeCell ref="C51:D51"/>
    <mergeCell ref="C52:D52"/>
    <mergeCell ref="C53:D53"/>
    <mergeCell ref="C67:D67"/>
    <mergeCell ref="C68:D68"/>
    <mergeCell ref="C32:D32"/>
    <mergeCell ref="C33:D33"/>
    <mergeCell ref="C34:D34"/>
    <mergeCell ref="C35:D35"/>
    <mergeCell ref="C36:D36"/>
    <mergeCell ref="C37:D37"/>
    <mergeCell ref="C578:D578"/>
    <mergeCell ref="C579:D579"/>
    <mergeCell ref="C580:D580"/>
    <mergeCell ref="C581:D581"/>
    <mergeCell ref="C582:D582"/>
    <mergeCell ref="C583:D583"/>
    <mergeCell ref="C584:D584"/>
    <mergeCell ref="C585:D585"/>
    <mergeCell ref="C586:D586"/>
    <mergeCell ref="C587:D587"/>
    <mergeCell ref="C588:D588"/>
    <mergeCell ref="B507:C507"/>
    <mergeCell ref="D507:E507"/>
    <mergeCell ref="D535:E535"/>
    <mergeCell ref="D536:E536"/>
    <mergeCell ref="D537:E537"/>
    <mergeCell ref="B538:C538"/>
    <mergeCell ref="D538:E538"/>
    <mergeCell ref="D566:E566"/>
    <mergeCell ref="D567:E567"/>
    <mergeCell ref="C515:D515"/>
    <mergeCell ref="C516:D516"/>
    <mergeCell ref="C517:D517"/>
    <mergeCell ref="C518:D518"/>
    <mergeCell ref="C519:D519"/>
    <mergeCell ref="C520:D520"/>
    <mergeCell ref="C521:D521"/>
    <mergeCell ref="C522:D522"/>
    <mergeCell ref="C523:D523"/>
    <mergeCell ref="C524:D524"/>
    <mergeCell ref="C525:D525"/>
    <mergeCell ref="C526:D526"/>
    <mergeCell ref="C527:D527"/>
    <mergeCell ref="C528:D528"/>
    <mergeCell ref="C529:D529"/>
    <mergeCell ref="B414:C414"/>
    <mergeCell ref="D414:E414"/>
    <mergeCell ref="D411:E411"/>
    <mergeCell ref="D412:E412"/>
    <mergeCell ref="D413:E413"/>
    <mergeCell ref="D473:E473"/>
    <mergeCell ref="D474:E474"/>
    <mergeCell ref="D475:E475"/>
    <mergeCell ref="B476:C476"/>
    <mergeCell ref="D476:E476"/>
    <mergeCell ref="D444:E444"/>
    <mergeCell ref="B445:C445"/>
    <mergeCell ref="D445:E445"/>
    <mergeCell ref="D442:E442"/>
    <mergeCell ref="D443:E443"/>
    <mergeCell ref="C425:D425"/>
    <mergeCell ref="C426:D426"/>
    <mergeCell ref="C427:D427"/>
    <mergeCell ref="C428:D428"/>
    <mergeCell ref="C429:D429"/>
    <mergeCell ref="C430:D430"/>
    <mergeCell ref="C431:D431"/>
    <mergeCell ref="C432:D432"/>
    <mergeCell ref="C433:D433"/>
    <mergeCell ref="D351:E351"/>
    <mergeCell ref="B352:C352"/>
    <mergeCell ref="D352:E352"/>
    <mergeCell ref="D350:E350"/>
    <mergeCell ref="D349:E349"/>
    <mergeCell ref="D380:E380"/>
    <mergeCell ref="D381:E381"/>
    <mergeCell ref="D382:E382"/>
    <mergeCell ref="B383:C383"/>
    <mergeCell ref="D383:E383"/>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D256:E256"/>
    <mergeCell ref="D257:E257"/>
    <mergeCell ref="D258:E258"/>
    <mergeCell ref="B259:C259"/>
    <mergeCell ref="D259:E259"/>
    <mergeCell ref="D287:E287"/>
    <mergeCell ref="D288:E288"/>
    <mergeCell ref="D289:E289"/>
    <mergeCell ref="B290:C290"/>
    <mergeCell ref="D290:E290"/>
    <mergeCell ref="C264:D264"/>
    <mergeCell ref="C265:D265"/>
    <mergeCell ref="C266:D266"/>
    <mergeCell ref="C267:D267"/>
    <mergeCell ref="C268:D268"/>
    <mergeCell ref="C269:D269"/>
    <mergeCell ref="C270:D270"/>
    <mergeCell ref="C271:D271"/>
    <mergeCell ref="C272:D272"/>
    <mergeCell ref="C273:D273"/>
    <mergeCell ref="C274:D274"/>
    <mergeCell ref="C275:D275"/>
    <mergeCell ref="C276:D276"/>
    <mergeCell ref="C277:D277"/>
    <mergeCell ref="D194:E194"/>
    <mergeCell ref="D195:E195"/>
    <mergeCell ref="D196:E196"/>
    <mergeCell ref="B197:C197"/>
    <mergeCell ref="D197:E197"/>
    <mergeCell ref="D225:E225"/>
    <mergeCell ref="D226:E226"/>
    <mergeCell ref="D227:E227"/>
    <mergeCell ref="B228:C228"/>
    <mergeCell ref="D228:E228"/>
    <mergeCell ref="C202:D202"/>
    <mergeCell ref="C203:D203"/>
    <mergeCell ref="C204:D204"/>
    <mergeCell ref="C205:D205"/>
    <mergeCell ref="C206:D206"/>
    <mergeCell ref="C207:D207"/>
    <mergeCell ref="C208:D208"/>
    <mergeCell ref="C209:D209"/>
    <mergeCell ref="C210:D210"/>
    <mergeCell ref="C211:D211"/>
    <mergeCell ref="C212:D212"/>
    <mergeCell ref="C213:D213"/>
    <mergeCell ref="C214:D214"/>
    <mergeCell ref="C215:D215"/>
    <mergeCell ref="D134:E134"/>
    <mergeCell ref="B135:C135"/>
    <mergeCell ref="D135:E135"/>
    <mergeCell ref="D132:E132"/>
    <mergeCell ref="D133:E133"/>
    <mergeCell ref="D163:E163"/>
    <mergeCell ref="D164:E164"/>
    <mergeCell ref="D165:E165"/>
    <mergeCell ref="B166:C166"/>
    <mergeCell ref="D166:E166"/>
    <mergeCell ref="C140:D140"/>
    <mergeCell ref="C141:D141"/>
    <mergeCell ref="C142:D142"/>
    <mergeCell ref="C143:D143"/>
    <mergeCell ref="C144:D144"/>
    <mergeCell ref="C145:D145"/>
    <mergeCell ref="C146:D146"/>
    <mergeCell ref="C147:D147"/>
    <mergeCell ref="C148:D148"/>
    <mergeCell ref="C149:D149"/>
    <mergeCell ref="C150:D150"/>
    <mergeCell ref="C151:D151"/>
    <mergeCell ref="C152:D152"/>
    <mergeCell ref="C153:D153"/>
    <mergeCell ref="D101:E101"/>
    <mergeCell ref="D102:E102"/>
    <mergeCell ref="D103:E103"/>
    <mergeCell ref="C38:D38"/>
    <mergeCell ref="D39:E39"/>
    <mergeCell ref="D40:E40"/>
    <mergeCell ref="D41:E41"/>
    <mergeCell ref="B104:C104"/>
    <mergeCell ref="D104:E104"/>
    <mergeCell ref="C54:D54"/>
    <mergeCell ref="C55:D55"/>
    <mergeCell ref="C56:D56"/>
    <mergeCell ref="C57:D57"/>
    <mergeCell ref="C58:D58"/>
    <mergeCell ref="C59:D59"/>
    <mergeCell ref="C60:D60"/>
    <mergeCell ref="C61:D61"/>
    <mergeCell ref="C62:D62"/>
    <mergeCell ref="C63:D63"/>
    <mergeCell ref="C64:D64"/>
    <mergeCell ref="C65:D65"/>
    <mergeCell ref="C66:D66"/>
    <mergeCell ref="C14:D14"/>
    <mergeCell ref="C15:D15"/>
    <mergeCell ref="C16:D16"/>
    <mergeCell ref="C17:D17"/>
    <mergeCell ref="C18:D18"/>
    <mergeCell ref="C19:D19"/>
    <mergeCell ref="C20:D20"/>
    <mergeCell ref="C21:D21"/>
    <mergeCell ref="C22:D22"/>
    <mergeCell ref="C23:D23"/>
    <mergeCell ref="C25:D25"/>
    <mergeCell ref="C24:D24"/>
    <mergeCell ref="C26:D26"/>
    <mergeCell ref="C27:D27"/>
    <mergeCell ref="C28:D28"/>
    <mergeCell ref="C29:D29"/>
    <mergeCell ref="C30:D30"/>
    <mergeCell ref="C31:D31"/>
    <mergeCell ref="C793:D793"/>
    <mergeCell ref="C794:D794"/>
    <mergeCell ref="C795:D795"/>
    <mergeCell ref="C796:D796"/>
    <mergeCell ref="C797:D797"/>
    <mergeCell ref="C798:D798"/>
    <mergeCell ref="C799:D799"/>
    <mergeCell ref="C800:D800"/>
    <mergeCell ref="C801:D801"/>
    <mergeCell ref="C802:D802"/>
    <mergeCell ref="C803:D803"/>
    <mergeCell ref="C804:D804"/>
    <mergeCell ref="C805:D805"/>
    <mergeCell ref="C806:D806"/>
    <mergeCell ref="D877:E877"/>
    <mergeCell ref="D878:E878"/>
    <mergeCell ref="B879:C879"/>
    <mergeCell ref="D879:E879"/>
    <mergeCell ref="D876:E876"/>
    <mergeCell ref="D846:E846"/>
    <mergeCell ref="D847:E847"/>
    <mergeCell ref="D848:E848"/>
    <mergeCell ref="D845:E845"/>
    <mergeCell ref="B848:C848"/>
    <mergeCell ref="C855:D855"/>
    <mergeCell ref="C856:D856"/>
    <mergeCell ref="C857:D857"/>
    <mergeCell ref="C858:D858"/>
    <mergeCell ref="C859:D859"/>
    <mergeCell ref="C860:D860"/>
    <mergeCell ref="C861:D861"/>
    <mergeCell ref="C862:D862"/>
    <mergeCell ref="C863:D863"/>
    <mergeCell ref="C887:D887"/>
    <mergeCell ref="C921:D921"/>
    <mergeCell ref="C922:D922"/>
    <mergeCell ref="C923:D923"/>
    <mergeCell ref="C924:D924"/>
    <mergeCell ref="C925:D925"/>
    <mergeCell ref="C913:D913"/>
    <mergeCell ref="C914:D914"/>
    <mergeCell ref="C915:D915"/>
    <mergeCell ref="C916:D916"/>
    <mergeCell ref="B910:C910"/>
    <mergeCell ref="D910:E910"/>
    <mergeCell ref="D907:E907"/>
    <mergeCell ref="D908:E908"/>
    <mergeCell ref="D909:E909"/>
    <mergeCell ref="C917:D917"/>
    <mergeCell ref="C918:D918"/>
    <mergeCell ref="C919:D919"/>
    <mergeCell ref="C920:D920"/>
    <mergeCell ref="C889:D889"/>
    <mergeCell ref="C890:D890"/>
    <mergeCell ref="C891:D891"/>
    <mergeCell ref="C892:D892"/>
    <mergeCell ref="C893:D893"/>
    <mergeCell ref="C888:D888"/>
    <mergeCell ref="C931:D931"/>
    <mergeCell ref="C926:D926"/>
    <mergeCell ref="C927:D927"/>
    <mergeCell ref="C928:D928"/>
    <mergeCell ref="C929:D929"/>
    <mergeCell ref="C930:D930"/>
    <mergeCell ref="C864:D864"/>
    <mergeCell ref="C865:D865"/>
    <mergeCell ref="C866:D866"/>
    <mergeCell ref="C867:D867"/>
    <mergeCell ref="C868:D868"/>
    <mergeCell ref="C869:D869"/>
    <mergeCell ref="C870:D870"/>
    <mergeCell ref="C871:D871"/>
    <mergeCell ref="C872:D872"/>
    <mergeCell ref="C873:D873"/>
    <mergeCell ref="C874:D874"/>
    <mergeCell ref="C875:D875"/>
    <mergeCell ref="C882:D882"/>
    <mergeCell ref="C883:D883"/>
    <mergeCell ref="C884:D884"/>
    <mergeCell ref="C885:D885"/>
    <mergeCell ref="C886:D886"/>
  </mergeCells>
  <conditionalFormatting sqref="A97:A100">
    <cfRule type="expression" dxfId="290" priority="982">
      <formula>$C$7="Oui"</formula>
    </cfRule>
  </conditionalFormatting>
  <conditionalFormatting sqref="A128:A131">
    <cfRule type="expression" dxfId="289" priority="953">
      <formula>$C$7="Oui"</formula>
    </cfRule>
  </conditionalFormatting>
  <conditionalFormatting sqref="A159:A162">
    <cfRule type="expression" dxfId="288" priority="924">
      <formula>$C$7="Oui"</formula>
    </cfRule>
  </conditionalFormatting>
  <conditionalFormatting sqref="A190:A193">
    <cfRule type="expression" dxfId="287" priority="895">
      <formula>$C$7="Oui"</formula>
    </cfRule>
  </conditionalFormatting>
  <conditionalFormatting sqref="A221:A224">
    <cfRule type="expression" dxfId="286" priority="866">
      <formula>$C$7="Oui"</formula>
    </cfRule>
  </conditionalFormatting>
  <conditionalFormatting sqref="A252:A255">
    <cfRule type="expression" dxfId="285" priority="837">
      <formula>$C$7="Oui"</formula>
    </cfRule>
  </conditionalFormatting>
  <conditionalFormatting sqref="A283:A286">
    <cfRule type="expression" dxfId="284" priority="808">
      <formula>$C$7="Oui"</formula>
    </cfRule>
  </conditionalFormatting>
  <conditionalFormatting sqref="A314:A317">
    <cfRule type="expression" dxfId="283" priority="779">
      <formula>$C$7="Oui"</formula>
    </cfRule>
  </conditionalFormatting>
  <conditionalFormatting sqref="A345:A348">
    <cfRule type="expression" dxfId="282" priority="750">
      <formula>$C$7="Oui"</formula>
    </cfRule>
  </conditionalFormatting>
  <conditionalFormatting sqref="A376:A379">
    <cfRule type="expression" dxfId="281" priority="721">
      <formula>$C$7="Oui"</formula>
    </cfRule>
  </conditionalFormatting>
  <conditionalFormatting sqref="A407:A410">
    <cfRule type="expression" dxfId="280" priority="692">
      <formula>$C$7="Oui"</formula>
    </cfRule>
  </conditionalFormatting>
  <conditionalFormatting sqref="A438:A441">
    <cfRule type="expression" dxfId="279" priority="663">
      <formula>$C$7="Oui"</formula>
    </cfRule>
  </conditionalFormatting>
  <conditionalFormatting sqref="A469:A472">
    <cfRule type="expression" dxfId="278" priority="634">
      <formula>$C$7="Oui"</formula>
    </cfRule>
  </conditionalFormatting>
  <conditionalFormatting sqref="A500:A503">
    <cfRule type="expression" dxfId="277" priority="605">
      <formula>$C$7="Oui"</formula>
    </cfRule>
  </conditionalFormatting>
  <conditionalFormatting sqref="A531:A534">
    <cfRule type="expression" dxfId="276" priority="576">
      <formula>$C$7="Oui"</formula>
    </cfRule>
  </conditionalFormatting>
  <conditionalFormatting sqref="A562:A565">
    <cfRule type="expression" dxfId="275" priority="547">
      <formula>$C$7="Oui"</formula>
    </cfRule>
  </conditionalFormatting>
  <conditionalFormatting sqref="A593:A596">
    <cfRule type="expression" dxfId="274" priority="518">
      <formula>$C$7="Oui"</formula>
    </cfRule>
  </conditionalFormatting>
  <conditionalFormatting sqref="A624:A627">
    <cfRule type="expression" dxfId="273" priority="489">
      <formula>$C$7="Oui"</formula>
    </cfRule>
  </conditionalFormatting>
  <conditionalFormatting sqref="A655:A658">
    <cfRule type="expression" dxfId="272" priority="461">
      <formula>$C$7="Oui"</formula>
    </cfRule>
  </conditionalFormatting>
  <conditionalFormatting sqref="A686:A689">
    <cfRule type="expression" dxfId="271" priority="432">
      <formula>$C$7="Oui"</formula>
    </cfRule>
  </conditionalFormatting>
  <conditionalFormatting sqref="A717:A720">
    <cfRule type="expression" dxfId="270" priority="403">
      <formula>$C$7="Oui"</formula>
    </cfRule>
  </conditionalFormatting>
  <conditionalFormatting sqref="A748:A751">
    <cfRule type="expression" dxfId="269" priority="374">
      <formula>$C$7="Oui"</formula>
    </cfRule>
  </conditionalFormatting>
  <conditionalFormatting sqref="A779:A782">
    <cfRule type="expression" dxfId="268" priority="345">
      <formula>$C$7="Oui"</formula>
    </cfRule>
  </conditionalFormatting>
  <conditionalFormatting sqref="A810:A813">
    <cfRule type="expression" dxfId="267" priority="292">
      <formula>$C$7="Oui"</formula>
    </cfRule>
  </conditionalFormatting>
  <conditionalFormatting sqref="A841:A844">
    <cfRule type="expression" dxfId="266" priority="262">
      <formula>$C$7="Oui"</formula>
    </cfRule>
  </conditionalFormatting>
  <conditionalFormatting sqref="A872:A875">
    <cfRule type="expression" dxfId="265" priority="232">
      <formula>$C$7="Oui"</formula>
    </cfRule>
  </conditionalFormatting>
  <conditionalFormatting sqref="A903:A906">
    <cfRule type="expression" dxfId="264" priority="202">
      <formula>$C$7="Oui"</formula>
    </cfRule>
  </conditionalFormatting>
  <conditionalFormatting sqref="A934:A937">
    <cfRule type="expression" dxfId="263" priority="172">
      <formula>$C$7="Oui"</formula>
    </cfRule>
  </conditionalFormatting>
  <conditionalFormatting sqref="A965:A968">
    <cfRule type="expression" dxfId="262" priority="142">
      <formula>$C$7="Oui"</formula>
    </cfRule>
  </conditionalFormatting>
  <conditionalFormatting sqref="A72:G101">
    <cfRule type="expression" dxfId="261" priority="1009">
      <formula>$B$74=0</formula>
    </cfRule>
  </conditionalFormatting>
  <conditionalFormatting sqref="A165:G194">
    <cfRule type="expression" dxfId="260" priority="910">
      <formula>$B$167=0</formula>
    </cfRule>
  </conditionalFormatting>
  <conditionalFormatting sqref="A196:G225">
    <cfRule type="expression" dxfId="259" priority="881">
      <formula>$B$198=0</formula>
    </cfRule>
  </conditionalFormatting>
  <conditionalFormatting sqref="A227:G257">
    <cfRule type="expression" dxfId="258" priority="852">
      <formula>$B$229=0</formula>
    </cfRule>
  </conditionalFormatting>
  <conditionalFormatting sqref="A258:G288">
    <cfRule type="expression" dxfId="257" priority="823">
      <formula>$B$260=0</formula>
    </cfRule>
  </conditionalFormatting>
  <conditionalFormatting sqref="A320:G349">
    <cfRule type="expression" dxfId="256" priority="765">
      <formula>$B$322=0</formula>
    </cfRule>
  </conditionalFormatting>
  <conditionalFormatting sqref="A382:G411">
    <cfRule type="expression" dxfId="255" priority="707">
      <formula>$B$384=0</formula>
    </cfRule>
  </conditionalFormatting>
  <conditionalFormatting sqref="A413:G442">
    <cfRule type="expression" dxfId="254" priority="678">
      <formula>$B$415=0</formula>
    </cfRule>
  </conditionalFormatting>
  <conditionalFormatting sqref="A444:G474">
    <cfRule type="expression" dxfId="253" priority="649">
      <formula>$B$446=0</formula>
    </cfRule>
  </conditionalFormatting>
  <conditionalFormatting sqref="A475:G504">
    <cfRule type="expression" dxfId="252" priority="620">
      <formula>$B$477=0</formula>
    </cfRule>
  </conditionalFormatting>
  <conditionalFormatting sqref="A506:G535">
    <cfRule type="expression" dxfId="251" priority="591">
      <formula>$B$508=0</formula>
    </cfRule>
  </conditionalFormatting>
  <conditionalFormatting sqref="A630:G659">
    <cfRule type="expression" dxfId="250" priority="504">
      <formula>$B$632=0</formula>
    </cfRule>
  </conditionalFormatting>
  <conditionalFormatting sqref="A661:G690">
    <cfRule type="expression" dxfId="249" priority="447">
      <formula>$B$663=0</formula>
    </cfRule>
  </conditionalFormatting>
  <conditionalFormatting sqref="A692:G721">
    <cfRule type="expression" dxfId="248" priority="418">
      <formula>$B$694=0</formula>
    </cfRule>
  </conditionalFormatting>
  <conditionalFormatting sqref="A723:G752">
    <cfRule type="expression" dxfId="247" priority="389">
      <formula>$B$725=0</formula>
    </cfRule>
  </conditionalFormatting>
  <conditionalFormatting sqref="A754:G783">
    <cfRule type="expression" dxfId="246" priority="360">
      <formula>$B$756=0</formula>
    </cfRule>
  </conditionalFormatting>
  <conditionalFormatting sqref="A785:G814">
    <cfRule type="expression" dxfId="245" priority="307">
      <formula>$B$787=0</formula>
    </cfRule>
  </conditionalFormatting>
  <conditionalFormatting sqref="A816:G845">
    <cfRule type="expression" dxfId="244" priority="277">
      <formula>$B$818=0</formula>
    </cfRule>
  </conditionalFormatting>
  <conditionalFormatting sqref="A847:G876">
    <cfRule type="expression" dxfId="243" priority="247">
      <formula>$B$849=0</formula>
    </cfRule>
  </conditionalFormatting>
  <conditionalFormatting sqref="A878:G907">
    <cfRule type="expression" dxfId="242" priority="217">
      <formula>$B$880=0</formula>
    </cfRule>
  </conditionalFormatting>
  <conditionalFormatting sqref="A940:G973">
    <cfRule type="expression" dxfId="241" priority="157">
      <formula>$B$942=0</formula>
    </cfRule>
  </conditionalFormatting>
  <conditionalFormatting sqref="A41:H70">
    <cfRule type="expression" dxfId="240" priority="1010">
      <formula>$B$43=0</formula>
    </cfRule>
  </conditionalFormatting>
  <conditionalFormatting sqref="A103:H133">
    <cfRule type="expression" dxfId="239" priority="968">
      <formula>$B$105=0</formula>
    </cfRule>
  </conditionalFormatting>
  <conditionalFormatting sqref="A134:H163">
    <cfRule type="expression" dxfId="238" priority="939">
      <formula>$B$136=0</formula>
    </cfRule>
  </conditionalFormatting>
  <conditionalFormatting sqref="A289:H318">
    <cfRule type="expression" dxfId="237" priority="794">
      <formula>$B$291=0</formula>
    </cfRule>
  </conditionalFormatting>
  <conditionalFormatting sqref="A351:H380">
    <cfRule type="expression" dxfId="236" priority="736">
      <formula>$B$353=0</formula>
    </cfRule>
  </conditionalFormatting>
  <conditionalFormatting sqref="A536:H566">
    <cfRule type="expression" dxfId="235" priority="562">
      <formula>$B$539=0</formula>
    </cfRule>
  </conditionalFormatting>
  <conditionalFormatting sqref="A568:H597">
    <cfRule type="expression" dxfId="234" priority="533">
      <formula>$B$570=0</formula>
    </cfRule>
  </conditionalFormatting>
  <conditionalFormatting sqref="A909:H939">
    <cfRule type="expression" dxfId="233" priority="187">
      <formula>$B$911=0</formula>
    </cfRule>
  </conditionalFormatting>
  <conditionalFormatting sqref="A39:K972">
    <cfRule type="expression" dxfId="232" priority="1013">
      <formula>$C$7="Oui"</formula>
    </cfRule>
  </conditionalFormatting>
  <conditionalFormatting sqref="B76:F100">
    <cfRule type="expression" dxfId="231" priority="88">
      <formula>$B$43=0</formula>
    </cfRule>
  </conditionalFormatting>
  <conditionalFormatting sqref="B107:F131">
    <cfRule type="expression" dxfId="230" priority="87">
      <formula>$B$43=0</formula>
    </cfRule>
  </conditionalFormatting>
  <conditionalFormatting sqref="B138:F162">
    <cfRule type="expression" dxfId="229" priority="86">
      <formula>$B$105=0</formula>
    </cfRule>
    <cfRule type="expression" dxfId="228" priority="85">
      <formula>$B$43=0</formula>
    </cfRule>
  </conditionalFormatting>
  <conditionalFormatting sqref="B169:F193">
    <cfRule type="expression" dxfId="227" priority="84">
      <formula>$B$105=0</formula>
    </cfRule>
    <cfRule type="expression" dxfId="226" priority="83">
      <formula>$B$43=0</formula>
    </cfRule>
  </conditionalFormatting>
  <conditionalFormatting sqref="B200:F224">
    <cfRule type="expression" dxfId="225" priority="82">
      <formula>$B$105=0</formula>
    </cfRule>
    <cfRule type="expression" dxfId="224" priority="81">
      <formula>$B$43=0</formula>
    </cfRule>
  </conditionalFormatting>
  <conditionalFormatting sqref="B231:F255">
    <cfRule type="expression" dxfId="223" priority="79">
      <formula>$B$43=0</formula>
    </cfRule>
    <cfRule type="expression" dxfId="222" priority="80">
      <formula>$B$105=0</formula>
    </cfRule>
  </conditionalFormatting>
  <conditionalFormatting sqref="B262:F286">
    <cfRule type="expression" dxfId="221" priority="77">
      <formula>$B$43=0</formula>
    </cfRule>
    <cfRule type="expression" dxfId="220" priority="78">
      <formula>$B$105=0</formula>
    </cfRule>
  </conditionalFormatting>
  <conditionalFormatting sqref="B293:F317">
    <cfRule type="expression" dxfId="219" priority="76">
      <formula>$B$105=0</formula>
    </cfRule>
    <cfRule type="expression" dxfId="218" priority="75">
      <formula>$B$43=0</formula>
    </cfRule>
  </conditionalFormatting>
  <conditionalFormatting sqref="B324:F348">
    <cfRule type="expression" dxfId="217" priority="74">
      <formula>$B$105=0</formula>
    </cfRule>
    <cfRule type="expression" dxfId="216" priority="73">
      <formula>$B$43=0</formula>
    </cfRule>
  </conditionalFormatting>
  <conditionalFormatting sqref="B355:F379">
    <cfRule type="expression" dxfId="215" priority="71">
      <formula>$B$43=0</formula>
    </cfRule>
    <cfRule type="expression" dxfId="214" priority="72">
      <formula>$B$105=0</formula>
    </cfRule>
  </conditionalFormatting>
  <conditionalFormatting sqref="B386:F410">
    <cfRule type="expression" dxfId="213" priority="70">
      <formula>$B$105=0</formula>
    </cfRule>
    <cfRule type="expression" dxfId="212" priority="69">
      <formula>$B$43=0</formula>
    </cfRule>
  </conditionalFormatting>
  <conditionalFormatting sqref="B417:F441">
    <cfRule type="expression" dxfId="211" priority="68">
      <formula>$B$105=0</formula>
    </cfRule>
    <cfRule type="expression" dxfId="210" priority="67">
      <formula>$B$43=0</formula>
    </cfRule>
  </conditionalFormatting>
  <conditionalFormatting sqref="B448:F472">
    <cfRule type="expression" dxfId="209" priority="66">
      <formula>$B$105=0</formula>
    </cfRule>
    <cfRule type="expression" dxfId="208" priority="65">
      <formula>$B$43=0</formula>
    </cfRule>
  </conditionalFormatting>
  <conditionalFormatting sqref="B479:F503">
    <cfRule type="expression" dxfId="207" priority="63">
      <formula>$B$43=0</formula>
    </cfRule>
    <cfRule type="expression" dxfId="206" priority="64">
      <formula>$B$105=0</formula>
    </cfRule>
  </conditionalFormatting>
  <conditionalFormatting sqref="B510:F534">
    <cfRule type="expression" dxfId="205" priority="62">
      <formula>$B$105=0</formula>
    </cfRule>
    <cfRule type="expression" dxfId="204" priority="61">
      <formula>$B$43=0</formula>
    </cfRule>
  </conditionalFormatting>
  <conditionalFormatting sqref="B541:F565">
    <cfRule type="expression" dxfId="203" priority="59">
      <formula>$B$43=0</formula>
    </cfRule>
    <cfRule type="expression" dxfId="202" priority="60">
      <formula>$B$105=0</formula>
    </cfRule>
  </conditionalFormatting>
  <conditionalFormatting sqref="B572:F596">
    <cfRule type="expression" dxfId="201" priority="58">
      <formula>$B$105=0</formula>
    </cfRule>
    <cfRule type="expression" dxfId="200" priority="57">
      <formula>$B$43=0</formula>
    </cfRule>
  </conditionalFormatting>
  <conditionalFormatting sqref="B603:F627">
    <cfRule type="expression" dxfId="199" priority="56">
      <formula>$B$105=0</formula>
    </cfRule>
    <cfRule type="expression" dxfId="198" priority="55">
      <formula>$B$43=0</formula>
    </cfRule>
  </conditionalFormatting>
  <conditionalFormatting sqref="B634:F658">
    <cfRule type="expression" dxfId="197" priority="54">
      <formula>$B$105=0</formula>
    </cfRule>
    <cfRule type="expression" dxfId="196" priority="53">
      <formula>$B$43=0</formula>
    </cfRule>
  </conditionalFormatting>
  <conditionalFormatting sqref="B665:F689">
    <cfRule type="expression" dxfId="195" priority="52">
      <formula>$B$105=0</formula>
    </cfRule>
    <cfRule type="expression" dxfId="194" priority="51">
      <formula>$B$43=0</formula>
    </cfRule>
  </conditionalFormatting>
  <conditionalFormatting sqref="B696:F720">
    <cfRule type="expression" dxfId="193" priority="49">
      <formula>$B$43=0</formula>
    </cfRule>
    <cfRule type="expression" dxfId="192" priority="50">
      <formula>$B$105=0</formula>
    </cfRule>
  </conditionalFormatting>
  <conditionalFormatting sqref="B727:F751">
    <cfRule type="expression" dxfId="191" priority="48">
      <formula>$B$105=0</formula>
    </cfRule>
    <cfRule type="expression" dxfId="190" priority="47">
      <formula>$B$43=0</formula>
    </cfRule>
  </conditionalFormatting>
  <conditionalFormatting sqref="B758:F782">
    <cfRule type="expression" dxfId="189" priority="46">
      <formula>$B$105=0</formula>
    </cfRule>
    <cfRule type="expression" dxfId="188" priority="45">
      <formula>$B$43=0</formula>
    </cfRule>
  </conditionalFormatting>
  <conditionalFormatting sqref="B789:F813">
    <cfRule type="expression" dxfId="187" priority="43">
      <formula>$B$43=0</formula>
    </cfRule>
    <cfRule type="expression" dxfId="186" priority="44">
      <formula>$B$105=0</formula>
    </cfRule>
  </conditionalFormatting>
  <conditionalFormatting sqref="B820:F844">
    <cfRule type="expression" dxfId="185" priority="42">
      <formula>$B$105=0</formula>
    </cfRule>
    <cfRule type="expression" dxfId="184" priority="41">
      <formula>$B$43=0</formula>
    </cfRule>
  </conditionalFormatting>
  <conditionalFormatting sqref="B851:F875">
    <cfRule type="expression" dxfId="183" priority="40">
      <formula>$B$105=0</formula>
    </cfRule>
    <cfRule type="expression" dxfId="182" priority="39">
      <formula>$B$43=0</formula>
    </cfRule>
  </conditionalFormatting>
  <conditionalFormatting sqref="B882:F906">
    <cfRule type="expression" dxfId="181" priority="37">
      <formula>$B$43=0</formula>
    </cfRule>
    <cfRule type="expression" dxfId="180" priority="38">
      <formula>$B$105=0</formula>
    </cfRule>
  </conditionalFormatting>
  <conditionalFormatting sqref="B913:F937">
    <cfRule type="expression" dxfId="179" priority="36">
      <formula>$B$105=0</formula>
    </cfRule>
    <cfRule type="expression" dxfId="178" priority="35">
      <formula>$B$43=0</formula>
    </cfRule>
  </conditionalFormatting>
  <conditionalFormatting sqref="B944:F968">
    <cfRule type="expression" dxfId="177" priority="34">
      <formula>$B$105=0</formula>
    </cfRule>
    <cfRule type="expression" dxfId="176" priority="33">
      <formula>$B$43=0</formula>
    </cfRule>
  </conditionalFormatting>
  <conditionalFormatting sqref="E14:E38">
    <cfRule type="expression" dxfId="175" priority="1014">
      <formula>$C$7="Non"</formula>
    </cfRule>
  </conditionalFormatting>
  <conditionalFormatting sqref="E92:E100">
    <cfRule type="expression" dxfId="174" priority="32">
      <formula>$B$43=0</formula>
    </cfRule>
  </conditionalFormatting>
  <conditionalFormatting sqref="E123:E131">
    <cfRule type="expression" dxfId="173" priority="31">
      <formula>$B$43=0</formula>
    </cfRule>
  </conditionalFormatting>
  <conditionalFormatting sqref="E154:E162">
    <cfRule type="expression" dxfId="172" priority="30">
      <formula>$B$43=0</formula>
    </cfRule>
  </conditionalFormatting>
  <conditionalFormatting sqref="E185:E193">
    <cfRule type="expression" dxfId="171" priority="29">
      <formula>$B$43=0</formula>
    </cfRule>
  </conditionalFormatting>
  <conditionalFormatting sqref="E216:E224">
    <cfRule type="expression" dxfId="170" priority="28">
      <formula>$B$43=0</formula>
    </cfRule>
  </conditionalFormatting>
  <conditionalFormatting sqref="E247:E255">
    <cfRule type="expression" dxfId="169" priority="27">
      <formula>$B$43=0</formula>
    </cfRule>
  </conditionalFormatting>
  <conditionalFormatting sqref="E278:E286">
    <cfRule type="expression" dxfId="168" priority="26">
      <formula>$B$43=0</formula>
    </cfRule>
  </conditionalFormatting>
  <conditionalFormatting sqref="E309:E317">
    <cfRule type="expression" dxfId="167" priority="25">
      <formula>$B$43=0</formula>
    </cfRule>
  </conditionalFormatting>
  <conditionalFormatting sqref="E340:E348">
    <cfRule type="expression" dxfId="166" priority="24">
      <formula>$B$43=0</formula>
    </cfRule>
  </conditionalFormatting>
  <conditionalFormatting sqref="E371:E379">
    <cfRule type="expression" dxfId="165" priority="23">
      <formula>$B$43=0</formula>
    </cfRule>
  </conditionalFormatting>
  <conditionalFormatting sqref="E402:E410">
    <cfRule type="expression" dxfId="164" priority="22">
      <formula>$B$43=0</formula>
    </cfRule>
  </conditionalFormatting>
  <conditionalFormatting sqref="E433:E441">
    <cfRule type="expression" dxfId="163" priority="21">
      <formula>$B$43=0</formula>
    </cfRule>
  </conditionalFormatting>
  <conditionalFormatting sqref="E464:E472">
    <cfRule type="expression" dxfId="162" priority="20">
      <formula>$B$43=0</formula>
    </cfRule>
  </conditionalFormatting>
  <conditionalFormatting sqref="E495:E503">
    <cfRule type="expression" dxfId="161" priority="18">
      <formula>$B$43=0</formula>
    </cfRule>
  </conditionalFormatting>
  <conditionalFormatting sqref="E526:E534">
    <cfRule type="expression" dxfId="160" priority="17">
      <formula>$B$43=0</formula>
    </cfRule>
  </conditionalFormatting>
  <conditionalFormatting sqref="E557:E565">
    <cfRule type="expression" dxfId="159" priority="16">
      <formula>$B$43=0</formula>
    </cfRule>
  </conditionalFormatting>
  <conditionalFormatting sqref="E588:E596">
    <cfRule type="expression" dxfId="158" priority="15">
      <formula>$B$43=0</formula>
    </cfRule>
  </conditionalFormatting>
  <conditionalFormatting sqref="E619:E627">
    <cfRule type="expression" dxfId="157" priority="14">
      <formula>$B$43=0</formula>
    </cfRule>
  </conditionalFormatting>
  <conditionalFormatting sqref="E650:E658">
    <cfRule type="expression" dxfId="156" priority="13">
      <formula>$B$43=0</formula>
    </cfRule>
  </conditionalFormatting>
  <conditionalFormatting sqref="E681:E689">
    <cfRule type="expression" dxfId="155" priority="12">
      <formula>$B$43=0</formula>
    </cfRule>
  </conditionalFormatting>
  <conditionalFormatting sqref="E712:E720">
    <cfRule type="expression" dxfId="154" priority="11">
      <formula>$B$43=0</formula>
    </cfRule>
  </conditionalFormatting>
  <conditionalFormatting sqref="E743:E751">
    <cfRule type="expression" dxfId="153" priority="9">
      <formula>$B$43=0</formula>
    </cfRule>
  </conditionalFormatting>
  <conditionalFormatting sqref="E774:E782">
    <cfRule type="expression" dxfId="152" priority="8">
      <formula>$B$43=0</formula>
    </cfRule>
  </conditionalFormatting>
  <conditionalFormatting sqref="E805:E813">
    <cfRule type="expression" dxfId="151" priority="7">
      <formula>$B$43=0</formula>
    </cfRule>
  </conditionalFormatting>
  <conditionalFormatting sqref="E836:E844">
    <cfRule type="expression" dxfId="150" priority="6">
      <formula>$B$43=0</formula>
    </cfRule>
  </conditionalFormatting>
  <conditionalFormatting sqref="E867:E875">
    <cfRule type="expression" dxfId="149" priority="4">
      <formula>$B$43=0</formula>
    </cfRule>
  </conditionalFormatting>
  <conditionalFormatting sqref="E898:E906">
    <cfRule type="expression" dxfId="148" priority="3">
      <formula>$B$43=0</formula>
    </cfRule>
  </conditionalFormatting>
  <conditionalFormatting sqref="E929:E937">
    <cfRule type="expression" dxfId="147" priority="2">
      <formula>$B$43=0</formula>
    </cfRule>
  </conditionalFormatting>
  <conditionalFormatting sqref="E960:E968">
    <cfRule type="expression" dxfId="146" priority="1">
      <formula>$B$43=0</formula>
    </cfRule>
  </conditionalFormatting>
  <conditionalFormatting sqref="E38:F38">
    <cfRule type="colorScale" priority="1012">
      <colorScale>
        <cfvo type="min"/>
        <cfvo type="num" val="3"/>
        <cfvo type="max"/>
        <color rgb="FFFF0000"/>
        <color rgb="FF92D050"/>
        <color rgb="FF00B050"/>
      </colorScale>
    </cfRule>
  </conditionalFormatting>
  <conditionalFormatting sqref="F14:F38">
    <cfRule type="expression" dxfId="145" priority="121">
      <formula>$C$7="Non"</formula>
    </cfRule>
  </conditionalFormatting>
  <dataValidations count="9">
    <dataValidation type="list" allowBlank="1" showInputMessage="1" showErrorMessage="1" sqref="D10:E11 C7" xr:uid="{D7829E78-B9DF-4CC5-A87A-CD297BAB2E07}">
      <formula1>"Oui,Non"</formula1>
    </dataValidation>
    <dataValidation type="list" allowBlank="1" showInputMessage="1" showErrorMessage="1" sqref="C8" xr:uid="{A4C5F858-14DE-0F46-BCD2-C413BF7025B0}">
      <formula1>"Une seule grille,Une grille par entité"</formula1>
    </dataValidation>
    <dataValidation type="list" allowBlank="1" showInputMessage="1" showErrorMessage="1" sqref="F29" xr:uid="{29B38AB8-1DE3-41B4-88F2-2172F20BBB3E}">
      <formula1>"0,1,2,3,4,5,6,7,8,9,10"</formula1>
    </dataValidation>
    <dataValidation type="decimal" allowBlank="1" showInputMessage="1" showErrorMessage="1" errorTitle="Attention" error="Veuillez renseigner un pourcentage" sqref="E15:E28 E34 E927 E37 E46:E59 E65 E68 E77:E89 E90 E96 E99 E108:E121 E127 E130 E139:E152 E158 E161 E170:E183 E189 E192 E201:E214 E220 E223 E232:E245 E251 E254 E263:E276 E282 E285 E294:E307 E313 E316 E325:E338 E344 E347 E356:E369 E375 E378 E387:E400 E406 E409 E418 E419:E431 E437 E440 E449:E462 E468 E471 E480:E493 E499 E502 E511:E524 E530 E533 E542:E555 E561 E564 E573:E586 E592 E595 E604:E617 E623 E626 E635:E648 E654 E657 E666:E679 E685 E688 E698:E710 E697 E716 E719 E728:E741 E747 E750 E759:E772 E778 E781 E790:E803 E809 E812 E821:E834 E840 E843 E852:E865 E871 E874 E883:E896 E902 E905 E914:E926 E933 E936 E945:E958 E964 E967" xr:uid="{48824C78-F53B-4712-BD1B-CAF99CF00947}">
      <formula1>0</formula1>
      <formula2>1</formula2>
    </dataValidation>
    <dataValidation type="list" allowBlank="1" showInputMessage="1" showErrorMessage="1" errorTitle="Attention" error="Veuillez sélectionner l'une des valeurs dans la liste déroulante" sqref="F960:F968 F945:F958 F46:F59 F61:F69 F77:F90 F92:F100 F108:F121 F123:F131 F139:F152 F154:F162 F170:F183 F185:F193 F201:F214 F216:F224 F232:F245 F247:F255 F263:F276 F278:F286 F294:F307 F309:F317 F325:F338 F340:F348 F356:F369 F371:F379 F387:F400 F402:F410 F418:F431 F433:F441 F449:F462 F464:F472 F480:F493 F495:F503 F511:F524 F526:F533 F534 F542:F555 F557:F565 F573:F586 F588:F596 F604:F617 F619:F627 F635:F648 F650:F658 F666:F679 F681:F689 F698:F710 F697 F712:F720 F728:F741 F743:F750 F751 F759:F772 F774:F782 F790:F803 F805:F812 F813 F821:F833 F834 F836:F844 F852:F865 F867:F874 F875 F883:F896 F898:F905 F906 F914:F927 F929:F937 F30:F38 F15:F28" xr:uid="{FDAE2C04-1CC2-47A4-ACD8-B171550D43D0}">
      <formula1>"0,1,2,3,4,5,6,7,8,9,10"</formula1>
    </dataValidation>
    <dataValidation type="decimal" operator="greaterThanOrEqual" allowBlank="1" showInputMessage="1" showErrorMessage="1" errorTitle="Attention" error="Veuillez renseigner un nombre (décimales autorisées)" sqref="E36 E35 E32:E33" xr:uid="{DDB202A1-3DFA-4B6F-B521-8BE89B820974}">
      <formula1>0</formula1>
    </dataValidation>
    <dataValidation type="list" allowBlank="1" showInputMessage="1" showErrorMessage="1" errorTitle="Attention" error="Veuillez sélectionner une valeur dans la liste déroulante" sqref="E38 E968 E937 E906 E875 E844 E813 E782 E751 E720 E689 E658 E627 E596 E565 E534 E503 E472 E441 E410 E379 E348 E317 E286 E255 E224 E193 E162 E131 E100 E69" xr:uid="{0E9BCD65-3283-43ED-92E3-6C7E0359D017}">
      <formula1>"Oui,Non"</formula1>
    </dataValidation>
    <dataValidation type="list" allowBlank="1" showInputMessage="1" showErrorMessage="1" errorTitle="Attention" error="Veuillez sélectionner une valeur dans la liste déroulante" sqref="E30 E61 E92 E123 E154 E185 E216 E247 E278 E309 E340 E371 E402 E433 E464 E495 E526 E557 E588 E619 E650 E681 E712 E743 E774 E805 E836 E867 E898 E929 E960 E30 E61 E92 E123 E154 E185 E216 E247 E278 E309 E340 E371 E402 E433 E464 E495 E526 E557 E588 E619 E650 E681 E712 E743 E774 E805 E836 E867 E898 E929 E960" xr:uid="{2833F637-4010-4112-B435-AEA30F62FD6E}">
      <formula1>"0,1,2,3,4,5,6,7,8,9,10"</formula1>
    </dataValidation>
    <dataValidation type="decimal" operator="greaterThan" allowBlank="1" showInputMessage="1" showErrorMessage="1" errorTitle="Attention" error="Veuillez renseigner un nombre (décimales autorisées)" sqref="E31 E62:E64 E66:E67 E93:E95 E97:E98 E124:E126 E128:E129 E155:E157 E159:E160 E186:E188 E190:E191 E217:E219 E221:E222 E248:E250 E252:E253 E279:E281 E283:E284 E310:E312 E314:E315 E341:E343 E345:E346 E372:E374 E376:E377 E403:E405 E407:E408 E434:E436 E438:E439 E465:E467 E469:E470 E496:E498 E500:E501 E527:E529 E531:E532 E558:E560 E562:E563 E589:E591 E593:E594 E620:E622 E624:E625 E651:E653 E655:E656 E682:E684 E686:E687 E713:E715 E717:E718 E744:E746 E748:E749 E775:E777 E779:E780 E806:E808 E810:E811 E837:E839 E841:E842 E868:E870 E872:E873 E899:E901 E903:E904 E930:E932 E934:E935 E961:E963 E965:E966" xr:uid="{B16D2374-3775-41D4-BF70-2EF5FBBDD117}">
      <formula1>0</formula1>
    </dataValidation>
  </dataValidations>
  <pageMargins left="0.75" right="0.75" top="1" bottom="1" header="0.4921259845" footer="0.4921259845"/>
  <pageSetup paperSize="9" orientation="portrait" horizontalDpi="360" verticalDpi="360" r:id="rId1"/>
  <headerFooter alignWithMargins="0"/>
  <drawing r:id="rId2"/>
  <picture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63A7F-BCEC-4244-84F9-F73DD0B8DAA0}">
  <sheetPr codeName="Feuil14">
    <tabColor rgb="FF83CCDD"/>
  </sheetPr>
  <dimension ref="A1:H1093"/>
  <sheetViews>
    <sheetView zoomScale="90" zoomScaleNormal="90" workbookViewId="0">
      <pane ySplit="2" topLeftCell="A3" activePane="bottomLeft" state="frozen"/>
      <selection activeCell="D7" sqref="D7"/>
      <selection pane="bottomLeft"/>
    </sheetView>
  </sheetViews>
  <sheetFormatPr baseColWidth="10" defaultColWidth="8.77734375" defaultRowHeight="13.2" x14ac:dyDescent="0.25"/>
  <cols>
    <col min="1" max="1" width="10.77734375" style="44" customWidth="1"/>
    <col min="2" max="2" width="80" style="44" customWidth="1"/>
    <col min="3" max="3" width="21.77734375" style="44" customWidth="1"/>
    <col min="4" max="4" width="56.44140625" style="44" customWidth="1"/>
    <col min="5" max="5" width="30.21875" style="44" customWidth="1"/>
    <col min="6" max="6" width="33.44140625" style="44" customWidth="1"/>
    <col min="7" max="242" width="11.44140625" style="44" customWidth="1"/>
    <col min="243" max="16384" width="8.77734375" style="44"/>
  </cols>
  <sheetData>
    <row r="1" spans="1:6" s="147" customFormat="1" ht="60" customHeight="1" x14ac:dyDescent="0.25">
      <c r="B1" s="148" t="s">
        <v>1309</v>
      </c>
      <c r="D1" s="214" t="s">
        <v>3900</v>
      </c>
    </row>
    <row r="2" spans="1:6" ht="25.2" customHeight="1" x14ac:dyDescent="0.25">
      <c r="B2" s="102" t="s">
        <v>3539</v>
      </c>
    </row>
    <row r="3" spans="1:6" ht="25.2" customHeight="1" x14ac:dyDescent="0.25">
      <c r="B3" s="102"/>
      <c r="C3" s="102"/>
      <c r="D3" s="102"/>
    </row>
    <row r="4" spans="1:6" ht="25.2" customHeight="1" x14ac:dyDescent="0.25">
      <c r="B4" s="49" t="s">
        <v>1218</v>
      </c>
      <c r="C4" s="102"/>
      <c r="D4" s="102"/>
    </row>
    <row r="5" spans="1:6" ht="25.2" customHeight="1" x14ac:dyDescent="0.25">
      <c r="B5" s="49" t="s">
        <v>1219</v>
      </c>
      <c r="C5" s="102"/>
      <c r="D5" s="102"/>
    </row>
    <row r="6" spans="1:6" ht="25.2" customHeight="1" x14ac:dyDescent="0.25">
      <c r="C6" s="102"/>
      <c r="D6" s="102"/>
    </row>
    <row r="7" spans="1:6" ht="25.2" hidden="1" customHeight="1" x14ac:dyDescent="0.25">
      <c r="B7" s="48" t="s">
        <v>1220</v>
      </c>
      <c r="C7" s="90" t="str">
        <f>IF($C$8="Une seule grille","Oui","Non")</f>
        <v>Oui</v>
      </c>
      <c r="D7" s="187"/>
    </row>
    <row r="8" spans="1:6" s="176" customFormat="1" ht="25.2" customHeight="1" x14ac:dyDescent="0.25">
      <c r="B8" s="362" t="s">
        <v>1265</v>
      </c>
      <c r="C8" s="90" t="s">
        <v>3543</v>
      </c>
      <c r="D8" s="186" t="str">
        <f>IF($C$7="Non","   Rendez-vous directement à la ligne 48 de cet onglet","")</f>
        <v/>
      </c>
    </row>
    <row r="9" spans="1:6" ht="25.2" customHeight="1" x14ac:dyDescent="0.25">
      <c r="B9" s="362"/>
    </row>
    <row r="10" spans="1:6" ht="16.2" customHeight="1" x14ac:dyDescent="0.25">
      <c r="B10" s="49" t="s">
        <v>3779</v>
      </c>
      <c r="D10" s="48"/>
      <c r="E10" s="48"/>
    </row>
    <row r="11" spans="1:6" ht="13.95" customHeight="1" x14ac:dyDescent="0.25">
      <c r="B11" s="49" t="s">
        <v>1223</v>
      </c>
      <c r="D11" s="48"/>
      <c r="E11" s="48"/>
    </row>
    <row r="12" spans="1:6" s="119" customFormat="1" ht="21" customHeight="1" x14ac:dyDescent="0.25">
      <c r="A12" s="228">
        <v>0</v>
      </c>
      <c r="B12" s="229" t="s">
        <v>3777</v>
      </c>
    </row>
    <row r="13" spans="1:6" ht="21" customHeight="1" thickBot="1" x14ac:dyDescent="0.3">
      <c r="B13" s="220" t="s">
        <v>1224</v>
      </c>
    </row>
    <row r="14" spans="1:6" ht="62.7" customHeight="1" thickBot="1" x14ac:dyDescent="0.3">
      <c r="B14" s="170" t="s">
        <v>1225</v>
      </c>
      <c r="C14" s="355" t="s">
        <v>1310</v>
      </c>
      <c r="D14" s="356"/>
      <c r="E14" s="189" t="s">
        <v>1228</v>
      </c>
      <c r="F14" s="189" t="s">
        <v>1229</v>
      </c>
    </row>
    <row r="15" spans="1:6" ht="25.2" customHeight="1" x14ac:dyDescent="0.25">
      <c r="B15" s="168" t="s">
        <v>1311</v>
      </c>
      <c r="C15" s="351" t="s">
        <v>1312</v>
      </c>
      <c r="D15" s="352"/>
      <c r="E15" s="114"/>
      <c r="F15" s="226"/>
    </row>
    <row r="16" spans="1:6" ht="25.2" customHeight="1" x14ac:dyDescent="0.25">
      <c r="B16" s="173" t="s">
        <v>1313</v>
      </c>
      <c r="C16" s="353" t="s">
        <v>1314</v>
      </c>
      <c r="D16" s="354"/>
      <c r="E16" s="115"/>
      <c r="F16" s="118"/>
    </row>
    <row r="17" spans="1:8" ht="25.2" customHeight="1" x14ac:dyDescent="0.25">
      <c r="B17" s="173" t="s">
        <v>1315</v>
      </c>
      <c r="C17" s="353" t="s">
        <v>3546</v>
      </c>
      <c r="D17" s="354"/>
      <c r="E17" s="115"/>
      <c r="F17" s="118"/>
    </row>
    <row r="18" spans="1:8" ht="25.2" customHeight="1" x14ac:dyDescent="0.25">
      <c r="B18" s="173" t="s">
        <v>1316</v>
      </c>
      <c r="C18" s="353" t="s">
        <v>1317</v>
      </c>
      <c r="D18" s="354"/>
      <c r="E18" s="115"/>
      <c r="F18" s="118"/>
    </row>
    <row r="19" spans="1:8" ht="25.2" customHeight="1" x14ac:dyDescent="0.25">
      <c r="B19" s="173" t="s">
        <v>1318</v>
      </c>
      <c r="C19" s="353" t="s">
        <v>1319</v>
      </c>
      <c r="D19" s="354"/>
      <c r="E19" s="115"/>
      <c r="F19" s="118"/>
    </row>
    <row r="20" spans="1:8" ht="25.2" customHeight="1" x14ac:dyDescent="0.25">
      <c r="B20" s="173" t="s">
        <v>1320</v>
      </c>
      <c r="C20" s="353" t="s">
        <v>1321</v>
      </c>
      <c r="D20" s="354"/>
      <c r="E20" s="115"/>
      <c r="F20" s="118"/>
    </row>
    <row r="21" spans="1:8" ht="39" customHeight="1" x14ac:dyDescent="0.25">
      <c r="B21" s="173" t="s">
        <v>1322</v>
      </c>
      <c r="C21" s="353" t="s">
        <v>1323</v>
      </c>
      <c r="D21" s="354"/>
      <c r="E21" s="115"/>
      <c r="F21" s="118"/>
    </row>
    <row r="22" spans="1:8" ht="25.2" customHeight="1" x14ac:dyDescent="0.25">
      <c r="B22" s="173" t="s">
        <v>3547</v>
      </c>
      <c r="C22" s="353" t="s">
        <v>1325</v>
      </c>
      <c r="D22" s="354"/>
      <c r="E22" s="115"/>
      <c r="F22" s="118"/>
    </row>
    <row r="23" spans="1:8" ht="25.2" customHeight="1" x14ac:dyDescent="0.25">
      <c r="B23" s="173" t="s">
        <v>1326</v>
      </c>
      <c r="C23" s="353" t="s">
        <v>1327</v>
      </c>
      <c r="D23" s="354"/>
      <c r="E23" s="115"/>
      <c r="F23" s="118"/>
    </row>
    <row r="24" spans="1:8" ht="25.2" customHeight="1" x14ac:dyDescent="0.25">
      <c r="B24" s="173" t="s">
        <v>1328</v>
      </c>
      <c r="C24" s="353" t="s">
        <v>1329</v>
      </c>
      <c r="D24" s="354"/>
      <c r="E24" s="115"/>
      <c r="F24" s="118"/>
    </row>
    <row r="25" spans="1:8" ht="25.2" customHeight="1" x14ac:dyDescent="0.25">
      <c r="B25" s="173" t="s">
        <v>1330</v>
      </c>
      <c r="C25" s="353" t="s">
        <v>1331</v>
      </c>
      <c r="D25" s="354"/>
      <c r="E25" s="115"/>
      <c r="F25" s="118"/>
    </row>
    <row r="26" spans="1:8" ht="25.2" customHeight="1" x14ac:dyDescent="0.25">
      <c r="B26" s="173" t="s">
        <v>1332</v>
      </c>
      <c r="C26" s="353" t="s">
        <v>1333</v>
      </c>
      <c r="D26" s="354"/>
      <c r="E26" s="115"/>
      <c r="F26" s="118"/>
    </row>
    <row r="27" spans="1:8" ht="25.2" customHeight="1" x14ac:dyDescent="0.25">
      <c r="B27" s="173" t="s">
        <v>1334</v>
      </c>
      <c r="C27" s="353" t="s">
        <v>1335</v>
      </c>
      <c r="D27" s="354"/>
      <c r="E27" s="115"/>
      <c r="F27" s="118"/>
    </row>
    <row r="28" spans="1:8" ht="25.2" customHeight="1" x14ac:dyDescent="0.25">
      <c r="B28" s="173" t="s">
        <v>1336</v>
      </c>
      <c r="C28" s="353" t="s">
        <v>1337</v>
      </c>
      <c r="D28" s="354"/>
      <c r="E28" s="115"/>
      <c r="F28" s="118"/>
    </row>
    <row r="29" spans="1:8" ht="25.2" customHeight="1" thickBot="1" x14ac:dyDescent="0.3">
      <c r="B29" s="169" t="s">
        <v>1338</v>
      </c>
      <c r="C29" s="359" t="s">
        <v>3554</v>
      </c>
      <c r="D29" s="360"/>
      <c r="E29" s="116"/>
      <c r="F29" s="227"/>
    </row>
    <row r="30" spans="1:8" ht="25.2" customHeight="1" thickBot="1" x14ac:dyDescent="0.3">
      <c r="C30" s="355" t="s">
        <v>1227</v>
      </c>
      <c r="D30" s="361"/>
    </row>
    <row r="31" spans="1:8" ht="25.2" customHeight="1" x14ac:dyDescent="0.25">
      <c r="B31" s="171" t="s">
        <v>3549</v>
      </c>
      <c r="C31" s="351" t="s">
        <v>3545</v>
      </c>
      <c r="D31" s="352"/>
      <c r="E31" s="117"/>
      <c r="F31" s="117"/>
    </row>
    <row r="32" spans="1:8" ht="25.2" customHeight="1" x14ac:dyDescent="0.25">
      <c r="A32" s="107"/>
      <c r="B32" s="172" t="s">
        <v>1340</v>
      </c>
      <c r="C32" s="353" t="s">
        <v>1341</v>
      </c>
      <c r="D32" s="354"/>
      <c r="E32" s="115"/>
      <c r="F32" s="118"/>
      <c r="H32" s="82"/>
    </row>
    <row r="33" spans="1:6" ht="25.2" customHeight="1" x14ac:dyDescent="0.25">
      <c r="A33" s="107"/>
      <c r="B33" s="172" t="s">
        <v>1342</v>
      </c>
      <c r="C33" s="353" t="s">
        <v>1343</v>
      </c>
      <c r="D33" s="354"/>
      <c r="E33" s="292"/>
      <c r="F33" s="118"/>
    </row>
    <row r="34" spans="1:6" ht="27" customHeight="1" x14ac:dyDescent="0.25">
      <c r="A34" s="107"/>
      <c r="B34" s="172" t="s">
        <v>1344</v>
      </c>
      <c r="C34" s="353" t="s">
        <v>1345</v>
      </c>
      <c r="D34" s="354"/>
      <c r="E34" s="292"/>
      <c r="F34" s="118"/>
    </row>
    <row r="35" spans="1:6" ht="27" customHeight="1" x14ac:dyDescent="0.25">
      <c r="A35" s="107"/>
      <c r="B35" s="172" t="s">
        <v>1346</v>
      </c>
      <c r="C35" s="353" t="s">
        <v>1347</v>
      </c>
      <c r="D35" s="354"/>
      <c r="E35" s="90"/>
      <c r="F35" s="90"/>
    </row>
    <row r="36" spans="1:6" ht="27" customHeight="1" x14ac:dyDescent="0.25">
      <c r="A36" s="107"/>
      <c r="B36" s="172" t="s">
        <v>1348</v>
      </c>
      <c r="C36" s="353" t="s">
        <v>1347</v>
      </c>
      <c r="D36" s="354"/>
      <c r="E36" s="90"/>
      <c r="F36" s="90"/>
    </row>
    <row r="37" spans="1:6" ht="27" customHeight="1" x14ac:dyDescent="0.25">
      <c r="A37" s="107"/>
      <c r="B37" s="172" t="s">
        <v>1349</v>
      </c>
      <c r="C37" s="353" t="s">
        <v>1347</v>
      </c>
      <c r="D37" s="354"/>
      <c r="E37" s="90"/>
      <c r="F37" s="90"/>
    </row>
    <row r="38" spans="1:6" ht="40.950000000000003" customHeight="1" x14ac:dyDescent="0.25">
      <c r="A38" s="107"/>
      <c r="B38" s="172" t="s">
        <v>3548</v>
      </c>
      <c r="C38" s="353" t="s">
        <v>1347</v>
      </c>
      <c r="D38" s="354"/>
      <c r="E38" s="90"/>
      <c r="F38" s="90"/>
    </row>
    <row r="39" spans="1:6" ht="25.2" customHeight="1" x14ac:dyDescent="0.25">
      <c r="A39" s="107"/>
      <c r="B39" s="172" t="s">
        <v>1351</v>
      </c>
      <c r="C39" s="353" t="s">
        <v>1352</v>
      </c>
      <c r="D39" s="354"/>
      <c r="E39" s="292"/>
      <c r="F39" s="118"/>
    </row>
    <row r="40" spans="1:6" ht="25.2" customHeight="1" x14ac:dyDescent="0.25">
      <c r="A40" s="107"/>
      <c r="B40" s="172" t="s">
        <v>1353</v>
      </c>
      <c r="C40" s="353" t="s">
        <v>1347</v>
      </c>
      <c r="D40" s="354"/>
      <c r="E40" s="90"/>
      <c r="F40" s="90"/>
    </row>
    <row r="41" spans="1:6" ht="34.950000000000003" customHeight="1" x14ac:dyDescent="0.25">
      <c r="A41" s="107"/>
      <c r="B41" s="172" t="s">
        <v>1354</v>
      </c>
      <c r="C41" s="353" t="s">
        <v>1347</v>
      </c>
      <c r="D41" s="354"/>
      <c r="E41" s="90"/>
      <c r="F41" s="90"/>
    </row>
    <row r="42" spans="1:6" ht="25.2" customHeight="1" x14ac:dyDescent="0.25">
      <c r="A42" s="107"/>
      <c r="B42" s="172" t="s">
        <v>1355</v>
      </c>
      <c r="C42" s="353" t="s">
        <v>1347</v>
      </c>
      <c r="D42" s="354"/>
      <c r="E42" s="90"/>
      <c r="F42" s="90"/>
    </row>
    <row r="43" spans="1:6" ht="34.200000000000003" customHeight="1" x14ac:dyDescent="0.25">
      <c r="A43" s="107"/>
      <c r="B43" s="172" t="s">
        <v>1356</v>
      </c>
      <c r="C43" s="353" t="s">
        <v>1347</v>
      </c>
      <c r="D43" s="354"/>
      <c r="E43" s="90"/>
      <c r="F43" s="90"/>
    </row>
    <row r="44" spans="1:6" ht="22.2" customHeight="1" x14ac:dyDescent="0.25"/>
    <row r="45" spans="1:6" ht="22.2" customHeight="1" x14ac:dyDescent="0.25"/>
    <row r="46" spans="1:6" ht="22.2" customHeight="1" x14ac:dyDescent="0.25"/>
    <row r="47" spans="1:6" x14ac:dyDescent="0.25">
      <c r="B47" s="350" t="s">
        <v>1263</v>
      </c>
      <c r="C47" s="350"/>
    </row>
    <row r="48" spans="1:6" ht="25.2" customHeight="1" x14ac:dyDescent="0.25">
      <c r="A48" s="191">
        <f>A12+1</f>
        <v>1</v>
      </c>
      <c r="B48" s="190">
        <f>Identité!C$34</f>
        <v>0</v>
      </c>
    </row>
    <row r="49" spans="2:6" ht="25.2" customHeight="1" thickBot="1" x14ac:dyDescent="0.3">
      <c r="B49" s="49"/>
    </row>
    <row r="50" spans="2:6" ht="46.2" customHeight="1" thickBot="1" x14ac:dyDescent="0.3">
      <c r="B50" s="170" t="str">
        <f t="shared" ref="B50:C64" si="0">B14</f>
        <v>Bonnes pratiques</v>
      </c>
      <c r="C50" s="355" t="str">
        <f t="shared" si="0"/>
        <v xml:space="preserve"> Indicateur </v>
      </c>
      <c r="D50" s="356"/>
      <c r="E50" s="189" t="str">
        <f>E14</f>
        <v>Quel est votre objectif pour cette bonne pratique ?</v>
      </c>
      <c r="F50" s="189" t="str">
        <f>F14</f>
        <v>Selon vos objectifs, où en est la mise en œuvre de cette bonne pratique ?</v>
      </c>
    </row>
    <row r="51" spans="2:6" ht="25.2" customHeight="1" x14ac:dyDescent="0.25">
      <c r="B51" s="168" t="str">
        <f t="shared" si="0"/>
        <v>Entretenir les ordinateurs pour éviter qu'ils ralentissent et deviennent instables</v>
      </c>
      <c r="C51" s="351" t="str">
        <f t="shared" si="0"/>
        <v>% de postes de travail entretenus au moins une fois par mois</v>
      </c>
      <c r="D51" s="352"/>
      <c r="E51" s="114"/>
      <c r="F51" s="226"/>
    </row>
    <row r="52" spans="2:6" ht="25.2" customHeight="1" x14ac:dyDescent="0.25">
      <c r="B52" s="173" t="str">
        <f t="shared" si="0"/>
        <v>Surveiller le taux d'utilisation des logiciels</v>
      </c>
      <c r="C52" s="353" t="str">
        <f t="shared" si="0"/>
        <v>% des logiciels dont l'activité est surveillée</v>
      </c>
      <c r="D52" s="354"/>
      <c r="E52" s="115"/>
      <c r="F52" s="118"/>
    </row>
    <row r="53" spans="2:6" ht="25.2" customHeight="1" x14ac:dyDescent="0.25">
      <c r="B53" s="173" t="str">
        <f t="shared" si="0"/>
        <v>Mettre en œuvre les bonnes pratiques d'écoconception</v>
      </c>
      <c r="C53" s="353" t="str">
        <f t="shared" si="0"/>
        <v>% de services numériques en conformité totale et conformité partielle</v>
      </c>
      <c r="D53" s="354"/>
      <c r="E53" s="115"/>
      <c r="F53" s="118"/>
    </row>
    <row r="54" spans="2:6" ht="25.2" customHeight="1" x14ac:dyDescent="0.25">
      <c r="B54" s="173" t="str">
        <f t="shared" si="0"/>
        <v>Mettre en œuvre les bonnes pratiques d'accessibilité numérique</v>
      </c>
      <c r="C54" s="353" t="str">
        <f t="shared" si="0"/>
        <v>% des services numériques accessibles</v>
      </c>
      <c r="D54" s="354"/>
      <c r="E54" s="115"/>
      <c r="F54" s="118"/>
    </row>
    <row r="55" spans="2:6" ht="25.2" customHeight="1" x14ac:dyDescent="0.25">
      <c r="B55" s="173" t="str">
        <f t="shared" si="0"/>
        <v>Optimiser les états et sorties d'impression</v>
      </c>
      <c r="C55" s="353" t="str">
        <f t="shared" si="0"/>
        <v>% d'applications dont les états de sortie sont optimisés</v>
      </c>
      <c r="D55" s="354"/>
      <c r="E55" s="115"/>
      <c r="F55" s="118"/>
    </row>
    <row r="56" spans="2:6" ht="25.2" customHeight="1" x14ac:dyDescent="0.25">
      <c r="B56" s="173" t="str">
        <f t="shared" si="0"/>
        <v>Systématiser la revue de code en sortie de développement</v>
      </c>
      <c r="C56" s="353" t="str">
        <f t="shared" si="0"/>
        <v>% de services numériques dont la revue de code est effectuée à la fin du développement</v>
      </c>
      <c r="D56" s="354"/>
      <c r="E56" s="115"/>
      <c r="F56" s="118"/>
    </row>
    <row r="57" spans="2:6" ht="39" customHeight="1" x14ac:dyDescent="0.25">
      <c r="B57" s="173" t="str">
        <f t="shared" si="0"/>
        <v>Privilégier les opérateurs qui ont ratifié le code européen de bonne conduite (CoC) pour les datacenters</v>
      </c>
      <c r="C57" s="353" t="str">
        <f t="shared" si="0"/>
        <v>% de DC ou m2 de DC ou kW IT gérés par des fournisseurs ayant signé le CoC</v>
      </c>
      <c r="D57" s="354"/>
      <c r="E57" s="115"/>
      <c r="F57" s="118"/>
    </row>
    <row r="58" spans="2:6" ht="25.2" customHeight="1" x14ac:dyDescent="0.25">
      <c r="B58" s="173" t="str">
        <f t="shared" si="0"/>
        <v>Privilégier une architecture modulaire pour les centres de données</v>
      </c>
      <c r="C58" s="353" t="str">
        <f t="shared" si="0"/>
        <v>% de m2 DC modulaires</v>
      </c>
      <c r="D58" s="354"/>
      <c r="E58" s="115"/>
      <c r="F58" s="118"/>
    </row>
    <row r="59" spans="2:6" ht="25.2" customHeight="1" x14ac:dyDescent="0.25">
      <c r="B59" s="173" t="str">
        <f t="shared" si="0"/>
        <v>Confiner les baies des salles serveurs</v>
      </c>
      <c r="C59" s="353" t="str">
        <f t="shared" si="0"/>
        <v>% de rack confinés</v>
      </c>
      <c r="D59" s="354"/>
      <c r="E59" s="115"/>
      <c r="F59" s="118"/>
    </row>
    <row r="60" spans="2:6" ht="25.2" customHeight="1" x14ac:dyDescent="0.25">
      <c r="B60" s="173" t="str">
        <f t="shared" si="0"/>
        <v>Organiser les baies en allées chaudes et froides</v>
      </c>
      <c r="C60" s="353" t="str">
        <f t="shared" si="0"/>
        <v>% du DC organisé en allées chaudes / allées froides</v>
      </c>
      <c r="D60" s="354"/>
      <c r="E60" s="115"/>
      <c r="F60" s="118"/>
    </row>
    <row r="61" spans="2:6" ht="25.2" customHeight="1" x14ac:dyDescent="0.25">
      <c r="B61" s="173" t="str">
        <f t="shared" si="0"/>
        <v>Privilégier les équipements IT conformes aux exigences ASHRAE</v>
      </c>
      <c r="C61" s="353" t="str">
        <f t="shared" si="0"/>
        <v>% des équipements conformes aux exigences ASHRAE</v>
      </c>
      <c r="D61" s="354"/>
      <c r="E61" s="115"/>
      <c r="F61" s="118"/>
    </row>
    <row r="62" spans="2:6" ht="25.2" customHeight="1" x14ac:dyDescent="0.25">
      <c r="B62" s="173" t="str">
        <f t="shared" si="0"/>
        <v>Exiger une efficacité énergétique minimum pour les équipements non IT des salles</v>
      </c>
      <c r="C62" s="353" t="str">
        <f t="shared" si="0"/>
        <v>% d'équipement acheté avec une efficacité énergétique minimum</v>
      </c>
      <c r="D62" s="354"/>
      <c r="E62" s="115"/>
      <c r="F62" s="118"/>
    </row>
    <row r="63" spans="2:6" ht="25.2" customHeight="1" x14ac:dyDescent="0.25">
      <c r="B63" s="173" t="str">
        <f t="shared" si="0"/>
        <v>Consolider les serveurs physiques sous-utilisés pour les regrouper</v>
      </c>
      <c r="C63" s="353" t="str">
        <f t="shared" si="0"/>
        <v>% de serveurs virtualisés</v>
      </c>
      <c r="D63" s="354"/>
      <c r="E63" s="115"/>
      <c r="F63" s="118"/>
    </row>
    <row r="64" spans="2:6" ht="25.2" customHeight="1" thickBot="1" x14ac:dyDescent="0.3">
      <c r="B64" s="173" t="str">
        <f t="shared" si="0"/>
        <v>Refroidir les serveurs par une solution économe en énergie</v>
      </c>
      <c r="C64" s="353" t="str">
        <f t="shared" si="0"/>
        <v>% des centres de données de l'organisation utilisant d’un refroidissement économe en énergie</v>
      </c>
      <c r="D64" s="354"/>
      <c r="E64" s="115"/>
      <c r="F64" s="118"/>
    </row>
    <row r="65" spans="1:8" ht="25.2" customHeight="1" thickBot="1" x14ac:dyDescent="0.3">
      <c r="C65" s="355" t="str">
        <f t="shared" ref="C65:C78" si="1">C30</f>
        <v xml:space="preserve"> Indicateur</v>
      </c>
      <c r="D65" s="361"/>
    </row>
    <row r="66" spans="1:8" ht="25.2" customHeight="1" x14ac:dyDescent="0.25">
      <c r="B66" s="171" t="str">
        <f t="shared" ref="B66:B78" si="2">B31</f>
        <v>Amélioration continue de l'efficacité des centres de données</v>
      </c>
      <c r="C66" s="351" t="str">
        <f t="shared" si="1"/>
        <v>Votre PUE cible</v>
      </c>
      <c r="D66" s="352"/>
      <c r="E66" s="117"/>
      <c r="F66" s="117"/>
    </row>
    <row r="67" spans="1:8" ht="25.2" customHeight="1" x14ac:dyDescent="0.25">
      <c r="A67" s="107"/>
      <c r="B67" s="172" t="str">
        <f t="shared" si="2"/>
        <v>Privilégier une architecture applicative modulaire</v>
      </c>
      <c r="C67" s="353" t="str">
        <f t="shared" si="1"/>
        <v>% de services numériques reposant sur une architecture modulaire</v>
      </c>
      <c r="D67" s="354"/>
      <c r="E67" s="115"/>
      <c r="F67" s="118"/>
      <c r="H67" s="82"/>
    </row>
    <row r="68" spans="1:8" ht="25.2" customHeight="1" x14ac:dyDescent="0.25">
      <c r="A68" s="107"/>
      <c r="B68" s="172" t="str">
        <f t="shared" si="2"/>
        <v>Maîtriser les capacités de stockage</v>
      </c>
      <c r="C68" s="353" t="str">
        <f t="shared" si="1"/>
        <v>Go accordé / utilisateur</v>
      </c>
      <c r="D68" s="354"/>
      <c r="E68" s="292"/>
      <c r="F68" s="118"/>
    </row>
    <row r="69" spans="1:8" ht="27" customHeight="1" x14ac:dyDescent="0.25">
      <c r="A69" s="107"/>
      <c r="B69" s="172" t="str">
        <f t="shared" si="2"/>
        <v>Augmenter la température de fonctionnement à plus de 24° C</v>
      </c>
      <c r="C69" s="353" t="str">
        <f t="shared" si="1"/>
        <v>Température de consigne</v>
      </c>
      <c r="D69" s="354"/>
      <c r="E69" s="292"/>
      <c r="F69" s="118"/>
    </row>
    <row r="70" spans="1:8" ht="27" customHeight="1" x14ac:dyDescent="0.25">
      <c r="A70" s="107"/>
      <c r="B70" s="172" t="str">
        <f t="shared" si="2"/>
        <v>Mettre en place un suivi régulier des indicateurs énergétiques du datacenter</v>
      </c>
      <c r="C70" s="353" t="str">
        <f t="shared" si="1"/>
        <v xml:space="preserve">Oui, Non </v>
      </c>
      <c r="D70" s="354"/>
      <c r="E70" s="118"/>
      <c r="F70" s="118"/>
    </row>
    <row r="71" spans="1:8" ht="27" customHeight="1" x14ac:dyDescent="0.25">
      <c r="A71" s="107"/>
      <c r="B71" s="172" t="str">
        <f t="shared" si="2"/>
        <v>Mettre en place une procédure stricte de provisionning et déprovisionning des matériels IT</v>
      </c>
      <c r="C71" s="353" t="str">
        <f t="shared" si="1"/>
        <v xml:space="preserve">Oui, Non </v>
      </c>
      <c r="D71" s="354"/>
      <c r="E71" s="118"/>
      <c r="F71" s="118"/>
    </row>
    <row r="72" spans="1:8" ht="27" customHeight="1" x14ac:dyDescent="0.25">
      <c r="A72" s="107"/>
      <c r="B72" s="172" t="str">
        <f t="shared" si="2"/>
        <v>Adapter l'architecture physique des serveurs à leur usage</v>
      </c>
      <c r="C72" s="353" t="str">
        <f t="shared" si="1"/>
        <v xml:space="preserve">Oui, Non </v>
      </c>
      <c r="D72" s="354"/>
      <c r="E72" s="118"/>
      <c r="F72" s="118"/>
    </row>
    <row r="73" spans="1:8" ht="40.950000000000003" customHeight="1" x14ac:dyDescent="0.25">
      <c r="A73" s="107"/>
      <c r="B73" s="172" t="str">
        <f t="shared" si="2"/>
        <v>Déployer un data management dédié à la sobriété numérique, intégré au tableau de bord générique</v>
      </c>
      <c r="C73" s="353" t="str">
        <f t="shared" si="1"/>
        <v xml:space="preserve">Oui, Non </v>
      </c>
      <c r="D73" s="354"/>
      <c r="E73" s="118"/>
      <c r="F73" s="118"/>
    </row>
    <row r="74" spans="1:8" ht="25.2" customHeight="1" x14ac:dyDescent="0.25">
      <c r="A74" s="107"/>
      <c r="B74" s="172" t="str">
        <f t="shared" si="2"/>
        <v>Revoir régulièrement la politique de rétention des données</v>
      </c>
      <c r="C74" s="353" t="str">
        <f t="shared" si="1"/>
        <v>Nombre de mois entre chaque révision</v>
      </c>
      <c r="D74" s="354"/>
      <c r="E74" s="292"/>
      <c r="F74" s="118"/>
    </row>
    <row r="75" spans="1:8" ht="25.2" customHeight="1" x14ac:dyDescent="0.25">
      <c r="A75" s="107"/>
      <c r="B75" s="172" t="str">
        <f t="shared" si="2"/>
        <v xml:space="preserve">Avoir une politique de rétention des données à jour </v>
      </c>
      <c r="C75" s="353" t="str">
        <f t="shared" si="1"/>
        <v xml:space="preserve">Oui, Non </v>
      </c>
      <c r="D75" s="354"/>
      <c r="E75" s="118"/>
      <c r="F75" s="118"/>
    </row>
    <row r="76" spans="1:8" ht="34.950000000000003" customHeight="1" x14ac:dyDescent="0.25">
      <c r="A76" s="107"/>
      <c r="B76" s="172" t="str">
        <f t="shared" si="2"/>
        <v>Définir et partager un catalogue des données pour diminuer le nombre de recherches de bases de données</v>
      </c>
      <c r="C76" s="353" t="str">
        <f t="shared" si="1"/>
        <v xml:space="preserve">Oui, Non </v>
      </c>
      <c r="D76" s="354"/>
      <c r="E76" s="118"/>
      <c r="F76" s="118"/>
    </row>
    <row r="77" spans="1:8" ht="25.2" customHeight="1" x14ac:dyDescent="0.25">
      <c r="A77" s="107"/>
      <c r="B77" s="172" t="str">
        <f t="shared" si="2"/>
        <v> Intégrer des clauses environnementales lors du choix d’un prestataire d’hébergement</v>
      </c>
      <c r="C77" s="353" t="str">
        <f t="shared" si="1"/>
        <v xml:space="preserve">Oui, Non </v>
      </c>
      <c r="D77" s="354"/>
      <c r="E77" s="118"/>
      <c r="F77" s="118"/>
    </row>
    <row r="78" spans="1:8" ht="34.200000000000003" customHeight="1" x14ac:dyDescent="0.25">
      <c r="A78" s="107"/>
      <c r="B78" s="172" t="str">
        <f t="shared" si="2"/>
        <v>Définir et mettre en œuvre une stratégie de décommissionnement des services numériques</v>
      </c>
      <c r="C78" s="353" t="str">
        <f t="shared" si="1"/>
        <v xml:space="preserve">Oui, Non </v>
      </c>
      <c r="D78" s="354"/>
      <c r="E78" s="118"/>
      <c r="F78" s="118"/>
    </row>
    <row r="79" spans="1:8" ht="22.2" customHeight="1" x14ac:dyDescent="0.25"/>
    <row r="80" spans="1:8" ht="22.2" customHeight="1" x14ac:dyDescent="0.25"/>
    <row r="81" spans="1:6" ht="22.2" customHeight="1" x14ac:dyDescent="0.25"/>
    <row r="82" spans="1:6" x14ac:dyDescent="0.25">
      <c r="B82" s="350" t="s">
        <v>1263</v>
      </c>
      <c r="C82" s="350"/>
    </row>
    <row r="83" spans="1:6" ht="25.2" customHeight="1" x14ac:dyDescent="0.25">
      <c r="A83" s="191">
        <f>A48+1</f>
        <v>2</v>
      </c>
      <c r="B83" s="190">
        <f ca="1">OFFSET(Identité!C$34, 0, $A48)</f>
        <v>0</v>
      </c>
    </row>
    <row r="84" spans="1:6" ht="25.2" customHeight="1" thickBot="1" x14ac:dyDescent="0.3">
      <c r="B84" s="49"/>
    </row>
    <row r="85" spans="1:6" ht="46.2" customHeight="1" thickBot="1" x14ac:dyDescent="0.3">
      <c r="B85" s="170" t="str">
        <f t="shared" ref="B85:C99" si="3">B50</f>
        <v>Bonnes pratiques</v>
      </c>
      <c r="C85" s="355" t="str">
        <f t="shared" si="3"/>
        <v xml:space="preserve"> Indicateur </v>
      </c>
      <c r="D85" s="356"/>
      <c r="E85" s="189" t="str">
        <f>E50</f>
        <v>Quel est votre objectif pour cette bonne pratique ?</v>
      </c>
      <c r="F85" s="189" t="str">
        <f>F50</f>
        <v>Selon vos objectifs, où en est la mise en œuvre de cette bonne pratique ?</v>
      </c>
    </row>
    <row r="86" spans="1:6" ht="25.2" customHeight="1" x14ac:dyDescent="0.25">
      <c r="B86" s="168" t="str">
        <f t="shared" si="3"/>
        <v>Entretenir les ordinateurs pour éviter qu'ils ralentissent et deviennent instables</v>
      </c>
      <c r="C86" s="351" t="str">
        <f t="shared" si="3"/>
        <v>% de postes de travail entretenus au moins une fois par mois</v>
      </c>
      <c r="D86" s="352"/>
      <c r="E86" s="114"/>
      <c r="F86" s="226"/>
    </row>
    <row r="87" spans="1:6" ht="25.2" customHeight="1" x14ac:dyDescent="0.25">
      <c r="B87" s="173" t="str">
        <f t="shared" si="3"/>
        <v>Surveiller le taux d'utilisation des logiciels</v>
      </c>
      <c r="C87" s="353" t="str">
        <f t="shared" si="3"/>
        <v>% des logiciels dont l'activité est surveillée</v>
      </c>
      <c r="D87" s="354"/>
      <c r="E87" s="115"/>
      <c r="F87" s="118"/>
    </row>
    <row r="88" spans="1:6" ht="25.2" customHeight="1" x14ac:dyDescent="0.25">
      <c r="B88" s="173" t="str">
        <f t="shared" si="3"/>
        <v>Mettre en œuvre les bonnes pratiques d'écoconception</v>
      </c>
      <c r="C88" s="353" t="str">
        <f t="shared" si="3"/>
        <v>% de services numériques en conformité totale et conformité partielle</v>
      </c>
      <c r="D88" s="354"/>
      <c r="E88" s="115"/>
      <c r="F88" s="118"/>
    </row>
    <row r="89" spans="1:6" ht="25.2" customHeight="1" x14ac:dyDescent="0.25">
      <c r="B89" s="173" t="str">
        <f t="shared" si="3"/>
        <v>Mettre en œuvre les bonnes pratiques d'accessibilité numérique</v>
      </c>
      <c r="C89" s="353" t="str">
        <f t="shared" si="3"/>
        <v>% des services numériques accessibles</v>
      </c>
      <c r="D89" s="354"/>
      <c r="E89" s="115"/>
      <c r="F89" s="118"/>
    </row>
    <row r="90" spans="1:6" ht="25.2" customHeight="1" x14ac:dyDescent="0.25">
      <c r="B90" s="173" t="str">
        <f t="shared" si="3"/>
        <v>Optimiser les états et sorties d'impression</v>
      </c>
      <c r="C90" s="353" t="str">
        <f t="shared" si="3"/>
        <v>% d'applications dont les états de sortie sont optimisés</v>
      </c>
      <c r="D90" s="354"/>
      <c r="E90" s="115"/>
      <c r="F90" s="118"/>
    </row>
    <row r="91" spans="1:6" ht="25.2" customHeight="1" x14ac:dyDescent="0.25">
      <c r="B91" s="173" t="str">
        <f t="shared" si="3"/>
        <v>Systématiser la revue de code en sortie de développement</v>
      </c>
      <c r="C91" s="353" t="str">
        <f t="shared" si="3"/>
        <v>% de services numériques dont la revue de code est effectuée à la fin du développement</v>
      </c>
      <c r="D91" s="354"/>
      <c r="E91" s="115"/>
      <c r="F91" s="118"/>
    </row>
    <row r="92" spans="1:6" ht="39" customHeight="1" x14ac:dyDescent="0.25">
      <c r="B92" s="173" t="str">
        <f t="shared" si="3"/>
        <v>Privilégier les opérateurs qui ont ratifié le code européen de bonne conduite (CoC) pour les datacenters</v>
      </c>
      <c r="C92" s="353" t="str">
        <f t="shared" si="3"/>
        <v>% de DC ou m2 de DC ou kW IT gérés par des fournisseurs ayant signé le CoC</v>
      </c>
      <c r="D92" s="354"/>
      <c r="E92" s="115"/>
      <c r="F92" s="118"/>
    </row>
    <row r="93" spans="1:6" ht="25.2" customHeight="1" x14ac:dyDescent="0.25">
      <c r="B93" s="173" t="str">
        <f t="shared" si="3"/>
        <v>Privilégier une architecture modulaire pour les centres de données</v>
      </c>
      <c r="C93" s="353" t="str">
        <f t="shared" si="3"/>
        <v>% de m2 DC modulaires</v>
      </c>
      <c r="D93" s="354"/>
      <c r="E93" s="115"/>
      <c r="F93" s="118"/>
    </row>
    <row r="94" spans="1:6" ht="25.2" customHeight="1" x14ac:dyDescent="0.25">
      <c r="B94" s="173" t="str">
        <f t="shared" si="3"/>
        <v>Confiner les baies des salles serveurs</v>
      </c>
      <c r="C94" s="353" t="str">
        <f t="shared" si="3"/>
        <v>% de rack confinés</v>
      </c>
      <c r="D94" s="354"/>
      <c r="E94" s="115"/>
      <c r="F94" s="118"/>
    </row>
    <row r="95" spans="1:6" ht="25.2" customHeight="1" x14ac:dyDescent="0.25">
      <c r="B95" s="173" t="str">
        <f t="shared" si="3"/>
        <v>Organiser les baies en allées chaudes et froides</v>
      </c>
      <c r="C95" s="353" t="str">
        <f t="shared" si="3"/>
        <v>% du DC organisé en allées chaudes / allées froides</v>
      </c>
      <c r="D95" s="354"/>
      <c r="E95" s="115"/>
      <c r="F95" s="118"/>
    </row>
    <row r="96" spans="1:6" ht="25.2" customHeight="1" x14ac:dyDescent="0.25">
      <c r="B96" s="173" t="str">
        <f t="shared" si="3"/>
        <v>Privilégier les équipements IT conformes aux exigences ASHRAE</v>
      </c>
      <c r="C96" s="353" t="str">
        <f t="shared" si="3"/>
        <v>% des équipements conformes aux exigences ASHRAE</v>
      </c>
      <c r="D96" s="354"/>
      <c r="E96" s="115"/>
      <c r="F96" s="118"/>
    </row>
    <row r="97" spans="1:8" ht="25.2" customHeight="1" x14ac:dyDescent="0.25">
      <c r="B97" s="173" t="str">
        <f t="shared" si="3"/>
        <v>Exiger une efficacité énergétique minimum pour les équipements non IT des salles</v>
      </c>
      <c r="C97" s="353" t="str">
        <f t="shared" si="3"/>
        <v>% d'équipement acheté avec une efficacité énergétique minimum</v>
      </c>
      <c r="D97" s="354"/>
      <c r="E97" s="115"/>
      <c r="F97" s="118"/>
    </row>
    <row r="98" spans="1:8" ht="25.2" customHeight="1" x14ac:dyDescent="0.25">
      <c r="B98" s="173" t="str">
        <f t="shared" si="3"/>
        <v>Consolider les serveurs physiques sous-utilisés pour les regrouper</v>
      </c>
      <c r="C98" s="353" t="str">
        <f t="shared" si="3"/>
        <v>% de serveurs virtualisés</v>
      </c>
      <c r="D98" s="354"/>
      <c r="E98" s="115"/>
      <c r="F98" s="118"/>
    </row>
    <row r="99" spans="1:8" ht="25.2" customHeight="1" thickBot="1" x14ac:dyDescent="0.3">
      <c r="B99" s="173" t="str">
        <f t="shared" si="3"/>
        <v>Refroidir les serveurs par une solution économe en énergie</v>
      </c>
      <c r="C99" s="353" t="str">
        <f t="shared" si="3"/>
        <v>% des centres de données de l'organisation utilisant d’un refroidissement économe en énergie</v>
      </c>
      <c r="D99" s="354"/>
      <c r="E99" s="115"/>
      <c r="F99" s="118"/>
    </row>
    <row r="100" spans="1:8" ht="25.2" customHeight="1" thickBot="1" x14ac:dyDescent="0.3">
      <c r="C100" s="355" t="str">
        <f t="shared" ref="C100:C113" si="4">C65</f>
        <v xml:space="preserve"> Indicateur</v>
      </c>
      <c r="D100" s="361"/>
    </row>
    <row r="101" spans="1:8" ht="25.2" customHeight="1" x14ac:dyDescent="0.25">
      <c r="B101" s="171" t="str">
        <f t="shared" ref="B101:B113" si="5">B66</f>
        <v>Amélioration continue de l'efficacité des centres de données</v>
      </c>
      <c r="C101" s="351" t="str">
        <f t="shared" si="4"/>
        <v>Votre PUE cible</v>
      </c>
      <c r="D101" s="352"/>
      <c r="E101" s="117"/>
      <c r="F101" s="117"/>
    </row>
    <row r="102" spans="1:8" ht="25.2" customHeight="1" x14ac:dyDescent="0.25">
      <c r="A102" s="107"/>
      <c r="B102" s="172" t="str">
        <f t="shared" si="5"/>
        <v>Privilégier une architecture applicative modulaire</v>
      </c>
      <c r="C102" s="353" t="str">
        <f t="shared" si="4"/>
        <v>% de services numériques reposant sur une architecture modulaire</v>
      </c>
      <c r="D102" s="354"/>
      <c r="E102" s="115"/>
      <c r="F102" s="118"/>
      <c r="H102" s="82"/>
    </row>
    <row r="103" spans="1:8" ht="25.2" customHeight="1" x14ac:dyDescent="0.25">
      <c r="A103" s="107"/>
      <c r="B103" s="172" t="str">
        <f t="shared" si="5"/>
        <v>Maîtriser les capacités de stockage</v>
      </c>
      <c r="C103" s="353" t="str">
        <f t="shared" si="4"/>
        <v>Go accordé / utilisateur</v>
      </c>
      <c r="D103" s="354"/>
      <c r="E103" s="292"/>
      <c r="F103" s="118"/>
    </row>
    <row r="104" spans="1:8" ht="27" customHeight="1" x14ac:dyDescent="0.25">
      <c r="A104" s="107"/>
      <c r="B104" s="172" t="str">
        <f t="shared" si="5"/>
        <v>Augmenter la température de fonctionnement à plus de 24° C</v>
      </c>
      <c r="C104" s="353" t="str">
        <f t="shared" si="4"/>
        <v>Température de consigne</v>
      </c>
      <c r="D104" s="354"/>
      <c r="E104" s="292"/>
      <c r="F104" s="118"/>
    </row>
    <row r="105" spans="1:8" ht="27" customHeight="1" x14ac:dyDescent="0.25">
      <c r="A105" s="107"/>
      <c r="B105" s="172" t="str">
        <f t="shared" si="5"/>
        <v>Mettre en place un suivi régulier des indicateurs énergétiques du datacenter</v>
      </c>
      <c r="C105" s="353" t="str">
        <f t="shared" si="4"/>
        <v xml:space="preserve">Oui, Non </v>
      </c>
      <c r="D105" s="354"/>
      <c r="E105" s="118"/>
      <c r="F105" s="118"/>
    </row>
    <row r="106" spans="1:8" ht="27" customHeight="1" x14ac:dyDescent="0.25">
      <c r="A106" s="107"/>
      <c r="B106" s="172" t="str">
        <f t="shared" si="5"/>
        <v>Mettre en place une procédure stricte de provisionning et déprovisionning des matériels IT</v>
      </c>
      <c r="C106" s="353" t="str">
        <f t="shared" si="4"/>
        <v xml:space="preserve">Oui, Non </v>
      </c>
      <c r="D106" s="354"/>
      <c r="E106" s="118"/>
      <c r="F106" s="118"/>
    </row>
    <row r="107" spans="1:8" ht="27" customHeight="1" x14ac:dyDescent="0.25">
      <c r="A107" s="107"/>
      <c r="B107" s="172" t="str">
        <f t="shared" si="5"/>
        <v>Adapter l'architecture physique des serveurs à leur usage</v>
      </c>
      <c r="C107" s="353" t="str">
        <f t="shared" si="4"/>
        <v xml:space="preserve">Oui, Non </v>
      </c>
      <c r="D107" s="354"/>
      <c r="E107" s="118"/>
      <c r="F107" s="118"/>
    </row>
    <row r="108" spans="1:8" ht="40.950000000000003" customHeight="1" x14ac:dyDescent="0.25">
      <c r="A108" s="107"/>
      <c r="B108" s="172" t="str">
        <f t="shared" si="5"/>
        <v>Déployer un data management dédié à la sobriété numérique, intégré au tableau de bord générique</v>
      </c>
      <c r="C108" s="353" t="str">
        <f t="shared" si="4"/>
        <v xml:space="preserve">Oui, Non </v>
      </c>
      <c r="D108" s="354"/>
      <c r="E108" s="118"/>
      <c r="F108" s="118"/>
    </row>
    <row r="109" spans="1:8" ht="25.2" customHeight="1" x14ac:dyDescent="0.25">
      <c r="A109" s="107"/>
      <c r="B109" s="172" t="str">
        <f t="shared" si="5"/>
        <v>Revoir régulièrement la politique de rétention des données</v>
      </c>
      <c r="C109" s="353" t="str">
        <f t="shared" si="4"/>
        <v>Nombre de mois entre chaque révision</v>
      </c>
      <c r="D109" s="354"/>
      <c r="E109" s="292"/>
      <c r="F109" s="118"/>
    </row>
    <row r="110" spans="1:8" ht="25.2" customHeight="1" x14ac:dyDescent="0.25">
      <c r="A110" s="107"/>
      <c r="B110" s="172" t="str">
        <f t="shared" si="5"/>
        <v xml:space="preserve">Avoir une politique de rétention des données à jour </v>
      </c>
      <c r="C110" s="353" t="str">
        <f t="shared" si="4"/>
        <v xml:space="preserve">Oui, Non </v>
      </c>
      <c r="D110" s="354"/>
      <c r="E110" s="118"/>
      <c r="F110" s="118"/>
    </row>
    <row r="111" spans="1:8" ht="34.950000000000003" customHeight="1" x14ac:dyDescent="0.25">
      <c r="A111" s="107"/>
      <c r="B111" s="172" t="str">
        <f t="shared" si="5"/>
        <v>Définir et partager un catalogue des données pour diminuer le nombre de recherches de bases de données</v>
      </c>
      <c r="C111" s="353" t="str">
        <f t="shared" si="4"/>
        <v xml:space="preserve">Oui, Non </v>
      </c>
      <c r="D111" s="354"/>
      <c r="E111" s="118"/>
      <c r="F111" s="118"/>
    </row>
    <row r="112" spans="1:8" ht="25.2" customHeight="1" x14ac:dyDescent="0.25">
      <c r="A112" s="107"/>
      <c r="B112" s="172" t="str">
        <f t="shared" si="5"/>
        <v> Intégrer des clauses environnementales lors du choix d’un prestataire d’hébergement</v>
      </c>
      <c r="C112" s="353" t="str">
        <f t="shared" si="4"/>
        <v xml:space="preserve">Oui, Non </v>
      </c>
      <c r="D112" s="354"/>
      <c r="E112" s="118"/>
      <c r="F112" s="118"/>
    </row>
    <row r="113" spans="1:6" ht="34.200000000000003" customHeight="1" x14ac:dyDescent="0.25">
      <c r="A113" s="107"/>
      <c r="B113" s="172" t="str">
        <f t="shared" si="5"/>
        <v>Définir et mettre en œuvre une stratégie de décommissionnement des services numériques</v>
      </c>
      <c r="C113" s="353" t="str">
        <f t="shared" si="4"/>
        <v xml:space="preserve">Oui, Non </v>
      </c>
      <c r="D113" s="354"/>
      <c r="E113" s="118"/>
      <c r="F113" s="118"/>
    </row>
    <row r="114" spans="1:6" ht="22.2" customHeight="1" x14ac:dyDescent="0.25"/>
    <row r="115" spans="1:6" ht="22.2" customHeight="1" x14ac:dyDescent="0.25"/>
    <row r="116" spans="1:6" ht="22.2" customHeight="1" x14ac:dyDescent="0.25"/>
    <row r="117" spans="1:6" x14ac:dyDescent="0.25">
      <c r="B117" s="350" t="s">
        <v>1263</v>
      </c>
      <c r="C117" s="350"/>
    </row>
    <row r="118" spans="1:6" ht="25.2" customHeight="1" x14ac:dyDescent="0.25">
      <c r="A118" s="191">
        <f>A83+1</f>
        <v>3</v>
      </c>
      <c r="B118" s="190">
        <f ca="1">OFFSET(Identité!C$34, 0, $A83)</f>
        <v>0</v>
      </c>
    </row>
    <row r="119" spans="1:6" ht="25.2" customHeight="1" thickBot="1" x14ac:dyDescent="0.3">
      <c r="B119" s="49"/>
    </row>
    <row r="120" spans="1:6" ht="46.2" customHeight="1" thickBot="1" x14ac:dyDescent="0.3">
      <c r="B120" s="170" t="str">
        <f t="shared" ref="B120:C134" si="6">B85</f>
        <v>Bonnes pratiques</v>
      </c>
      <c r="C120" s="355" t="str">
        <f t="shared" si="6"/>
        <v xml:space="preserve"> Indicateur </v>
      </c>
      <c r="D120" s="356"/>
      <c r="E120" s="189" t="str">
        <f>E85</f>
        <v>Quel est votre objectif pour cette bonne pratique ?</v>
      </c>
      <c r="F120" s="189" t="str">
        <f>F85</f>
        <v>Selon vos objectifs, où en est la mise en œuvre de cette bonne pratique ?</v>
      </c>
    </row>
    <row r="121" spans="1:6" ht="25.2" customHeight="1" x14ac:dyDescent="0.25">
      <c r="B121" s="168" t="str">
        <f t="shared" si="6"/>
        <v>Entretenir les ordinateurs pour éviter qu'ils ralentissent et deviennent instables</v>
      </c>
      <c r="C121" s="351" t="str">
        <f t="shared" si="6"/>
        <v>% de postes de travail entretenus au moins une fois par mois</v>
      </c>
      <c r="D121" s="352"/>
      <c r="E121" s="114"/>
      <c r="F121" s="226"/>
    </row>
    <row r="122" spans="1:6" ht="25.2" customHeight="1" x14ac:dyDescent="0.25">
      <c r="B122" s="173" t="str">
        <f t="shared" si="6"/>
        <v>Surveiller le taux d'utilisation des logiciels</v>
      </c>
      <c r="C122" s="353" t="str">
        <f t="shared" si="6"/>
        <v>% des logiciels dont l'activité est surveillée</v>
      </c>
      <c r="D122" s="354"/>
      <c r="E122" s="115"/>
      <c r="F122" s="118"/>
    </row>
    <row r="123" spans="1:6" ht="25.2" customHeight="1" x14ac:dyDescent="0.25">
      <c r="B123" s="173" t="str">
        <f t="shared" si="6"/>
        <v>Mettre en œuvre les bonnes pratiques d'écoconception</v>
      </c>
      <c r="C123" s="353" t="str">
        <f t="shared" si="6"/>
        <v>% de services numériques en conformité totale et conformité partielle</v>
      </c>
      <c r="D123" s="354"/>
      <c r="E123" s="115"/>
      <c r="F123" s="118"/>
    </row>
    <row r="124" spans="1:6" ht="25.2" customHeight="1" x14ac:dyDescent="0.25">
      <c r="B124" s="173" t="str">
        <f t="shared" si="6"/>
        <v>Mettre en œuvre les bonnes pratiques d'accessibilité numérique</v>
      </c>
      <c r="C124" s="353" t="str">
        <f t="shared" si="6"/>
        <v>% des services numériques accessibles</v>
      </c>
      <c r="D124" s="354"/>
      <c r="E124" s="115"/>
      <c r="F124" s="118"/>
    </row>
    <row r="125" spans="1:6" ht="25.2" customHeight="1" x14ac:dyDescent="0.25">
      <c r="B125" s="173" t="str">
        <f t="shared" si="6"/>
        <v>Optimiser les états et sorties d'impression</v>
      </c>
      <c r="C125" s="353" t="str">
        <f t="shared" si="6"/>
        <v>% d'applications dont les états de sortie sont optimisés</v>
      </c>
      <c r="D125" s="354"/>
      <c r="E125" s="115"/>
      <c r="F125" s="118"/>
    </row>
    <row r="126" spans="1:6" ht="25.2" customHeight="1" x14ac:dyDescent="0.25">
      <c r="B126" s="173" t="str">
        <f t="shared" si="6"/>
        <v>Systématiser la revue de code en sortie de développement</v>
      </c>
      <c r="C126" s="353" t="str">
        <f t="shared" si="6"/>
        <v>% de services numériques dont la revue de code est effectuée à la fin du développement</v>
      </c>
      <c r="D126" s="354"/>
      <c r="E126" s="115"/>
      <c r="F126" s="118"/>
    </row>
    <row r="127" spans="1:6" ht="39" customHeight="1" x14ac:dyDescent="0.25">
      <c r="B127" s="173" t="str">
        <f t="shared" si="6"/>
        <v>Privilégier les opérateurs qui ont ratifié le code européen de bonne conduite (CoC) pour les datacenters</v>
      </c>
      <c r="C127" s="353" t="str">
        <f t="shared" si="6"/>
        <v>% de DC ou m2 de DC ou kW IT gérés par des fournisseurs ayant signé le CoC</v>
      </c>
      <c r="D127" s="354"/>
      <c r="E127" s="115"/>
      <c r="F127" s="118"/>
    </row>
    <row r="128" spans="1:6" ht="25.2" customHeight="1" x14ac:dyDescent="0.25">
      <c r="B128" s="173" t="str">
        <f t="shared" si="6"/>
        <v>Privilégier une architecture modulaire pour les centres de données</v>
      </c>
      <c r="C128" s="353" t="str">
        <f t="shared" si="6"/>
        <v>% de m2 DC modulaires</v>
      </c>
      <c r="D128" s="354"/>
      <c r="E128" s="115"/>
      <c r="F128" s="118"/>
    </row>
    <row r="129" spans="1:8" ht="25.2" customHeight="1" x14ac:dyDescent="0.25">
      <c r="B129" s="173" t="str">
        <f t="shared" si="6"/>
        <v>Confiner les baies des salles serveurs</v>
      </c>
      <c r="C129" s="353" t="str">
        <f t="shared" si="6"/>
        <v>% de rack confinés</v>
      </c>
      <c r="D129" s="354"/>
      <c r="E129" s="115"/>
      <c r="F129" s="118"/>
    </row>
    <row r="130" spans="1:8" ht="25.2" customHeight="1" x14ac:dyDescent="0.25">
      <c r="B130" s="173" t="str">
        <f t="shared" si="6"/>
        <v>Organiser les baies en allées chaudes et froides</v>
      </c>
      <c r="C130" s="353" t="str">
        <f t="shared" si="6"/>
        <v>% du DC organisé en allées chaudes / allées froides</v>
      </c>
      <c r="D130" s="354"/>
      <c r="E130" s="115"/>
      <c r="F130" s="118"/>
    </row>
    <row r="131" spans="1:8" ht="25.2" customHeight="1" x14ac:dyDescent="0.25">
      <c r="B131" s="173" t="str">
        <f t="shared" si="6"/>
        <v>Privilégier les équipements IT conformes aux exigences ASHRAE</v>
      </c>
      <c r="C131" s="353" t="str">
        <f t="shared" si="6"/>
        <v>% des équipements conformes aux exigences ASHRAE</v>
      </c>
      <c r="D131" s="354"/>
      <c r="E131" s="115"/>
      <c r="F131" s="118"/>
    </row>
    <row r="132" spans="1:8" ht="25.2" customHeight="1" x14ac:dyDescent="0.25">
      <c r="B132" s="173" t="str">
        <f t="shared" si="6"/>
        <v>Exiger une efficacité énergétique minimum pour les équipements non IT des salles</v>
      </c>
      <c r="C132" s="353" t="str">
        <f t="shared" si="6"/>
        <v>% d'équipement acheté avec une efficacité énergétique minimum</v>
      </c>
      <c r="D132" s="354"/>
      <c r="E132" s="115"/>
      <c r="F132" s="118"/>
    </row>
    <row r="133" spans="1:8" ht="25.2" customHeight="1" x14ac:dyDescent="0.25">
      <c r="B133" s="173" t="str">
        <f t="shared" si="6"/>
        <v>Consolider les serveurs physiques sous-utilisés pour les regrouper</v>
      </c>
      <c r="C133" s="353" t="str">
        <f t="shared" si="6"/>
        <v>% de serveurs virtualisés</v>
      </c>
      <c r="D133" s="354"/>
      <c r="E133" s="115"/>
      <c r="F133" s="118"/>
    </row>
    <row r="134" spans="1:8" ht="25.2" customHeight="1" thickBot="1" x14ac:dyDescent="0.3">
      <c r="B134" s="173" t="str">
        <f t="shared" si="6"/>
        <v>Refroidir les serveurs par une solution économe en énergie</v>
      </c>
      <c r="C134" s="353" t="str">
        <f t="shared" si="6"/>
        <v>% des centres de données de l'organisation utilisant d’un refroidissement économe en énergie</v>
      </c>
      <c r="D134" s="354"/>
      <c r="E134" s="115"/>
      <c r="F134" s="118"/>
    </row>
    <row r="135" spans="1:8" ht="25.2" customHeight="1" thickBot="1" x14ac:dyDescent="0.3">
      <c r="C135" s="355" t="str">
        <f t="shared" ref="C135:C148" si="7">C100</f>
        <v xml:space="preserve"> Indicateur</v>
      </c>
      <c r="D135" s="361"/>
    </row>
    <row r="136" spans="1:8" ht="25.2" customHeight="1" x14ac:dyDescent="0.25">
      <c r="B136" s="171" t="str">
        <f t="shared" ref="B136:B148" si="8">B101</f>
        <v>Amélioration continue de l'efficacité des centres de données</v>
      </c>
      <c r="C136" s="351" t="str">
        <f t="shared" si="7"/>
        <v>Votre PUE cible</v>
      </c>
      <c r="D136" s="352"/>
      <c r="E136" s="117"/>
      <c r="F136" s="117"/>
    </row>
    <row r="137" spans="1:8" ht="25.2" customHeight="1" x14ac:dyDescent="0.25">
      <c r="A137" s="107"/>
      <c r="B137" s="172" t="str">
        <f t="shared" si="8"/>
        <v>Privilégier une architecture applicative modulaire</v>
      </c>
      <c r="C137" s="353" t="str">
        <f t="shared" si="7"/>
        <v>% de services numériques reposant sur une architecture modulaire</v>
      </c>
      <c r="D137" s="354"/>
      <c r="E137" s="115"/>
      <c r="F137" s="118"/>
      <c r="H137" s="82"/>
    </row>
    <row r="138" spans="1:8" ht="25.2" customHeight="1" x14ac:dyDescent="0.25">
      <c r="A138" s="107"/>
      <c r="B138" s="172" t="str">
        <f t="shared" si="8"/>
        <v>Maîtriser les capacités de stockage</v>
      </c>
      <c r="C138" s="353" t="str">
        <f t="shared" si="7"/>
        <v>Go accordé / utilisateur</v>
      </c>
      <c r="D138" s="354"/>
      <c r="E138" s="292"/>
      <c r="F138" s="118"/>
    </row>
    <row r="139" spans="1:8" ht="27" customHeight="1" x14ac:dyDescent="0.25">
      <c r="A139" s="107"/>
      <c r="B139" s="172" t="str">
        <f t="shared" si="8"/>
        <v>Augmenter la température de fonctionnement à plus de 24° C</v>
      </c>
      <c r="C139" s="353" t="str">
        <f t="shared" si="7"/>
        <v>Température de consigne</v>
      </c>
      <c r="D139" s="354"/>
      <c r="E139" s="292"/>
      <c r="F139" s="118"/>
    </row>
    <row r="140" spans="1:8" ht="27" customHeight="1" x14ac:dyDescent="0.25">
      <c r="A140" s="107"/>
      <c r="B140" s="172" t="str">
        <f t="shared" si="8"/>
        <v>Mettre en place un suivi régulier des indicateurs énergétiques du datacenter</v>
      </c>
      <c r="C140" s="353" t="str">
        <f t="shared" si="7"/>
        <v xml:space="preserve">Oui, Non </v>
      </c>
      <c r="D140" s="354"/>
      <c r="E140" s="118"/>
      <c r="F140" s="118"/>
    </row>
    <row r="141" spans="1:8" ht="27" customHeight="1" x14ac:dyDescent="0.25">
      <c r="A141" s="107"/>
      <c r="B141" s="172" t="str">
        <f t="shared" si="8"/>
        <v>Mettre en place une procédure stricte de provisionning et déprovisionning des matériels IT</v>
      </c>
      <c r="C141" s="353" t="str">
        <f t="shared" si="7"/>
        <v xml:space="preserve">Oui, Non </v>
      </c>
      <c r="D141" s="354"/>
      <c r="E141" s="118"/>
      <c r="F141" s="118"/>
    </row>
    <row r="142" spans="1:8" ht="27" customHeight="1" x14ac:dyDescent="0.25">
      <c r="A142" s="107"/>
      <c r="B142" s="172" t="str">
        <f t="shared" si="8"/>
        <v>Adapter l'architecture physique des serveurs à leur usage</v>
      </c>
      <c r="C142" s="353" t="str">
        <f t="shared" si="7"/>
        <v xml:space="preserve">Oui, Non </v>
      </c>
      <c r="D142" s="354"/>
      <c r="E142" s="118"/>
      <c r="F142" s="118"/>
    </row>
    <row r="143" spans="1:8" ht="40.950000000000003" customHeight="1" x14ac:dyDescent="0.25">
      <c r="A143" s="107"/>
      <c r="B143" s="172" t="str">
        <f t="shared" si="8"/>
        <v>Déployer un data management dédié à la sobriété numérique, intégré au tableau de bord générique</v>
      </c>
      <c r="C143" s="353" t="str">
        <f t="shared" si="7"/>
        <v xml:space="preserve">Oui, Non </v>
      </c>
      <c r="D143" s="354"/>
      <c r="E143" s="118"/>
      <c r="F143" s="118"/>
    </row>
    <row r="144" spans="1:8" ht="25.2" customHeight="1" x14ac:dyDescent="0.25">
      <c r="A144" s="107"/>
      <c r="B144" s="172" t="str">
        <f t="shared" si="8"/>
        <v>Revoir régulièrement la politique de rétention des données</v>
      </c>
      <c r="C144" s="353" t="str">
        <f t="shared" si="7"/>
        <v>Nombre de mois entre chaque révision</v>
      </c>
      <c r="D144" s="354"/>
      <c r="E144" s="292"/>
      <c r="F144" s="118"/>
    </row>
    <row r="145" spans="1:6" ht="25.2" customHeight="1" x14ac:dyDescent="0.25">
      <c r="A145" s="107"/>
      <c r="B145" s="172" t="str">
        <f t="shared" si="8"/>
        <v xml:space="preserve">Avoir une politique de rétention des données à jour </v>
      </c>
      <c r="C145" s="353" t="str">
        <f t="shared" si="7"/>
        <v xml:space="preserve">Oui, Non </v>
      </c>
      <c r="D145" s="354"/>
      <c r="E145" s="118"/>
      <c r="F145" s="118"/>
    </row>
    <row r="146" spans="1:6" ht="34.950000000000003" customHeight="1" x14ac:dyDescent="0.25">
      <c r="A146" s="107"/>
      <c r="B146" s="172" t="str">
        <f t="shared" si="8"/>
        <v>Définir et partager un catalogue des données pour diminuer le nombre de recherches de bases de données</v>
      </c>
      <c r="C146" s="353" t="str">
        <f t="shared" si="7"/>
        <v xml:space="preserve">Oui, Non </v>
      </c>
      <c r="D146" s="354"/>
      <c r="E146" s="118"/>
      <c r="F146" s="118"/>
    </row>
    <row r="147" spans="1:6" ht="25.2" customHeight="1" x14ac:dyDescent="0.25">
      <c r="A147" s="107"/>
      <c r="B147" s="172" t="str">
        <f t="shared" si="8"/>
        <v> Intégrer des clauses environnementales lors du choix d’un prestataire d’hébergement</v>
      </c>
      <c r="C147" s="353" t="str">
        <f t="shared" si="7"/>
        <v xml:space="preserve">Oui, Non </v>
      </c>
      <c r="D147" s="354"/>
      <c r="E147" s="118"/>
      <c r="F147" s="118"/>
    </row>
    <row r="148" spans="1:6" ht="34.200000000000003" customHeight="1" x14ac:dyDescent="0.25">
      <c r="A148" s="107"/>
      <c r="B148" s="172" t="str">
        <f t="shared" si="8"/>
        <v>Définir et mettre en œuvre une stratégie de décommissionnement des services numériques</v>
      </c>
      <c r="C148" s="353" t="str">
        <f t="shared" si="7"/>
        <v xml:space="preserve">Oui, Non </v>
      </c>
      <c r="D148" s="354"/>
      <c r="E148" s="118"/>
      <c r="F148" s="118"/>
    </row>
    <row r="149" spans="1:6" ht="22.2" customHeight="1" x14ac:dyDescent="0.25"/>
    <row r="150" spans="1:6" ht="22.2" customHeight="1" x14ac:dyDescent="0.25"/>
    <row r="151" spans="1:6" ht="22.2" customHeight="1" x14ac:dyDescent="0.25"/>
    <row r="152" spans="1:6" x14ac:dyDescent="0.25">
      <c r="B152" s="350" t="s">
        <v>1263</v>
      </c>
      <c r="C152" s="350"/>
    </row>
    <row r="153" spans="1:6" ht="25.2" customHeight="1" x14ac:dyDescent="0.25">
      <c r="A153" s="191">
        <f>A118+1</f>
        <v>4</v>
      </c>
      <c r="B153" s="190">
        <f ca="1">OFFSET(Identité!C$34, 0, $A118)</f>
        <v>0</v>
      </c>
    </row>
    <row r="154" spans="1:6" ht="25.2" customHeight="1" thickBot="1" x14ac:dyDescent="0.3">
      <c r="B154" s="49"/>
    </row>
    <row r="155" spans="1:6" ht="46.2" customHeight="1" thickBot="1" x14ac:dyDescent="0.3">
      <c r="B155" s="170" t="str">
        <f t="shared" ref="B155:C169" si="9">B120</f>
        <v>Bonnes pratiques</v>
      </c>
      <c r="C155" s="355" t="str">
        <f t="shared" si="9"/>
        <v xml:space="preserve"> Indicateur </v>
      </c>
      <c r="D155" s="356"/>
      <c r="E155" s="189" t="str">
        <f>E120</f>
        <v>Quel est votre objectif pour cette bonne pratique ?</v>
      </c>
      <c r="F155" s="189" t="str">
        <f>F120</f>
        <v>Selon vos objectifs, où en est la mise en œuvre de cette bonne pratique ?</v>
      </c>
    </row>
    <row r="156" spans="1:6" ht="25.2" customHeight="1" x14ac:dyDescent="0.25">
      <c r="B156" s="168" t="str">
        <f t="shared" si="9"/>
        <v>Entretenir les ordinateurs pour éviter qu'ils ralentissent et deviennent instables</v>
      </c>
      <c r="C156" s="351" t="str">
        <f t="shared" si="9"/>
        <v>% de postes de travail entretenus au moins une fois par mois</v>
      </c>
      <c r="D156" s="352"/>
      <c r="E156" s="114"/>
      <c r="F156" s="226"/>
    </row>
    <row r="157" spans="1:6" ht="25.2" customHeight="1" x14ac:dyDescent="0.25">
      <c r="B157" s="173" t="str">
        <f t="shared" si="9"/>
        <v>Surveiller le taux d'utilisation des logiciels</v>
      </c>
      <c r="C157" s="353" t="str">
        <f t="shared" si="9"/>
        <v>% des logiciels dont l'activité est surveillée</v>
      </c>
      <c r="D157" s="354"/>
      <c r="E157" s="115"/>
      <c r="F157" s="118"/>
    </row>
    <row r="158" spans="1:6" ht="25.2" customHeight="1" x14ac:dyDescent="0.25">
      <c r="B158" s="173" t="str">
        <f t="shared" si="9"/>
        <v>Mettre en œuvre les bonnes pratiques d'écoconception</v>
      </c>
      <c r="C158" s="353" t="str">
        <f t="shared" si="9"/>
        <v>% de services numériques en conformité totale et conformité partielle</v>
      </c>
      <c r="D158" s="354"/>
      <c r="E158" s="115"/>
      <c r="F158" s="118"/>
    </row>
    <row r="159" spans="1:6" ht="25.2" customHeight="1" x14ac:dyDescent="0.25">
      <c r="B159" s="173" t="str">
        <f t="shared" si="9"/>
        <v>Mettre en œuvre les bonnes pratiques d'accessibilité numérique</v>
      </c>
      <c r="C159" s="353" t="str">
        <f t="shared" si="9"/>
        <v>% des services numériques accessibles</v>
      </c>
      <c r="D159" s="354"/>
      <c r="E159" s="115"/>
      <c r="F159" s="118"/>
    </row>
    <row r="160" spans="1:6" ht="25.2" customHeight="1" x14ac:dyDescent="0.25">
      <c r="B160" s="173" t="str">
        <f t="shared" si="9"/>
        <v>Optimiser les états et sorties d'impression</v>
      </c>
      <c r="C160" s="353" t="str">
        <f t="shared" si="9"/>
        <v>% d'applications dont les états de sortie sont optimisés</v>
      </c>
      <c r="D160" s="354"/>
      <c r="E160" s="115"/>
      <c r="F160" s="118"/>
    </row>
    <row r="161" spans="1:8" ht="25.2" customHeight="1" x14ac:dyDescent="0.25">
      <c r="B161" s="173" t="str">
        <f t="shared" si="9"/>
        <v>Systématiser la revue de code en sortie de développement</v>
      </c>
      <c r="C161" s="353" t="str">
        <f t="shared" si="9"/>
        <v>% de services numériques dont la revue de code est effectuée à la fin du développement</v>
      </c>
      <c r="D161" s="354"/>
      <c r="E161" s="115"/>
      <c r="F161" s="118"/>
    </row>
    <row r="162" spans="1:8" ht="39" customHeight="1" x14ac:dyDescent="0.25">
      <c r="B162" s="173" t="str">
        <f t="shared" si="9"/>
        <v>Privilégier les opérateurs qui ont ratifié le code européen de bonne conduite (CoC) pour les datacenters</v>
      </c>
      <c r="C162" s="353" t="str">
        <f t="shared" si="9"/>
        <v>% de DC ou m2 de DC ou kW IT gérés par des fournisseurs ayant signé le CoC</v>
      </c>
      <c r="D162" s="354"/>
      <c r="E162" s="115"/>
      <c r="F162" s="118"/>
    </row>
    <row r="163" spans="1:8" ht="25.2" customHeight="1" x14ac:dyDescent="0.25">
      <c r="B163" s="173" t="str">
        <f t="shared" si="9"/>
        <v>Privilégier une architecture modulaire pour les centres de données</v>
      </c>
      <c r="C163" s="353" t="str">
        <f t="shared" si="9"/>
        <v>% de m2 DC modulaires</v>
      </c>
      <c r="D163" s="354"/>
      <c r="E163" s="115"/>
      <c r="F163" s="118"/>
    </row>
    <row r="164" spans="1:8" ht="25.2" customHeight="1" x14ac:dyDescent="0.25">
      <c r="B164" s="173" t="str">
        <f t="shared" si="9"/>
        <v>Confiner les baies des salles serveurs</v>
      </c>
      <c r="C164" s="353" t="str">
        <f t="shared" si="9"/>
        <v>% de rack confinés</v>
      </c>
      <c r="D164" s="354"/>
      <c r="E164" s="115"/>
      <c r="F164" s="118"/>
    </row>
    <row r="165" spans="1:8" ht="25.2" customHeight="1" x14ac:dyDescent="0.25">
      <c r="B165" s="173" t="str">
        <f t="shared" si="9"/>
        <v>Organiser les baies en allées chaudes et froides</v>
      </c>
      <c r="C165" s="353" t="str">
        <f t="shared" si="9"/>
        <v>% du DC organisé en allées chaudes / allées froides</v>
      </c>
      <c r="D165" s="354"/>
      <c r="E165" s="115"/>
      <c r="F165" s="118"/>
    </row>
    <row r="166" spans="1:8" ht="25.2" customHeight="1" x14ac:dyDescent="0.25">
      <c r="B166" s="173" t="str">
        <f t="shared" si="9"/>
        <v>Privilégier les équipements IT conformes aux exigences ASHRAE</v>
      </c>
      <c r="C166" s="353" t="str">
        <f t="shared" si="9"/>
        <v>% des équipements conformes aux exigences ASHRAE</v>
      </c>
      <c r="D166" s="354"/>
      <c r="E166" s="115"/>
      <c r="F166" s="118"/>
    </row>
    <row r="167" spans="1:8" ht="25.2" customHeight="1" x14ac:dyDescent="0.25">
      <c r="B167" s="173" t="str">
        <f t="shared" si="9"/>
        <v>Exiger une efficacité énergétique minimum pour les équipements non IT des salles</v>
      </c>
      <c r="C167" s="353" t="str">
        <f t="shared" si="9"/>
        <v>% d'équipement acheté avec une efficacité énergétique minimum</v>
      </c>
      <c r="D167" s="354"/>
      <c r="E167" s="115"/>
      <c r="F167" s="118"/>
    </row>
    <row r="168" spans="1:8" ht="25.2" customHeight="1" x14ac:dyDescent="0.25">
      <c r="B168" s="173" t="str">
        <f t="shared" si="9"/>
        <v>Consolider les serveurs physiques sous-utilisés pour les regrouper</v>
      </c>
      <c r="C168" s="353" t="str">
        <f t="shared" si="9"/>
        <v>% de serveurs virtualisés</v>
      </c>
      <c r="D168" s="354"/>
      <c r="E168" s="115"/>
      <c r="F168" s="118"/>
    </row>
    <row r="169" spans="1:8" ht="25.2" customHeight="1" thickBot="1" x14ac:dyDescent="0.3">
      <c r="B169" s="173" t="str">
        <f t="shared" si="9"/>
        <v>Refroidir les serveurs par une solution économe en énergie</v>
      </c>
      <c r="C169" s="353" t="str">
        <f t="shared" si="9"/>
        <v>% des centres de données de l'organisation utilisant d’un refroidissement économe en énergie</v>
      </c>
      <c r="D169" s="354"/>
      <c r="E169" s="115"/>
      <c r="F169" s="118"/>
    </row>
    <row r="170" spans="1:8" ht="25.2" customHeight="1" thickBot="1" x14ac:dyDescent="0.3">
      <c r="C170" s="355" t="str">
        <f t="shared" ref="C170:C183" si="10">C135</f>
        <v xml:space="preserve"> Indicateur</v>
      </c>
      <c r="D170" s="361"/>
    </row>
    <row r="171" spans="1:8" ht="25.2" customHeight="1" x14ac:dyDescent="0.25">
      <c r="B171" s="171" t="str">
        <f t="shared" ref="B171:B183" si="11">B136</f>
        <v>Amélioration continue de l'efficacité des centres de données</v>
      </c>
      <c r="C171" s="351" t="str">
        <f t="shared" si="10"/>
        <v>Votre PUE cible</v>
      </c>
      <c r="D171" s="352"/>
      <c r="E171" s="117"/>
      <c r="F171" s="117"/>
    </row>
    <row r="172" spans="1:8" ht="25.2" customHeight="1" x14ac:dyDescent="0.25">
      <c r="A172" s="107"/>
      <c r="B172" s="172" t="str">
        <f t="shared" si="11"/>
        <v>Privilégier une architecture applicative modulaire</v>
      </c>
      <c r="C172" s="353" t="str">
        <f t="shared" si="10"/>
        <v>% de services numériques reposant sur une architecture modulaire</v>
      </c>
      <c r="D172" s="354"/>
      <c r="E172" s="115"/>
      <c r="F172" s="118"/>
      <c r="H172" s="82"/>
    </row>
    <row r="173" spans="1:8" ht="25.2" customHeight="1" x14ac:dyDescent="0.25">
      <c r="A173" s="107"/>
      <c r="B173" s="172" t="str">
        <f t="shared" si="11"/>
        <v>Maîtriser les capacités de stockage</v>
      </c>
      <c r="C173" s="353" t="str">
        <f t="shared" si="10"/>
        <v>Go accordé / utilisateur</v>
      </c>
      <c r="D173" s="354"/>
      <c r="E173" s="292"/>
      <c r="F173" s="118"/>
    </row>
    <row r="174" spans="1:8" ht="27" customHeight="1" x14ac:dyDescent="0.25">
      <c r="A174" s="107"/>
      <c r="B174" s="172" t="str">
        <f t="shared" si="11"/>
        <v>Augmenter la température de fonctionnement à plus de 24° C</v>
      </c>
      <c r="C174" s="353" t="str">
        <f t="shared" si="10"/>
        <v>Température de consigne</v>
      </c>
      <c r="D174" s="354"/>
      <c r="E174" s="292"/>
      <c r="F174" s="118"/>
    </row>
    <row r="175" spans="1:8" ht="27" customHeight="1" x14ac:dyDescent="0.25">
      <c r="A175" s="107"/>
      <c r="B175" s="172" t="str">
        <f t="shared" si="11"/>
        <v>Mettre en place un suivi régulier des indicateurs énergétiques du datacenter</v>
      </c>
      <c r="C175" s="353" t="str">
        <f t="shared" si="10"/>
        <v xml:space="preserve">Oui, Non </v>
      </c>
      <c r="D175" s="354"/>
      <c r="E175" s="118"/>
      <c r="F175" s="118"/>
    </row>
    <row r="176" spans="1:8" ht="27" customHeight="1" x14ac:dyDescent="0.25">
      <c r="A176" s="107"/>
      <c r="B176" s="172" t="str">
        <f t="shared" si="11"/>
        <v>Mettre en place une procédure stricte de provisionning et déprovisionning des matériels IT</v>
      </c>
      <c r="C176" s="353" t="str">
        <f t="shared" si="10"/>
        <v xml:space="preserve">Oui, Non </v>
      </c>
      <c r="D176" s="354"/>
      <c r="E176" s="118"/>
      <c r="F176" s="118"/>
    </row>
    <row r="177" spans="1:6" ht="27" customHeight="1" x14ac:dyDescent="0.25">
      <c r="A177" s="107"/>
      <c r="B177" s="172" t="str">
        <f t="shared" si="11"/>
        <v>Adapter l'architecture physique des serveurs à leur usage</v>
      </c>
      <c r="C177" s="353" t="str">
        <f t="shared" si="10"/>
        <v xml:space="preserve">Oui, Non </v>
      </c>
      <c r="D177" s="354"/>
      <c r="E177" s="118"/>
      <c r="F177" s="118"/>
    </row>
    <row r="178" spans="1:6" ht="40.950000000000003" customHeight="1" x14ac:dyDescent="0.25">
      <c r="A178" s="107"/>
      <c r="B178" s="172" t="str">
        <f t="shared" si="11"/>
        <v>Déployer un data management dédié à la sobriété numérique, intégré au tableau de bord générique</v>
      </c>
      <c r="C178" s="353" t="str">
        <f t="shared" si="10"/>
        <v xml:space="preserve">Oui, Non </v>
      </c>
      <c r="D178" s="354"/>
      <c r="E178" s="118"/>
      <c r="F178" s="118"/>
    </row>
    <row r="179" spans="1:6" ht="25.2" customHeight="1" x14ac:dyDescent="0.25">
      <c r="A179" s="107"/>
      <c r="B179" s="172" t="str">
        <f t="shared" si="11"/>
        <v>Revoir régulièrement la politique de rétention des données</v>
      </c>
      <c r="C179" s="353" t="str">
        <f t="shared" si="10"/>
        <v>Nombre de mois entre chaque révision</v>
      </c>
      <c r="D179" s="354"/>
      <c r="E179" s="292"/>
      <c r="F179" s="118"/>
    </row>
    <row r="180" spans="1:6" ht="25.2" customHeight="1" x14ac:dyDescent="0.25">
      <c r="A180" s="107"/>
      <c r="B180" s="172" t="str">
        <f t="shared" si="11"/>
        <v xml:space="preserve">Avoir une politique de rétention des données à jour </v>
      </c>
      <c r="C180" s="353" t="str">
        <f t="shared" si="10"/>
        <v xml:space="preserve">Oui, Non </v>
      </c>
      <c r="D180" s="354"/>
      <c r="E180" s="118"/>
      <c r="F180" s="118"/>
    </row>
    <row r="181" spans="1:6" ht="34.950000000000003" customHeight="1" x14ac:dyDescent="0.25">
      <c r="A181" s="107"/>
      <c r="B181" s="172" t="str">
        <f t="shared" si="11"/>
        <v>Définir et partager un catalogue des données pour diminuer le nombre de recherches de bases de données</v>
      </c>
      <c r="C181" s="353" t="str">
        <f t="shared" si="10"/>
        <v xml:space="preserve">Oui, Non </v>
      </c>
      <c r="D181" s="354"/>
      <c r="E181" s="118"/>
      <c r="F181" s="118"/>
    </row>
    <row r="182" spans="1:6" ht="25.2" customHeight="1" x14ac:dyDescent="0.25">
      <c r="A182" s="107"/>
      <c r="B182" s="172" t="str">
        <f t="shared" si="11"/>
        <v> Intégrer des clauses environnementales lors du choix d’un prestataire d’hébergement</v>
      </c>
      <c r="C182" s="353" t="str">
        <f t="shared" si="10"/>
        <v xml:space="preserve">Oui, Non </v>
      </c>
      <c r="D182" s="354"/>
      <c r="E182" s="118"/>
      <c r="F182" s="118"/>
    </row>
    <row r="183" spans="1:6" ht="34.200000000000003" customHeight="1" x14ac:dyDescent="0.25">
      <c r="A183" s="107"/>
      <c r="B183" s="172" t="str">
        <f t="shared" si="11"/>
        <v>Définir et mettre en œuvre une stratégie de décommissionnement des services numériques</v>
      </c>
      <c r="C183" s="353" t="str">
        <f t="shared" si="10"/>
        <v xml:space="preserve">Oui, Non </v>
      </c>
      <c r="D183" s="354"/>
      <c r="E183" s="118"/>
      <c r="F183" s="118"/>
    </row>
    <row r="184" spans="1:6" ht="22.2" customHeight="1" x14ac:dyDescent="0.25"/>
    <row r="185" spans="1:6" ht="22.2" customHeight="1" x14ac:dyDescent="0.25"/>
    <row r="186" spans="1:6" ht="22.2" customHeight="1" x14ac:dyDescent="0.25"/>
    <row r="187" spans="1:6" x14ac:dyDescent="0.25">
      <c r="B187" s="350" t="s">
        <v>1263</v>
      </c>
      <c r="C187" s="350"/>
    </row>
    <row r="188" spans="1:6" ht="25.2" customHeight="1" x14ac:dyDescent="0.25">
      <c r="A188" s="191">
        <f>A153+1</f>
        <v>5</v>
      </c>
      <c r="B188" s="190">
        <f ca="1">OFFSET(Identité!C$34, 0, $A153)</f>
        <v>0</v>
      </c>
    </row>
    <row r="189" spans="1:6" ht="25.2" customHeight="1" thickBot="1" x14ac:dyDescent="0.3">
      <c r="B189" s="49"/>
    </row>
    <row r="190" spans="1:6" ht="46.2" customHeight="1" thickBot="1" x14ac:dyDescent="0.3">
      <c r="B190" s="170" t="str">
        <f t="shared" ref="B190:C204" si="12">B155</f>
        <v>Bonnes pratiques</v>
      </c>
      <c r="C190" s="355" t="str">
        <f t="shared" si="12"/>
        <v xml:space="preserve"> Indicateur </v>
      </c>
      <c r="D190" s="356"/>
      <c r="E190" s="189" t="str">
        <f>E155</f>
        <v>Quel est votre objectif pour cette bonne pratique ?</v>
      </c>
      <c r="F190" s="189" t="str">
        <f>F155</f>
        <v>Selon vos objectifs, où en est la mise en œuvre de cette bonne pratique ?</v>
      </c>
    </row>
    <row r="191" spans="1:6" ht="25.2" customHeight="1" x14ac:dyDescent="0.25">
      <c r="B191" s="168" t="str">
        <f t="shared" si="12"/>
        <v>Entretenir les ordinateurs pour éviter qu'ils ralentissent et deviennent instables</v>
      </c>
      <c r="C191" s="351" t="str">
        <f t="shared" si="12"/>
        <v>% de postes de travail entretenus au moins une fois par mois</v>
      </c>
      <c r="D191" s="352"/>
      <c r="E191" s="114"/>
      <c r="F191" s="226"/>
    </row>
    <row r="192" spans="1:6" ht="25.2" customHeight="1" x14ac:dyDescent="0.25">
      <c r="B192" s="173" t="str">
        <f t="shared" si="12"/>
        <v>Surveiller le taux d'utilisation des logiciels</v>
      </c>
      <c r="C192" s="353" t="str">
        <f t="shared" si="12"/>
        <v>% des logiciels dont l'activité est surveillée</v>
      </c>
      <c r="D192" s="354"/>
      <c r="E192" s="115"/>
      <c r="F192" s="118"/>
    </row>
    <row r="193" spans="1:8" ht="25.2" customHeight="1" x14ac:dyDescent="0.25">
      <c r="B193" s="173" t="str">
        <f t="shared" si="12"/>
        <v>Mettre en œuvre les bonnes pratiques d'écoconception</v>
      </c>
      <c r="C193" s="353" t="str">
        <f t="shared" si="12"/>
        <v>% de services numériques en conformité totale et conformité partielle</v>
      </c>
      <c r="D193" s="354"/>
      <c r="E193" s="115"/>
      <c r="F193" s="118"/>
    </row>
    <row r="194" spans="1:8" ht="25.2" customHeight="1" x14ac:dyDescent="0.25">
      <c r="B194" s="173" t="str">
        <f t="shared" si="12"/>
        <v>Mettre en œuvre les bonnes pratiques d'accessibilité numérique</v>
      </c>
      <c r="C194" s="353" t="str">
        <f t="shared" si="12"/>
        <v>% des services numériques accessibles</v>
      </c>
      <c r="D194" s="354"/>
      <c r="E194" s="115"/>
      <c r="F194" s="118"/>
    </row>
    <row r="195" spans="1:8" ht="25.2" customHeight="1" x14ac:dyDescent="0.25">
      <c r="B195" s="173" t="str">
        <f t="shared" si="12"/>
        <v>Optimiser les états et sorties d'impression</v>
      </c>
      <c r="C195" s="353" t="str">
        <f t="shared" si="12"/>
        <v>% d'applications dont les états de sortie sont optimisés</v>
      </c>
      <c r="D195" s="354"/>
      <c r="E195" s="115"/>
      <c r="F195" s="118"/>
    </row>
    <row r="196" spans="1:8" ht="25.2" customHeight="1" x14ac:dyDescent="0.25">
      <c r="B196" s="173" t="str">
        <f t="shared" si="12"/>
        <v>Systématiser la revue de code en sortie de développement</v>
      </c>
      <c r="C196" s="353" t="str">
        <f t="shared" si="12"/>
        <v>% de services numériques dont la revue de code est effectuée à la fin du développement</v>
      </c>
      <c r="D196" s="354"/>
      <c r="E196" s="115"/>
      <c r="F196" s="118"/>
    </row>
    <row r="197" spans="1:8" ht="39" customHeight="1" x14ac:dyDescent="0.25">
      <c r="B197" s="173" t="str">
        <f t="shared" si="12"/>
        <v>Privilégier les opérateurs qui ont ratifié le code européen de bonne conduite (CoC) pour les datacenters</v>
      </c>
      <c r="C197" s="353" t="str">
        <f t="shared" si="12"/>
        <v>% de DC ou m2 de DC ou kW IT gérés par des fournisseurs ayant signé le CoC</v>
      </c>
      <c r="D197" s="354"/>
      <c r="E197" s="115"/>
      <c r="F197" s="118"/>
    </row>
    <row r="198" spans="1:8" ht="25.2" customHeight="1" x14ac:dyDescent="0.25">
      <c r="B198" s="173" t="str">
        <f t="shared" si="12"/>
        <v>Privilégier une architecture modulaire pour les centres de données</v>
      </c>
      <c r="C198" s="353" t="str">
        <f t="shared" si="12"/>
        <v>% de m2 DC modulaires</v>
      </c>
      <c r="D198" s="354"/>
      <c r="E198" s="115"/>
      <c r="F198" s="118"/>
    </row>
    <row r="199" spans="1:8" ht="25.2" customHeight="1" x14ac:dyDescent="0.25">
      <c r="B199" s="173" t="str">
        <f t="shared" si="12"/>
        <v>Confiner les baies des salles serveurs</v>
      </c>
      <c r="C199" s="353" t="str">
        <f t="shared" si="12"/>
        <v>% de rack confinés</v>
      </c>
      <c r="D199" s="354"/>
      <c r="E199" s="115"/>
      <c r="F199" s="118"/>
    </row>
    <row r="200" spans="1:8" ht="25.2" customHeight="1" x14ac:dyDescent="0.25">
      <c r="B200" s="173" t="str">
        <f t="shared" si="12"/>
        <v>Organiser les baies en allées chaudes et froides</v>
      </c>
      <c r="C200" s="353" t="str">
        <f t="shared" si="12"/>
        <v>% du DC organisé en allées chaudes / allées froides</v>
      </c>
      <c r="D200" s="354"/>
      <c r="E200" s="115"/>
      <c r="F200" s="118"/>
    </row>
    <row r="201" spans="1:8" ht="25.2" customHeight="1" x14ac:dyDescent="0.25">
      <c r="B201" s="173" t="str">
        <f t="shared" si="12"/>
        <v>Privilégier les équipements IT conformes aux exigences ASHRAE</v>
      </c>
      <c r="C201" s="353" t="str">
        <f t="shared" si="12"/>
        <v>% des équipements conformes aux exigences ASHRAE</v>
      </c>
      <c r="D201" s="354"/>
      <c r="E201" s="115"/>
      <c r="F201" s="118"/>
    </row>
    <row r="202" spans="1:8" ht="25.2" customHeight="1" x14ac:dyDescent="0.25">
      <c r="B202" s="173" t="str">
        <f t="shared" si="12"/>
        <v>Exiger une efficacité énergétique minimum pour les équipements non IT des salles</v>
      </c>
      <c r="C202" s="353" t="str">
        <f t="shared" si="12"/>
        <v>% d'équipement acheté avec une efficacité énergétique minimum</v>
      </c>
      <c r="D202" s="354"/>
      <c r="E202" s="115"/>
      <c r="F202" s="118"/>
    </row>
    <row r="203" spans="1:8" ht="25.2" customHeight="1" x14ac:dyDescent="0.25">
      <c r="B203" s="173" t="str">
        <f t="shared" si="12"/>
        <v>Consolider les serveurs physiques sous-utilisés pour les regrouper</v>
      </c>
      <c r="C203" s="353" t="str">
        <f t="shared" si="12"/>
        <v>% de serveurs virtualisés</v>
      </c>
      <c r="D203" s="354"/>
      <c r="E203" s="115"/>
      <c r="F203" s="118"/>
    </row>
    <row r="204" spans="1:8" ht="25.2" customHeight="1" thickBot="1" x14ac:dyDescent="0.3">
      <c r="B204" s="173" t="str">
        <f t="shared" si="12"/>
        <v>Refroidir les serveurs par une solution économe en énergie</v>
      </c>
      <c r="C204" s="353" t="str">
        <f t="shared" si="12"/>
        <v>% des centres de données de l'organisation utilisant d’un refroidissement économe en énergie</v>
      </c>
      <c r="D204" s="354"/>
      <c r="E204" s="115"/>
      <c r="F204" s="118"/>
    </row>
    <row r="205" spans="1:8" ht="25.2" customHeight="1" thickBot="1" x14ac:dyDescent="0.3">
      <c r="C205" s="355" t="str">
        <f t="shared" ref="C205:C218" si="13">C170</f>
        <v xml:space="preserve"> Indicateur</v>
      </c>
      <c r="D205" s="361"/>
    </row>
    <row r="206" spans="1:8" ht="25.2" customHeight="1" x14ac:dyDescent="0.25">
      <c r="B206" s="171" t="str">
        <f t="shared" ref="B206:B218" si="14">B171</f>
        <v>Amélioration continue de l'efficacité des centres de données</v>
      </c>
      <c r="C206" s="351" t="str">
        <f t="shared" si="13"/>
        <v>Votre PUE cible</v>
      </c>
      <c r="D206" s="352"/>
      <c r="E206" s="117"/>
      <c r="F206" s="117"/>
    </row>
    <row r="207" spans="1:8" ht="25.2" customHeight="1" x14ac:dyDescent="0.25">
      <c r="A207" s="107"/>
      <c r="B207" s="172" t="str">
        <f t="shared" si="14"/>
        <v>Privilégier une architecture applicative modulaire</v>
      </c>
      <c r="C207" s="353" t="str">
        <f t="shared" si="13"/>
        <v>% de services numériques reposant sur une architecture modulaire</v>
      </c>
      <c r="D207" s="354"/>
      <c r="E207" s="115"/>
      <c r="F207" s="118"/>
      <c r="H207" s="82"/>
    </row>
    <row r="208" spans="1:8" ht="25.2" customHeight="1" x14ac:dyDescent="0.25">
      <c r="A208" s="107"/>
      <c r="B208" s="172" t="str">
        <f t="shared" si="14"/>
        <v>Maîtriser les capacités de stockage</v>
      </c>
      <c r="C208" s="353" t="str">
        <f t="shared" si="13"/>
        <v>Go accordé / utilisateur</v>
      </c>
      <c r="D208" s="354"/>
      <c r="E208" s="292"/>
      <c r="F208" s="118"/>
    </row>
    <row r="209" spans="1:6" ht="27" customHeight="1" x14ac:dyDescent="0.25">
      <c r="A209" s="107"/>
      <c r="B209" s="172" t="str">
        <f t="shared" si="14"/>
        <v>Augmenter la température de fonctionnement à plus de 24° C</v>
      </c>
      <c r="C209" s="353" t="str">
        <f t="shared" si="13"/>
        <v>Température de consigne</v>
      </c>
      <c r="D209" s="354"/>
      <c r="E209" s="292"/>
      <c r="F209" s="118"/>
    </row>
    <row r="210" spans="1:6" ht="27" customHeight="1" x14ac:dyDescent="0.25">
      <c r="A210" s="107"/>
      <c r="B210" s="172" t="str">
        <f t="shared" si="14"/>
        <v>Mettre en place un suivi régulier des indicateurs énergétiques du datacenter</v>
      </c>
      <c r="C210" s="353" t="str">
        <f t="shared" si="13"/>
        <v xml:space="preserve">Oui, Non </v>
      </c>
      <c r="D210" s="354"/>
      <c r="E210" s="118"/>
      <c r="F210" s="118"/>
    </row>
    <row r="211" spans="1:6" ht="27" customHeight="1" x14ac:dyDescent="0.25">
      <c r="A211" s="107"/>
      <c r="B211" s="172" t="str">
        <f t="shared" si="14"/>
        <v>Mettre en place une procédure stricte de provisionning et déprovisionning des matériels IT</v>
      </c>
      <c r="C211" s="353" t="str">
        <f t="shared" si="13"/>
        <v xml:space="preserve">Oui, Non </v>
      </c>
      <c r="D211" s="354"/>
      <c r="E211" s="118"/>
      <c r="F211" s="118"/>
    </row>
    <row r="212" spans="1:6" ht="27" customHeight="1" x14ac:dyDescent="0.25">
      <c r="A212" s="107"/>
      <c r="B212" s="172" t="str">
        <f t="shared" si="14"/>
        <v>Adapter l'architecture physique des serveurs à leur usage</v>
      </c>
      <c r="C212" s="353" t="str">
        <f t="shared" si="13"/>
        <v xml:space="preserve">Oui, Non </v>
      </c>
      <c r="D212" s="354"/>
      <c r="E212" s="118"/>
      <c r="F212" s="118"/>
    </row>
    <row r="213" spans="1:6" ht="40.950000000000003" customHeight="1" x14ac:dyDescent="0.25">
      <c r="A213" s="107"/>
      <c r="B213" s="172" t="str">
        <f t="shared" si="14"/>
        <v>Déployer un data management dédié à la sobriété numérique, intégré au tableau de bord générique</v>
      </c>
      <c r="C213" s="353" t="str">
        <f t="shared" si="13"/>
        <v xml:space="preserve">Oui, Non </v>
      </c>
      <c r="D213" s="354"/>
      <c r="E213" s="118"/>
      <c r="F213" s="118"/>
    </row>
    <row r="214" spans="1:6" ht="25.2" customHeight="1" x14ac:dyDescent="0.25">
      <c r="A214" s="107"/>
      <c r="B214" s="172" t="str">
        <f t="shared" si="14"/>
        <v>Revoir régulièrement la politique de rétention des données</v>
      </c>
      <c r="C214" s="353" t="str">
        <f t="shared" si="13"/>
        <v>Nombre de mois entre chaque révision</v>
      </c>
      <c r="D214" s="354"/>
      <c r="E214" s="292"/>
      <c r="F214" s="118"/>
    </row>
    <row r="215" spans="1:6" ht="25.2" customHeight="1" x14ac:dyDescent="0.25">
      <c r="A215" s="107"/>
      <c r="B215" s="172" t="str">
        <f t="shared" si="14"/>
        <v xml:space="preserve">Avoir une politique de rétention des données à jour </v>
      </c>
      <c r="C215" s="353" t="str">
        <f t="shared" si="13"/>
        <v xml:space="preserve">Oui, Non </v>
      </c>
      <c r="D215" s="354"/>
      <c r="E215" s="118"/>
      <c r="F215" s="118"/>
    </row>
    <row r="216" spans="1:6" ht="34.950000000000003" customHeight="1" x14ac:dyDescent="0.25">
      <c r="A216" s="107"/>
      <c r="B216" s="172" t="str">
        <f t="shared" si="14"/>
        <v>Définir et partager un catalogue des données pour diminuer le nombre de recherches de bases de données</v>
      </c>
      <c r="C216" s="353" t="str">
        <f t="shared" si="13"/>
        <v xml:space="preserve">Oui, Non </v>
      </c>
      <c r="D216" s="354"/>
      <c r="E216" s="118"/>
      <c r="F216" s="118"/>
    </row>
    <row r="217" spans="1:6" ht="25.2" customHeight="1" x14ac:dyDescent="0.25">
      <c r="A217" s="107"/>
      <c r="B217" s="172" t="str">
        <f t="shared" si="14"/>
        <v> Intégrer des clauses environnementales lors du choix d’un prestataire d’hébergement</v>
      </c>
      <c r="C217" s="353" t="str">
        <f t="shared" si="13"/>
        <v xml:space="preserve">Oui, Non </v>
      </c>
      <c r="D217" s="354"/>
      <c r="E217" s="118"/>
      <c r="F217" s="118"/>
    </row>
    <row r="218" spans="1:6" ht="34.200000000000003" customHeight="1" x14ac:dyDescent="0.25">
      <c r="A218" s="107"/>
      <c r="B218" s="172" t="str">
        <f t="shared" si="14"/>
        <v>Définir et mettre en œuvre une stratégie de décommissionnement des services numériques</v>
      </c>
      <c r="C218" s="353" t="str">
        <f t="shared" si="13"/>
        <v xml:space="preserve">Oui, Non </v>
      </c>
      <c r="D218" s="354"/>
      <c r="E218" s="118"/>
      <c r="F218" s="118"/>
    </row>
    <row r="219" spans="1:6" ht="22.2" customHeight="1" x14ac:dyDescent="0.25"/>
    <row r="220" spans="1:6" ht="22.2" customHeight="1" x14ac:dyDescent="0.25"/>
    <row r="221" spans="1:6" ht="22.2" customHeight="1" x14ac:dyDescent="0.25"/>
    <row r="222" spans="1:6" x14ac:dyDescent="0.25">
      <c r="B222" s="350" t="s">
        <v>1263</v>
      </c>
      <c r="C222" s="350"/>
    </row>
    <row r="223" spans="1:6" ht="25.2" customHeight="1" x14ac:dyDescent="0.25">
      <c r="A223" s="191">
        <f>A188+1</f>
        <v>6</v>
      </c>
      <c r="B223" s="190">
        <f ca="1">OFFSET(Identité!C$34, 0, $A188)</f>
        <v>0</v>
      </c>
    </row>
    <row r="224" spans="1:6" ht="25.2" customHeight="1" thickBot="1" x14ac:dyDescent="0.3">
      <c r="B224" s="49"/>
    </row>
    <row r="225" spans="2:6" ht="46.2" customHeight="1" thickBot="1" x14ac:dyDescent="0.3">
      <c r="B225" s="170" t="str">
        <f t="shared" ref="B225:C239" si="15">B190</f>
        <v>Bonnes pratiques</v>
      </c>
      <c r="C225" s="355" t="str">
        <f t="shared" si="15"/>
        <v xml:space="preserve"> Indicateur </v>
      </c>
      <c r="D225" s="356"/>
      <c r="E225" s="189" t="str">
        <f>E190</f>
        <v>Quel est votre objectif pour cette bonne pratique ?</v>
      </c>
      <c r="F225" s="189" t="str">
        <f>F190</f>
        <v>Selon vos objectifs, où en est la mise en œuvre de cette bonne pratique ?</v>
      </c>
    </row>
    <row r="226" spans="2:6" ht="25.2" customHeight="1" x14ac:dyDescent="0.25">
      <c r="B226" s="168" t="str">
        <f t="shared" si="15"/>
        <v>Entretenir les ordinateurs pour éviter qu'ils ralentissent et deviennent instables</v>
      </c>
      <c r="C226" s="351" t="str">
        <f t="shared" si="15"/>
        <v>% de postes de travail entretenus au moins une fois par mois</v>
      </c>
      <c r="D226" s="352"/>
      <c r="E226" s="114"/>
      <c r="F226" s="226"/>
    </row>
    <row r="227" spans="2:6" ht="25.2" customHeight="1" x14ac:dyDescent="0.25">
      <c r="B227" s="173" t="str">
        <f t="shared" si="15"/>
        <v>Surveiller le taux d'utilisation des logiciels</v>
      </c>
      <c r="C227" s="353" t="str">
        <f t="shared" si="15"/>
        <v>% des logiciels dont l'activité est surveillée</v>
      </c>
      <c r="D227" s="354"/>
      <c r="E227" s="115"/>
      <c r="F227" s="118"/>
    </row>
    <row r="228" spans="2:6" ht="25.2" customHeight="1" x14ac:dyDescent="0.25">
      <c r="B228" s="173" t="str">
        <f t="shared" si="15"/>
        <v>Mettre en œuvre les bonnes pratiques d'écoconception</v>
      </c>
      <c r="C228" s="353" t="str">
        <f t="shared" si="15"/>
        <v>% de services numériques en conformité totale et conformité partielle</v>
      </c>
      <c r="D228" s="354"/>
      <c r="E228" s="115"/>
      <c r="F228" s="118"/>
    </row>
    <row r="229" spans="2:6" ht="25.2" customHeight="1" x14ac:dyDescent="0.25">
      <c r="B229" s="173" t="str">
        <f t="shared" si="15"/>
        <v>Mettre en œuvre les bonnes pratiques d'accessibilité numérique</v>
      </c>
      <c r="C229" s="353" t="str">
        <f t="shared" si="15"/>
        <v>% des services numériques accessibles</v>
      </c>
      <c r="D229" s="354"/>
      <c r="E229" s="115"/>
      <c r="F229" s="118"/>
    </row>
    <row r="230" spans="2:6" ht="25.2" customHeight="1" x14ac:dyDescent="0.25">
      <c r="B230" s="173" t="str">
        <f t="shared" si="15"/>
        <v>Optimiser les états et sorties d'impression</v>
      </c>
      <c r="C230" s="353" t="str">
        <f t="shared" si="15"/>
        <v>% d'applications dont les états de sortie sont optimisés</v>
      </c>
      <c r="D230" s="354"/>
      <c r="E230" s="115"/>
      <c r="F230" s="118"/>
    </row>
    <row r="231" spans="2:6" ht="25.2" customHeight="1" x14ac:dyDescent="0.25">
      <c r="B231" s="173" t="str">
        <f t="shared" si="15"/>
        <v>Systématiser la revue de code en sortie de développement</v>
      </c>
      <c r="C231" s="353" t="str">
        <f t="shared" si="15"/>
        <v>% de services numériques dont la revue de code est effectuée à la fin du développement</v>
      </c>
      <c r="D231" s="354"/>
      <c r="E231" s="115"/>
      <c r="F231" s="118"/>
    </row>
    <row r="232" spans="2:6" ht="39" customHeight="1" x14ac:dyDescent="0.25">
      <c r="B232" s="173" t="str">
        <f t="shared" si="15"/>
        <v>Privilégier les opérateurs qui ont ratifié le code européen de bonne conduite (CoC) pour les datacenters</v>
      </c>
      <c r="C232" s="353" t="str">
        <f t="shared" si="15"/>
        <v>% de DC ou m2 de DC ou kW IT gérés par des fournisseurs ayant signé le CoC</v>
      </c>
      <c r="D232" s="354"/>
      <c r="E232" s="115"/>
      <c r="F232" s="118"/>
    </row>
    <row r="233" spans="2:6" ht="25.2" customHeight="1" x14ac:dyDescent="0.25">
      <c r="B233" s="173" t="str">
        <f t="shared" si="15"/>
        <v>Privilégier une architecture modulaire pour les centres de données</v>
      </c>
      <c r="C233" s="353" t="str">
        <f t="shared" si="15"/>
        <v>% de m2 DC modulaires</v>
      </c>
      <c r="D233" s="354"/>
      <c r="E233" s="115"/>
      <c r="F233" s="118"/>
    </row>
    <row r="234" spans="2:6" ht="25.2" customHeight="1" x14ac:dyDescent="0.25">
      <c r="B234" s="173" t="str">
        <f t="shared" si="15"/>
        <v>Confiner les baies des salles serveurs</v>
      </c>
      <c r="C234" s="353" t="str">
        <f t="shared" si="15"/>
        <v>% de rack confinés</v>
      </c>
      <c r="D234" s="354"/>
      <c r="E234" s="115"/>
      <c r="F234" s="118"/>
    </row>
    <row r="235" spans="2:6" ht="25.2" customHeight="1" x14ac:dyDescent="0.25">
      <c r="B235" s="173" t="str">
        <f t="shared" si="15"/>
        <v>Organiser les baies en allées chaudes et froides</v>
      </c>
      <c r="C235" s="353" t="str">
        <f t="shared" si="15"/>
        <v>% du DC organisé en allées chaudes / allées froides</v>
      </c>
      <c r="D235" s="354"/>
      <c r="E235" s="115"/>
      <c r="F235" s="118"/>
    </row>
    <row r="236" spans="2:6" ht="25.2" customHeight="1" x14ac:dyDescent="0.25">
      <c r="B236" s="173" t="str">
        <f t="shared" si="15"/>
        <v>Privilégier les équipements IT conformes aux exigences ASHRAE</v>
      </c>
      <c r="C236" s="353" t="str">
        <f t="shared" si="15"/>
        <v>% des équipements conformes aux exigences ASHRAE</v>
      </c>
      <c r="D236" s="354"/>
      <c r="E236" s="115"/>
      <c r="F236" s="118"/>
    </row>
    <row r="237" spans="2:6" ht="25.2" customHeight="1" x14ac:dyDescent="0.25">
      <c r="B237" s="173" t="str">
        <f t="shared" si="15"/>
        <v>Exiger une efficacité énergétique minimum pour les équipements non IT des salles</v>
      </c>
      <c r="C237" s="353" t="str">
        <f t="shared" si="15"/>
        <v>% d'équipement acheté avec une efficacité énergétique minimum</v>
      </c>
      <c r="D237" s="354"/>
      <c r="E237" s="115"/>
      <c r="F237" s="118"/>
    </row>
    <row r="238" spans="2:6" ht="25.2" customHeight="1" x14ac:dyDescent="0.25">
      <c r="B238" s="173" t="str">
        <f t="shared" si="15"/>
        <v>Consolider les serveurs physiques sous-utilisés pour les regrouper</v>
      </c>
      <c r="C238" s="353" t="str">
        <f t="shared" si="15"/>
        <v>% de serveurs virtualisés</v>
      </c>
      <c r="D238" s="354"/>
      <c r="E238" s="115"/>
      <c r="F238" s="118"/>
    </row>
    <row r="239" spans="2:6" ht="25.2" customHeight="1" thickBot="1" x14ac:dyDescent="0.3">
      <c r="B239" s="173" t="str">
        <f t="shared" si="15"/>
        <v>Refroidir les serveurs par une solution économe en énergie</v>
      </c>
      <c r="C239" s="353" t="str">
        <f t="shared" si="15"/>
        <v>% des centres de données de l'organisation utilisant d’un refroidissement économe en énergie</v>
      </c>
      <c r="D239" s="354"/>
      <c r="E239" s="115"/>
      <c r="F239" s="118"/>
    </row>
    <row r="240" spans="2:6" ht="25.2" customHeight="1" thickBot="1" x14ac:dyDescent="0.3">
      <c r="C240" s="355" t="str">
        <f t="shared" ref="C240:C253" si="16">C205</f>
        <v xml:space="preserve"> Indicateur</v>
      </c>
      <c r="D240" s="361"/>
    </row>
    <row r="241" spans="1:8" ht="25.2" customHeight="1" x14ac:dyDescent="0.25">
      <c r="B241" s="171" t="str">
        <f t="shared" ref="B241:B253" si="17">B206</f>
        <v>Amélioration continue de l'efficacité des centres de données</v>
      </c>
      <c r="C241" s="351" t="str">
        <f t="shared" si="16"/>
        <v>Votre PUE cible</v>
      </c>
      <c r="D241" s="352"/>
      <c r="E241" s="117"/>
      <c r="F241" s="117"/>
    </row>
    <row r="242" spans="1:8" ht="25.2" customHeight="1" x14ac:dyDescent="0.25">
      <c r="A242" s="107"/>
      <c r="B242" s="172" t="str">
        <f t="shared" si="17"/>
        <v>Privilégier une architecture applicative modulaire</v>
      </c>
      <c r="C242" s="353" t="str">
        <f t="shared" si="16"/>
        <v>% de services numériques reposant sur une architecture modulaire</v>
      </c>
      <c r="D242" s="354"/>
      <c r="E242" s="115"/>
      <c r="F242" s="118"/>
      <c r="H242" s="82"/>
    </row>
    <row r="243" spans="1:8" ht="25.2" customHeight="1" x14ac:dyDescent="0.25">
      <c r="A243" s="107"/>
      <c r="B243" s="172" t="str">
        <f t="shared" si="17"/>
        <v>Maîtriser les capacités de stockage</v>
      </c>
      <c r="C243" s="353" t="str">
        <f t="shared" si="16"/>
        <v>Go accordé / utilisateur</v>
      </c>
      <c r="D243" s="354"/>
      <c r="E243" s="292"/>
      <c r="F243" s="118"/>
    </row>
    <row r="244" spans="1:8" ht="27" customHeight="1" x14ac:dyDescent="0.25">
      <c r="A244" s="107"/>
      <c r="B244" s="172" t="str">
        <f t="shared" si="17"/>
        <v>Augmenter la température de fonctionnement à plus de 24° C</v>
      </c>
      <c r="C244" s="353" t="str">
        <f t="shared" si="16"/>
        <v>Température de consigne</v>
      </c>
      <c r="D244" s="354"/>
      <c r="E244" s="292"/>
      <c r="F244" s="118"/>
    </row>
    <row r="245" spans="1:8" ht="27" customHeight="1" x14ac:dyDescent="0.25">
      <c r="A245" s="107"/>
      <c r="B245" s="172" t="str">
        <f t="shared" si="17"/>
        <v>Mettre en place un suivi régulier des indicateurs énergétiques du datacenter</v>
      </c>
      <c r="C245" s="353" t="str">
        <f t="shared" si="16"/>
        <v xml:space="preserve">Oui, Non </v>
      </c>
      <c r="D245" s="354"/>
      <c r="E245" s="118"/>
      <c r="F245" s="118"/>
    </row>
    <row r="246" spans="1:8" ht="27" customHeight="1" x14ac:dyDescent="0.25">
      <c r="A246" s="107"/>
      <c r="B246" s="172" t="str">
        <f t="shared" si="17"/>
        <v>Mettre en place une procédure stricte de provisionning et déprovisionning des matériels IT</v>
      </c>
      <c r="C246" s="353" t="str">
        <f t="shared" si="16"/>
        <v xml:space="preserve">Oui, Non </v>
      </c>
      <c r="D246" s="354"/>
      <c r="E246" s="118"/>
      <c r="F246" s="118"/>
    </row>
    <row r="247" spans="1:8" ht="27" customHeight="1" x14ac:dyDescent="0.25">
      <c r="A247" s="107"/>
      <c r="B247" s="172" t="str">
        <f t="shared" si="17"/>
        <v>Adapter l'architecture physique des serveurs à leur usage</v>
      </c>
      <c r="C247" s="353" t="str">
        <f t="shared" si="16"/>
        <v xml:space="preserve">Oui, Non </v>
      </c>
      <c r="D247" s="354"/>
      <c r="E247" s="118"/>
      <c r="F247" s="118"/>
    </row>
    <row r="248" spans="1:8" ht="40.950000000000003" customHeight="1" x14ac:dyDescent="0.25">
      <c r="A248" s="107"/>
      <c r="B248" s="172" t="str">
        <f t="shared" si="17"/>
        <v>Déployer un data management dédié à la sobriété numérique, intégré au tableau de bord générique</v>
      </c>
      <c r="C248" s="353" t="str">
        <f t="shared" si="16"/>
        <v xml:space="preserve">Oui, Non </v>
      </c>
      <c r="D248" s="354"/>
      <c r="E248" s="118"/>
      <c r="F248" s="118"/>
    </row>
    <row r="249" spans="1:8" ht="25.2" customHeight="1" x14ac:dyDescent="0.25">
      <c r="A249" s="107"/>
      <c r="B249" s="172" t="str">
        <f t="shared" si="17"/>
        <v>Revoir régulièrement la politique de rétention des données</v>
      </c>
      <c r="C249" s="353" t="str">
        <f t="shared" si="16"/>
        <v>Nombre de mois entre chaque révision</v>
      </c>
      <c r="D249" s="354"/>
      <c r="E249" s="292"/>
      <c r="F249" s="118"/>
    </row>
    <row r="250" spans="1:8" ht="25.2" customHeight="1" x14ac:dyDescent="0.25">
      <c r="A250" s="107"/>
      <c r="B250" s="172" t="str">
        <f t="shared" si="17"/>
        <v xml:space="preserve">Avoir une politique de rétention des données à jour </v>
      </c>
      <c r="C250" s="353" t="str">
        <f t="shared" si="16"/>
        <v xml:space="preserve">Oui, Non </v>
      </c>
      <c r="D250" s="354"/>
      <c r="E250" s="118"/>
      <c r="F250" s="118"/>
    </row>
    <row r="251" spans="1:8" ht="34.950000000000003" customHeight="1" x14ac:dyDescent="0.25">
      <c r="A251" s="107"/>
      <c r="B251" s="172" t="str">
        <f t="shared" si="17"/>
        <v>Définir et partager un catalogue des données pour diminuer le nombre de recherches de bases de données</v>
      </c>
      <c r="C251" s="353" t="str">
        <f t="shared" si="16"/>
        <v xml:space="preserve">Oui, Non </v>
      </c>
      <c r="D251" s="354"/>
      <c r="E251" s="118"/>
      <c r="F251" s="118"/>
    </row>
    <row r="252" spans="1:8" ht="25.2" customHeight="1" x14ac:dyDescent="0.25">
      <c r="A252" s="107"/>
      <c r="B252" s="172" t="str">
        <f t="shared" si="17"/>
        <v> Intégrer des clauses environnementales lors du choix d’un prestataire d’hébergement</v>
      </c>
      <c r="C252" s="353" t="str">
        <f t="shared" si="16"/>
        <v xml:space="preserve">Oui, Non </v>
      </c>
      <c r="D252" s="354"/>
      <c r="E252" s="118"/>
      <c r="F252" s="118"/>
    </row>
    <row r="253" spans="1:8" ht="34.200000000000003" customHeight="1" x14ac:dyDescent="0.25">
      <c r="A253" s="107"/>
      <c r="B253" s="172" t="str">
        <f t="shared" si="17"/>
        <v>Définir et mettre en œuvre une stratégie de décommissionnement des services numériques</v>
      </c>
      <c r="C253" s="353" t="str">
        <f t="shared" si="16"/>
        <v xml:space="preserve">Oui, Non </v>
      </c>
      <c r="D253" s="354"/>
      <c r="E253" s="118"/>
      <c r="F253" s="118"/>
    </row>
    <row r="254" spans="1:8" ht="22.2" customHeight="1" x14ac:dyDescent="0.25"/>
    <row r="255" spans="1:8" ht="22.2" customHeight="1" x14ac:dyDescent="0.25"/>
    <row r="256" spans="1:8" ht="22.2" customHeight="1" x14ac:dyDescent="0.25"/>
    <row r="257" spans="1:6" x14ac:dyDescent="0.25">
      <c r="B257" s="350" t="s">
        <v>1263</v>
      </c>
      <c r="C257" s="350"/>
    </row>
    <row r="258" spans="1:6" ht="25.2" customHeight="1" x14ac:dyDescent="0.25">
      <c r="A258" s="191">
        <f>A223+1</f>
        <v>7</v>
      </c>
      <c r="B258" s="190">
        <f ca="1">OFFSET(Identité!C$34, 0, $A223)</f>
        <v>0</v>
      </c>
    </row>
    <row r="259" spans="1:6" ht="25.2" customHeight="1" thickBot="1" x14ac:dyDescent="0.3">
      <c r="B259" s="49"/>
    </row>
    <row r="260" spans="1:6" ht="46.2" customHeight="1" thickBot="1" x14ac:dyDescent="0.3">
      <c r="B260" s="170" t="str">
        <f t="shared" ref="B260:C274" si="18">B225</f>
        <v>Bonnes pratiques</v>
      </c>
      <c r="C260" s="355" t="str">
        <f t="shared" si="18"/>
        <v xml:space="preserve"> Indicateur </v>
      </c>
      <c r="D260" s="356"/>
      <c r="E260" s="189" t="str">
        <f>E225</f>
        <v>Quel est votre objectif pour cette bonne pratique ?</v>
      </c>
      <c r="F260" s="189" t="str">
        <f>F225</f>
        <v>Selon vos objectifs, où en est la mise en œuvre de cette bonne pratique ?</v>
      </c>
    </row>
    <row r="261" spans="1:6" ht="25.2" customHeight="1" x14ac:dyDescent="0.25">
      <c r="B261" s="168" t="str">
        <f t="shared" si="18"/>
        <v>Entretenir les ordinateurs pour éviter qu'ils ralentissent et deviennent instables</v>
      </c>
      <c r="C261" s="351" t="str">
        <f t="shared" si="18"/>
        <v>% de postes de travail entretenus au moins une fois par mois</v>
      </c>
      <c r="D261" s="352"/>
      <c r="E261" s="114"/>
      <c r="F261" s="226"/>
    </row>
    <row r="262" spans="1:6" ht="25.2" customHeight="1" x14ac:dyDescent="0.25">
      <c r="B262" s="173" t="str">
        <f t="shared" si="18"/>
        <v>Surveiller le taux d'utilisation des logiciels</v>
      </c>
      <c r="C262" s="353" t="str">
        <f t="shared" si="18"/>
        <v>% des logiciels dont l'activité est surveillée</v>
      </c>
      <c r="D262" s="354"/>
      <c r="E262" s="115"/>
      <c r="F262" s="118"/>
    </row>
    <row r="263" spans="1:6" ht="25.2" customHeight="1" x14ac:dyDescent="0.25">
      <c r="B263" s="173" t="str">
        <f t="shared" si="18"/>
        <v>Mettre en œuvre les bonnes pratiques d'écoconception</v>
      </c>
      <c r="C263" s="353" t="str">
        <f t="shared" si="18"/>
        <v>% de services numériques en conformité totale et conformité partielle</v>
      </c>
      <c r="D263" s="354"/>
      <c r="E263" s="115"/>
      <c r="F263" s="118"/>
    </row>
    <row r="264" spans="1:6" ht="25.2" customHeight="1" x14ac:dyDescent="0.25">
      <c r="B264" s="173" t="str">
        <f t="shared" si="18"/>
        <v>Mettre en œuvre les bonnes pratiques d'accessibilité numérique</v>
      </c>
      <c r="C264" s="353" t="str">
        <f t="shared" si="18"/>
        <v>% des services numériques accessibles</v>
      </c>
      <c r="D264" s="354"/>
      <c r="E264" s="115"/>
      <c r="F264" s="118"/>
    </row>
    <row r="265" spans="1:6" ht="25.2" customHeight="1" x14ac:dyDescent="0.25">
      <c r="B265" s="173" t="str">
        <f t="shared" si="18"/>
        <v>Optimiser les états et sorties d'impression</v>
      </c>
      <c r="C265" s="353" t="str">
        <f t="shared" si="18"/>
        <v>% d'applications dont les états de sortie sont optimisés</v>
      </c>
      <c r="D265" s="354"/>
      <c r="E265" s="115"/>
      <c r="F265" s="118"/>
    </row>
    <row r="266" spans="1:6" ht="25.2" customHeight="1" x14ac:dyDescent="0.25">
      <c r="B266" s="173" t="str">
        <f t="shared" si="18"/>
        <v>Systématiser la revue de code en sortie de développement</v>
      </c>
      <c r="C266" s="353" t="str">
        <f t="shared" si="18"/>
        <v>% de services numériques dont la revue de code est effectuée à la fin du développement</v>
      </c>
      <c r="D266" s="354"/>
      <c r="E266" s="115"/>
      <c r="F266" s="118"/>
    </row>
    <row r="267" spans="1:6" ht="39" customHeight="1" x14ac:dyDescent="0.25">
      <c r="B267" s="173" t="str">
        <f t="shared" si="18"/>
        <v>Privilégier les opérateurs qui ont ratifié le code européen de bonne conduite (CoC) pour les datacenters</v>
      </c>
      <c r="C267" s="353" t="str">
        <f t="shared" si="18"/>
        <v>% de DC ou m2 de DC ou kW IT gérés par des fournisseurs ayant signé le CoC</v>
      </c>
      <c r="D267" s="354"/>
      <c r="E267" s="115"/>
      <c r="F267" s="118"/>
    </row>
    <row r="268" spans="1:6" ht="25.2" customHeight="1" x14ac:dyDescent="0.25">
      <c r="B268" s="173" t="str">
        <f t="shared" si="18"/>
        <v>Privilégier une architecture modulaire pour les centres de données</v>
      </c>
      <c r="C268" s="353" t="str">
        <f t="shared" si="18"/>
        <v>% de m2 DC modulaires</v>
      </c>
      <c r="D268" s="354"/>
      <c r="E268" s="115"/>
      <c r="F268" s="118"/>
    </row>
    <row r="269" spans="1:6" ht="25.2" customHeight="1" x14ac:dyDescent="0.25">
      <c r="B269" s="173" t="str">
        <f t="shared" si="18"/>
        <v>Confiner les baies des salles serveurs</v>
      </c>
      <c r="C269" s="353" t="str">
        <f t="shared" si="18"/>
        <v>% de rack confinés</v>
      </c>
      <c r="D269" s="354"/>
      <c r="E269" s="115"/>
      <c r="F269" s="118"/>
    </row>
    <row r="270" spans="1:6" ht="25.2" customHeight="1" x14ac:dyDescent="0.25">
      <c r="B270" s="173" t="str">
        <f t="shared" si="18"/>
        <v>Organiser les baies en allées chaudes et froides</v>
      </c>
      <c r="C270" s="353" t="str">
        <f t="shared" si="18"/>
        <v>% du DC organisé en allées chaudes / allées froides</v>
      </c>
      <c r="D270" s="354"/>
      <c r="E270" s="115"/>
      <c r="F270" s="118"/>
    </row>
    <row r="271" spans="1:6" ht="25.2" customHeight="1" x14ac:dyDescent="0.25">
      <c r="B271" s="173" t="str">
        <f t="shared" si="18"/>
        <v>Privilégier les équipements IT conformes aux exigences ASHRAE</v>
      </c>
      <c r="C271" s="353" t="str">
        <f t="shared" si="18"/>
        <v>% des équipements conformes aux exigences ASHRAE</v>
      </c>
      <c r="D271" s="354"/>
      <c r="E271" s="115"/>
      <c r="F271" s="118"/>
    </row>
    <row r="272" spans="1:6" ht="25.2" customHeight="1" x14ac:dyDescent="0.25">
      <c r="B272" s="173" t="str">
        <f t="shared" si="18"/>
        <v>Exiger une efficacité énergétique minimum pour les équipements non IT des salles</v>
      </c>
      <c r="C272" s="353" t="str">
        <f t="shared" si="18"/>
        <v>% d'équipement acheté avec une efficacité énergétique minimum</v>
      </c>
      <c r="D272" s="354"/>
      <c r="E272" s="115"/>
      <c r="F272" s="118"/>
    </row>
    <row r="273" spans="1:8" ht="25.2" customHeight="1" x14ac:dyDescent="0.25">
      <c r="B273" s="173" t="str">
        <f t="shared" si="18"/>
        <v>Consolider les serveurs physiques sous-utilisés pour les regrouper</v>
      </c>
      <c r="C273" s="353" t="str">
        <f t="shared" si="18"/>
        <v>% de serveurs virtualisés</v>
      </c>
      <c r="D273" s="354"/>
      <c r="E273" s="115"/>
      <c r="F273" s="118"/>
    </row>
    <row r="274" spans="1:8" ht="25.2" customHeight="1" thickBot="1" x14ac:dyDescent="0.3">
      <c r="B274" s="173" t="str">
        <f t="shared" si="18"/>
        <v>Refroidir les serveurs par une solution économe en énergie</v>
      </c>
      <c r="C274" s="353" t="str">
        <f t="shared" si="18"/>
        <v>% des centres de données de l'organisation utilisant d’un refroidissement économe en énergie</v>
      </c>
      <c r="D274" s="354"/>
      <c r="E274" s="115"/>
      <c r="F274" s="118"/>
    </row>
    <row r="275" spans="1:8" ht="25.2" customHeight="1" thickBot="1" x14ac:dyDescent="0.3">
      <c r="C275" s="355" t="str">
        <f t="shared" ref="C275:C288" si="19">C240</f>
        <v xml:space="preserve"> Indicateur</v>
      </c>
      <c r="D275" s="361"/>
    </row>
    <row r="276" spans="1:8" ht="25.2" customHeight="1" x14ac:dyDescent="0.25">
      <c r="B276" s="171" t="str">
        <f t="shared" ref="B276:B288" si="20">B241</f>
        <v>Amélioration continue de l'efficacité des centres de données</v>
      </c>
      <c r="C276" s="351" t="str">
        <f t="shared" si="19"/>
        <v>Votre PUE cible</v>
      </c>
      <c r="D276" s="352"/>
      <c r="E276" s="117"/>
      <c r="F276" s="117"/>
    </row>
    <row r="277" spans="1:8" ht="25.2" customHeight="1" x14ac:dyDescent="0.25">
      <c r="A277" s="107"/>
      <c r="B277" s="172" t="str">
        <f t="shared" si="20"/>
        <v>Privilégier une architecture applicative modulaire</v>
      </c>
      <c r="C277" s="353" t="str">
        <f t="shared" si="19"/>
        <v>% de services numériques reposant sur une architecture modulaire</v>
      </c>
      <c r="D277" s="354"/>
      <c r="E277" s="115"/>
      <c r="F277" s="118"/>
      <c r="H277" s="82"/>
    </row>
    <row r="278" spans="1:8" ht="25.2" customHeight="1" x14ac:dyDescent="0.25">
      <c r="A278" s="107"/>
      <c r="B278" s="172" t="str">
        <f t="shared" si="20"/>
        <v>Maîtriser les capacités de stockage</v>
      </c>
      <c r="C278" s="353" t="str">
        <f t="shared" si="19"/>
        <v>Go accordé / utilisateur</v>
      </c>
      <c r="D278" s="354"/>
      <c r="E278" s="292"/>
      <c r="F278" s="118"/>
    </row>
    <row r="279" spans="1:8" ht="27" customHeight="1" x14ac:dyDescent="0.25">
      <c r="A279" s="107"/>
      <c r="B279" s="172" t="str">
        <f t="shared" si="20"/>
        <v>Augmenter la température de fonctionnement à plus de 24° C</v>
      </c>
      <c r="C279" s="353" t="str">
        <f t="shared" si="19"/>
        <v>Température de consigne</v>
      </c>
      <c r="D279" s="354"/>
      <c r="E279" s="292"/>
      <c r="F279" s="118"/>
    </row>
    <row r="280" spans="1:8" ht="27" customHeight="1" x14ac:dyDescent="0.25">
      <c r="A280" s="107"/>
      <c r="B280" s="172" t="str">
        <f t="shared" si="20"/>
        <v>Mettre en place un suivi régulier des indicateurs énergétiques du datacenter</v>
      </c>
      <c r="C280" s="353" t="str">
        <f t="shared" si="19"/>
        <v xml:space="preserve">Oui, Non </v>
      </c>
      <c r="D280" s="354"/>
      <c r="E280" s="118"/>
      <c r="F280" s="118"/>
    </row>
    <row r="281" spans="1:8" ht="27" customHeight="1" x14ac:dyDescent="0.25">
      <c r="A281" s="107"/>
      <c r="B281" s="172" t="str">
        <f t="shared" si="20"/>
        <v>Mettre en place une procédure stricte de provisionning et déprovisionning des matériels IT</v>
      </c>
      <c r="C281" s="353" t="str">
        <f t="shared" si="19"/>
        <v xml:space="preserve">Oui, Non </v>
      </c>
      <c r="D281" s="354"/>
      <c r="E281" s="118"/>
      <c r="F281" s="118"/>
    </row>
    <row r="282" spans="1:8" ht="27" customHeight="1" x14ac:dyDescent="0.25">
      <c r="A282" s="107"/>
      <c r="B282" s="172" t="str">
        <f t="shared" si="20"/>
        <v>Adapter l'architecture physique des serveurs à leur usage</v>
      </c>
      <c r="C282" s="353" t="str">
        <f t="shared" si="19"/>
        <v xml:space="preserve">Oui, Non </v>
      </c>
      <c r="D282" s="354"/>
      <c r="E282" s="118"/>
      <c r="F282" s="118"/>
    </row>
    <row r="283" spans="1:8" ht="40.950000000000003" customHeight="1" x14ac:dyDescent="0.25">
      <c r="A283" s="107"/>
      <c r="B283" s="172" t="str">
        <f t="shared" si="20"/>
        <v>Déployer un data management dédié à la sobriété numérique, intégré au tableau de bord générique</v>
      </c>
      <c r="C283" s="353" t="str">
        <f t="shared" si="19"/>
        <v xml:space="preserve">Oui, Non </v>
      </c>
      <c r="D283" s="354"/>
      <c r="E283" s="118"/>
      <c r="F283" s="118"/>
    </row>
    <row r="284" spans="1:8" ht="25.2" customHeight="1" x14ac:dyDescent="0.25">
      <c r="A284" s="107"/>
      <c r="B284" s="172" t="str">
        <f t="shared" si="20"/>
        <v>Revoir régulièrement la politique de rétention des données</v>
      </c>
      <c r="C284" s="353" t="str">
        <f t="shared" si="19"/>
        <v>Nombre de mois entre chaque révision</v>
      </c>
      <c r="D284" s="354"/>
      <c r="E284" s="292"/>
      <c r="F284" s="118"/>
    </row>
    <row r="285" spans="1:8" ht="25.2" customHeight="1" x14ac:dyDescent="0.25">
      <c r="A285" s="107"/>
      <c r="B285" s="172" t="str">
        <f t="shared" si="20"/>
        <v xml:space="preserve">Avoir une politique de rétention des données à jour </v>
      </c>
      <c r="C285" s="353" t="str">
        <f t="shared" si="19"/>
        <v xml:space="preserve">Oui, Non </v>
      </c>
      <c r="D285" s="354"/>
      <c r="E285" s="118"/>
      <c r="F285" s="118"/>
    </row>
    <row r="286" spans="1:8" ht="34.950000000000003" customHeight="1" x14ac:dyDescent="0.25">
      <c r="A286" s="107"/>
      <c r="B286" s="172" t="str">
        <f t="shared" si="20"/>
        <v>Définir et partager un catalogue des données pour diminuer le nombre de recherches de bases de données</v>
      </c>
      <c r="C286" s="353" t="str">
        <f t="shared" si="19"/>
        <v xml:space="preserve">Oui, Non </v>
      </c>
      <c r="D286" s="354"/>
      <c r="E286" s="118"/>
      <c r="F286" s="118"/>
    </row>
    <row r="287" spans="1:8" ht="25.2" customHeight="1" x14ac:dyDescent="0.25">
      <c r="A287" s="107"/>
      <c r="B287" s="172" t="str">
        <f t="shared" si="20"/>
        <v> Intégrer des clauses environnementales lors du choix d’un prestataire d’hébergement</v>
      </c>
      <c r="C287" s="353" t="str">
        <f t="shared" si="19"/>
        <v xml:space="preserve">Oui, Non </v>
      </c>
      <c r="D287" s="354"/>
      <c r="E287" s="118"/>
      <c r="F287" s="118"/>
    </row>
    <row r="288" spans="1:8" ht="34.200000000000003" customHeight="1" x14ac:dyDescent="0.25">
      <c r="A288" s="107"/>
      <c r="B288" s="172" t="str">
        <f t="shared" si="20"/>
        <v>Définir et mettre en œuvre une stratégie de décommissionnement des services numériques</v>
      </c>
      <c r="C288" s="353" t="str">
        <f t="shared" si="19"/>
        <v xml:space="preserve">Oui, Non </v>
      </c>
      <c r="D288" s="354"/>
      <c r="E288" s="118"/>
      <c r="F288" s="118"/>
    </row>
    <row r="289" spans="1:6" ht="22.2" customHeight="1" x14ac:dyDescent="0.25"/>
    <row r="290" spans="1:6" ht="22.2" customHeight="1" x14ac:dyDescent="0.25"/>
    <row r="291" spans="1:6" ht="22.2" customHeight="1" x14ac:dyDescent="0.25"/>
    <row r="292" spans="1:6" x14ac:dyDescent="0.25">
      <c r="B292" s="350" t="s">
        <v>1263</v>
      </c>
      <c r="C292" s="350"/>
    </row>
    <row r="293" spans="1:6" ht="25.2" customHeight="1" x14ac:dyDescent="0.25">
      <c r="A293" s="191">
        <f>A258+1</f>
        <v>8</v>
      </c>
      <c r="B293" s="190">
        <f ca="1">OFFSET(Identité!C$34, 0, $A258)</f>
        <v>0</v>
      </c>
    </row>
    <row r="294" spans="1:6" ht="25.2" customHeight="1" thickBot="1" x14ac:dyDescent="0.3">
      <c r="B294" s="49"/>
    </row>
    <row r="295" spans="1:6" ht="46.2" customHeight="1" thickBot="1" x14ac:dyDescent="0.3">
      <c r="B295" s="170" t="str">
        <f t="shared" ref="B295:C309" si="21">B260</f>
        <v>Bonnes pratiques</v>
      </c>
      <c r="C295" s="355" t="str">
        <f t="shared" si="21"/>
        <v xml:space="preserve"> Indicateur </v>
      </c>
      <c r="D295" s="356"/>
      <c r="E295" s="189" t="str">
        <f>E260</f>
        <v>Quel est votre objectif pour cette bonne pratique ?</v>
      </c>
      <c r="F295" s="189" t="str">
        <f>F260</f>
        <v>Selon vos objectifs, où en est la mise en œuvre de cette bonne pratique ?</v>
      </c>
    </row>
    <row r="296" spans="1:6" ht="25.2" customHeight="1" x14ac:dyDescent="0.25">
      <c r="B296" s="168" t="str">
        <f t="shared" si="21"/>
        <v>Entretenir les ordinateurs pour éviter qu'ils ralentissent et deviennent instables</v>
      </c>
      <c r="C296" s="351" t="str">
        <f t="shared" si="21"/>
        <v>% de postes de travail entretenus au moins une fois par mois</v>
      </c>
      <c r="D296" s="352"/>
      <c r="E296" s="114"/>
      <c r="F296" s="226"/>
    </row>
    <row r="297" spans="1:6" ht="25.2" customHeight="1" x14ac:dyDescent="0.25">
      <c r="B297" s="173" t="str">
        <f t="shared" si="21"/>
        <v>Surveiller le taux d'utilisation des logiciels</v>
      </c>
      <c r="C297" s="353" t="str">
        <f t="shared" si="21"/>
        <v>% des logiciels dont l'activité est surveillée</v>
      </c>
      <c r="D297" s="354"/>
      <c r="E297" s="115"/>
      <c r="F297" s="118"/>
    </row>
    <row r="298" spans="1:6" ht="25.2" customHeight="1" x14ac:dyDescent="0.25">
      <c r="B298" s="173" t="str">
        <f t="shared" si="21"/>
        <v>Mettre en œuvre les bonnes pratiques d'écoconception</v>
      </c>
      <c r="C298" s="353" t="str">
        <f t="shared" si="21"/>
        <v>% de services numériques en conformité totale et conformité partielle</v>
      </c>
      <c r="D298" s="354"/>
      <c r="E298" s="115"/>
      <c r="F298" s="118"/>
    </row>
    <row r="299" spans="1:6" ht="25.2" customHeight="1" x14ac:dyDescent="0.25">
      <c r="B299" s="173" t="str">
        <f t="shared" si="21"/>
        <v>Mettre en œuvre les bonnes pratiques d'accessibilité numérique</v>
      </c>
      <c r="C299" s="353" t="str">
        <f t="shared" si="21"/>
        <v>% des services numériques accessibles</v>
      </c>
      <c r="D299" s="354"/>
      <c r="E299" s="115"/>
      <c r="F299" s="118"/>
    </row>
    <row r="300" spans="1:6" ht="25.2" customHeight="1" x14ac:dyDescent="0.25">
      <c r="B300" s="173" t="str">
        <f t="shared" si="21"/>
        <v>Optimiser les états et sorties d'impression</v>
      </c>
      <c r="C300" s="353" t="str">
        <f t="shared" si="21"/>
        <v>% d'applications dont les états de sortie sont optimisés</v>
      </c>
      <c r="D300" s="354"/>
      <c r="E300" s="115"/>
      <c r="F300" s="118"/>
    </row>
    <row r="301" spans="1:6" ht="25.2" customHeight="1" x14ac:dyDescent="0.25">
      <c r="B301" s="173" t="str">
        <f t="shared" si="21"/>
        <v>Systématiser la revue de code en sortie de développement</v>
      </c>
      <c r="C301" s="353" t="str">
        <f t="shared" si="21"/>
        <v>% de services numériques dont la revue de code est effectuée à la fin du développement</v>
      </c>
      <c r="D301" s="354"/>
      <c r="E301" s="115"/>
      <c r="F301" s="118"/>
    </row>
    <row r="302" spans="1:6" ht="39" customHeight="1" x14ac:dyDescent="0.25">
      <c r="B302" s="173" t="str">
        <f t="shared" si="21"/>
        <v>Privilégier les opérateurs qui ont ratifié le code européen de bonne conduite (CoC) pour les datacenters</v>
      </c>
      <c r="C302" s="353" t="str">
        <f t="shared" si="21"/>
        <v>% de DC ou m2 de DC ou kW IT gérés par des fournisseurs ayant signé le CoC</v>
      </c>
      <c r="D302" s="354"/>
      <c r="E302" s="115"/>
      <c r="F302" s="118"/>
    </row>
    <row r="303" spans="1:6" ht="25.2" customHeight="1" x14ac:dyDescent="0.25">
      <c r="B303" s="173" t="str">
        <f t="shared" si="21"/>
        <v>Privilégier une architecture modulaire pour les centres de données</v>
      </c>
      <c r="C303" s="353" t="str">
        <f t="shared" si="21"/>
        <v>% de m2 DC modulaires</v>
      </c>
      <c r="D303" s="354"/>
      <c r="E303" s="115"/>
      <c r="F303" s="118"/>
    </row>
    <row r="304" spans="1:6" ht="25.2" customHeight="1" x14ac:dyDescent="0.25">
      <c r="B304" s="173" t="str">
        <f t="shared" si="21"/>
        <v>Confiner les baies des salles serveurs</v>
      </c>
      <c r="C304" s="353" t="str">
        <f t="shared" si="21"/>
        <v>% de rack confinés</v>
      </c>
      <c r="D304" s="354"/>
      <c r="E304" s="115"/>
      <c r="F304" s="118"/>
    </row>
    <row r="305" spans="1:8" ht="25.2" customHeight="1" x14ac:dyDescent="0.25">
      <c r="B305" s="173" t="str">
        <f t="shared" si="21"/>
        <v>Organiser les baies en allées chaudes et froides</v>
      </c>
      <c r="C305" s="353" t="str">
        <f t="shared" si="21"/>
        <v>% du DC organisé en allées chaudes / allées froides</v>
      </c>
      <c r="D305" s="354"/>
      <c r="E305" s="115"/>
      <c r="F305" s="118"/>
    </row>
    <row r="306" spans="1:8" ht="25.2" customHeight="1" x14ac:dyDescent="0.25">
      <c r="B306" s="173" t="str">
        <f t="shared" si="21"/>
        <v>Privilégier les équipements IT conformes aux exigences ASHRAE</v>
      </c>
      <c r="C306" s="353" t="str">
        <f t="shared" si="21"/>
        <v>% des équipements conformes aux exigences ASHRAE</v>
      </c>
      <c r="D306" s="354"/>
      <c r="E306" s="115"/>
      <c r="F306" s="118"/>
    </row>
    <row r="307" spans="1:8" ht="25.2" customHeight="1" x14ac:dyDescent="0.25">
      <c r="B307" s="173" t="str">
        <f t="shared" si="21"/>
        <v>Exiger une efficacité énergétique minimum pour les équipements non IT des salles</v>
      </c>
      <c r="C307" s="353" t="str">
        <f t="shared" si="21"/>
        <v>% d'équipement acheté avec une efficacité énergétique minimum</v>
      </c>
      <c r="D307" s="354"/>
      <c r="E307" s="115"/>
      <c r="F307" s="118"/>
    </row>
    <row r="308" spans="1:8" ht="25.2" customHeight="1" x14ac:dyDescent="0.25">
      <c r="B308" s="173" t="str">
        <f t="shared" si="21"/>
        <v>Consolider les serveurs physiques sous-utilisés pour les regrouper</v>
      </c>
      <c r="C308" s="353" t="str">
        <f t="shared" si="21"/>
        <v>% de serveurs virtualisés</v>
      </c>
      <c r="D308" s="354"/>
      <c r="E308" s="115"/>
      <c r="F308" s="118"/>
    </row>
    <row r="309" spans="1:8" ht="25.2" customHeight="1" thickBot="1" x14ac:dyDescent="0.3">
      <c r="B309" s="173" t="str">
        <f t="shared" si="21"/>
        <v>Refroidir les serveurs par une solution économe en énergie</v>
      </c>
      <c r="C309" s="353" t="str">
        <f t="shared" si="21"/>
        <v>% des centres de données de l'organisation utilisant d’un refroidissement économe en énergie</v>
      </c>
      <c r="D309" s="354"/>
      <c r="E309" s="115"/>
      <c r="F309" s="118"/>
    </row>
    <row r="310" spans="1:8" ht="25.2" customHeight="1" thickBot="1" x14ac:dyDescent="0.3">
      <c r="C310" s="355" t="str">
        <f t="shared" ref="C310:C323" si="22">C275</f>
        <v xml:space="preserve"> Indicateur</v>
      </c>
      <c r="D310" s="361"/>
    </row>
    <row r="311" spans="1:8" ht="25.2" customHeight="1" x14ac:dyDescent="0.25">
      <c r="B311" s="171" t="str">
        <f t="shared" ref="B311:B323" si="23">B276</f>
        <v>Amélioration continue de l'efficacité des centres de données</v>
      </c>
      <c r="C311" s="351" t="str">
        <f t="shared" si="22"/>
        <v>Votre PUE cible</v>
      </c>
      <c r="D311" s="352"/>
      <c r="E311" s="117"/>
      <c r="F311" s="117"/>
    </row>
    <row r="312" spans="1:8" ht="25.2" customHeight="1" x14ac:dyDescent="0.25">
      <c r="A312" s="107"/>
      <c r="B312" s="172" t="str">
        <f t="shared" si="23"/>
        <v>Privilégier une architecture applicative modulaire</v>
      </c>
      <c r="C312" s="353" t="str">
        <f t="shared" si="22"/>
        <v>% de services numériques reposant sur une architecture modulaire</v>
      </c>
      <c r="D312" s="354"/>
      <c r="E312" s="115"/>
      <c r="F312" s="118"/>
      <c r="H312" s="82"/>
    </row>
    <row r="313" spans="1:8" ht="25.2" customHeight="1" x14ac:dyDescent="0.25">
      <c r="A313" s="107"/>
      <c r="B313" s="172" t="str">
        <f t="shared" si="23"/>
        <v>Maîtriser les capacités de stockage</v>
      </c>
      <c r="C313" s="353" t="str">
        <f t="shared" si="22"/>
        <v>Go accordé / utilisateur</v>
      </c>
      <c r="D313" s="354"/>
      <c r="E313" s="292"/>
      <c r="F313" s="118"/>
    </row>
    <row r="314" spans="1:8" ht="27" customHeight="1" x14ac:dyDescent="0.25">
      <c r="A314" s="107"/>
      <c r="B314" s="172" t="str">
        <f t="shared" si="23"/>
        <v>Augmenter la température de fonctionnement à plus de 24° C</v>
      </c>
      <c r="C314" s="353" t="str">
        <f t="shared" si="22"/>
        <v>Température de consigne</v>
      </c>
      <c r="D314" s="354"/>
      <c r="E314" s="292"/>
      <c r="F314" s="118"/>
    </row>
    <row r="315" spans="1:8" ht="27" customHeight="1" x14ac:dyDescent="0.25">
      <c r="A315" s="107"/>
      <c r="B315" s="172" t="str">
        <f t="shared" si="23"/>
        <v>Mettre en place un suivi régulier des indicateurs énergétiques du datacenter</v>
      </c>
      <c r="C315" s="353" t="str">
        <f t="shared" si="22"/>
        <v xml:space="preserve">Oui, Non </v>
      </c>
      <c r="D315" s="354"/>
      <c r="E315" s="118"/>
      <c r="F315" s="118"/>
    </row>
    <row r="316" spans="1:8" ht="27" customHeight="1" x14ac:dyDescent="0.25">
      <c r="A316" s="107"/>
      <c r="B316" s="172" t="str">
        <f t="shared" si="23"/>
        <v>Mettre en place une procédure stricte de provisionning et déprovisionning des matériels IT</v>
      </c>
      <c r="C316" s="353" t="str">
        <f t="shared" si="22"/>
        <v xml:space="preserve">Oui, Non </v>
      </c>
      <c r="D316" s="354"/>
      <c r="E316" s="118"/>
      <c r="F316" s="118"/>
    </row>
    <row r="317" spans="1:8" ht="27" customHeight="1" x14ac:dyDescent="0.25">
      <c r="A317" s="107"/>
      <c r="B317" s="172" t="str">
        <f t="shared" si="23"/>
        <v>Adapter l'architecture physique des serveurs à leur usage</v>
      </c>
      <c r="C317" s="353" t="str">
        <f t="shared" si="22"/>
        <v xml:space="preserve">Oui, Non </v>
      </c>
      <c r="D317" s="354"/>
      <c r="E317" s="118"/>
      <c r="F317" s="118"/>
    </row>
    <row r="318" spans="1:8" ht="40.950000000000003" customHeight="1" x14ac:dyDescent="0.25">
      <c r="A318" s="107"/>
      <c r="B318" s="172" t="str">
        <f t="shared" si="23"/>
        <v>Déployer un data management dédié à la sobriété numérique, intégré au tableau de bord générique</v>
      </c>
      <c r="C318" s="353" t="str">
        <f t="shared" si="22"/>
        <v xml:space="preserve">Oui, Non </v>
      </c>
      <c r="D318" s="354"/>
      <c r="E318" s="118"/>
      <c r="F318" s="118"/>
    </row>
    <row r="319" spans="1:8" ht="25.2" customHeight="1" x14ac:dyDescent="0.25">
      <c r="A319" s="107"/>
      <c r="B319" s="172" t="str">
        <f t="shared" si="23"/>
        <v>Revoir régulièrement la politique de rétention des données</v>
      </c>
      <c r="C319" s="353" t="str">
        <f t="shared" si="22"/>
        <v>Nombre de mois entre chaque révision</v>
      </c>
      <c r="D319" s="354"/>
      <c r="E319" s="292"/>
      <c r="F319" s="118"/>
    </row>
    <row r="320" spans="1:8" ht="25.2" customHeight="1" x14ac:dyDescent="0.25">
      <c r="A320" s="107"/>
      <c r="B320" s="172" t="str">
        <f t="shared" si="23"/>
        <v xml:space="preserve">Avoir une politique de rétention des données à jour </v>
      </c>
      <c r="C320" s="353" t="str">
        <f t="shared" si="22"/>
        <v xml:space="preserve">Oui, Non </v>
      </c>
      <c r="D320" s="354"/>
      <c r="E320" s="118"/>
      <c r="F320" s="118"/>
    </row>
    <row r="321" spans="1:6" ht="34.950000000000003" customHeight="1" x14ac:dyDescent="0.25">
      <c r="A321" s="107"/>
      <c r="B321" s="172" t="str">
        <f t="shared" si="23"/>
        <v>Définir et partager un catalogue des données pour diminuer le nombre de recherches de bases de données</v>
      </c>
      <c r="C321" s="353" t="str">
        <f t="shared" si="22"/>
        <v xml:space="preserve">Oui, Non </v>
      </c>
      <c r="D321" s="354"/>
      <c r="E321" s="118"/>
      <c r="F321" s="118"/>
    </row>
    <row r="322" spans="1:6" ht="25.2" customHeight="1" x14ac:dyDescent="0.25">
      <c r="A322" s="107"/>
      <c r="B322" s="172" t="str">
        <f t="shared" si="23"/>
        <v> Intégrer des clauses environnementales lors du choix d’un prestataire d’hébergement</v>
      </c>
      <c r="C322" s="353" t="str">
        <f t="shared" si="22"/>
        <v xml:space="preserve">Oui, Non </v>
      </c>
      <c r="D322" s="354"/>
      <c r="E322" s="118"/>
      <c r="F322" s="118"/>
    </row>
    <row r="323" spans="1:6" ht="34.200000000000003" customHeight="1" x14ac:dyDescent="0.25">
      <c r="A323" s="107"/>
      <c r="B323" s="172" t="str">
        <f t="shared" si="23"/>
        <v>Définir et mettre en œuvre une stratégie de décommissionnement des services numériques</v>
      </c>
      <c r="C323" s="353" t="str">
        <f t="shared" si="22"/>
        <v xml:space="preserve">Oui, Non </v>
      </c>
      <c r="D323" s="354"/>
      <c r="E323" s="118"/>
      <c r="F323" s="118"/>
    </row>
    <row r="324" spans="1:6" ht="22.2" customHeight="1" x14ac:dyDescent="0.25"/>
    <row r="325" spans="1:6" ht="22.2" customHeight="1" x14ac:dyDescent="0.25"/>
    <row r="326" spans="1:6" ht="22.2" customHeight="1" x14ac:dyDescent="0.25"/>
    <row r="327" spans="1:6" x14ac:dyDescent="0.25">
      <c r="B327" s="350" t="s">
        <v>1263</v>
      </c>
      <c r="C327" s="350"/>
    </row>
    <row r="328" spans="1:6" ht="25.2" customHeight="1" x14ac:dyDescent="0.25">
      <c r="A328" s="191">
        <f>A293+1</f>
        <v>9</v>
      </c>
      <c r="B328" s="190">
        <f ca="1">OFFSET(Identité!C$34, 0, $A293)</f>
        <v>0</v>
      </c>
    </row>
    <row r="329" spans="1:6" ht="25.2" customHeight="1" thickBot="1" x14ac:dyDescent="0.3">
      <c r="B329" s="49"/>
    </row>
    <row r="330" spans="1:6" ht="46.2" customHeight="1" thickBot="1" x14ac:dyDescent="0.3">
      <c r="B330" s="170" t="str">
        <f t="shared" ref="B330:C344" si="24">B295</f>
        <v>Bonnes pratiques</v>
      </c>
      <c r="C330" s="355" t="str">
        <f t="shared" si="24"/>
        <v xml:space="preserve"> Indicateur </v>
      </c>
      <c r="D330" s="356"/>
      <c r="E330" s="189" t="str">
        <f>E295</f>
        <v>Quel est votre objectif pour cette bonne pratique ?</v>
      </c>
      <c r="F330" s="189" t="str">
        <f>F295</f>
        <v>Selon vos objectifs, où en est la mise en œuvre de cette bonne pratique ?</v>
      </c>
    </row>
    <row r="331" spans="1:6" ht="25.2" customHeight="1" x14ac:dyDescent="0.25">
      <c r="B331" s="168" t="str">
        <f t="shared" si="24"/>
        <v>Entretenir les ordinateurs pour éviter qu'ils ralentissent et deviennent instables</v>
      </c>
      <c r="C331" s="351" t="str">
        <f t="shared" si="24"/>
        <v>% de postes de travail entretenus au moins une fois par mois</v>
      </c>
      <c r="D331" s="352"/>
      <c r="E331" s="114"/>
      <c r="F331" s="226"/>
    </row>
    <row r="332" spans="1:6" ht="25.2" customHeight="1" x14ac:dyDescent="0.25">
      <c r="B332" s="173" t="str">
        <f t="shared" si="24"/>
        <v>Surveiller le taux d'utilisation des logiciels</v>
      </c>
      <c r="C332" s="353" t="str">
        <f t="shared" si="24"/>
        <v>% des logiciels dont l'activité est surveillée</v>
      </c>
      <c r="D332" s="354"/>
      <c r="E332" s="115"/>
      <c r="F332" s="118"/>
    </row>
    <row r="333" spans="1:6" ht="25.2" customHeight="1" x14ac:dyDescent="0.25">
      <c r="B333" s="173" t="str">
        <f t="shared" si="24"/>
        <v>Mettre en œuvre les bonnes pratiques d'écoconception</v>
      </c>
      <c r="C333" s="353" t="str">
        <f t="shared" si="24"/>
        <v>% de services numériques en conformité totale et conformité partielle</v>
      </c>
      <c r="D333" s="354"/>
      <c r="E333" s="115"/>
      <c r="F333" s="118"/>
    </row>
    <row r="334" spans="1:6" ht="25.2" customHeight="1" x14ac:dyDescent="0.25">
      <c r="B334" s="173" t="str">
        <f t="shared" si="24"/>
        <v>Mettre en œuvre les bonnes pratiques d'accessibilité numérique</v>
      </c>
      <c r="C334" s="353" t="str">
        <f t="shared" si="24"/>
        <v>% des services numériques accessibles</v>
      </c>
      <c r="D334" s="354"/>
      <c r="E334" s="115"/>
      <c r="F334" s="118"/>
    </row>
    <row r="335" spans="1:6" ht="25.2" customHeight="1" x14ac:dyDescent="0.25">
      <c r="B335" s="173" t="str">
        <f t="shared" si="24"/>
        <v>Optimiser les états et sorties d'impression</v>
      </c>
      <c r="C335" s="353" t="str">
        <f t="shared" si="24"/>
        <v>% d'applications dont les états de sortie sont optimisés</v>
      </c>
      <c r="D335" s="354"/>
      <c r="E335" s="115"/>
      <c r="F335" s="118"/>
    </row>
    <row r="336" spans="1:6" ht="25.2" customHeight="1" x14ac:dyDescent="0.25">
      <c r="B336" s="173" t="str">
        <f t="shared" si="24"/>
        <v>Systématiser la revue de code en sortie de développement</v>
      </c>
      <c r="C336" s="353" t="str">
        <f t="shared" si="24"/>
        <v>% de services numériques dont la revue de code est effectuée à la fin du développement</v>
      </c>
      <c r="D336" s="354"/>
      <c r="E336" s="115"/>
      <c r="F336" s="118"/>
    </row>
    <row r="337" spans="1:8" ht="39" customHeight="1" x14ac:dyDescent="0.25">
      <c r="B337" s="173" t="str">
        <f t="shared" si="24"/>
        <v>Privilégier les opérateurs qui ont ratifié le code européen de bonne conduite (CoC) pour les datacenters</v>
      </c>
      <c r="C337" s="353" t="str">
        <f t="shared" si="24"/>
        <v>% de DC ou m2 de DC ou kW IT gérés par des fournisseurs ayant signé le CoC</v>
      </c>
      <c r="D337" s="354"/>
      <c r="E337" s="115"/>
      <c r="F337" s="118"/>
    </row>
    <row r="338" spans="1:8" ht="25.2" customHeight="1" x14ac:dyDescent="0.25">
      <c r="B338" s="173" t="str">
        <f t="shared" si="24"/>
        <v>Privilégier une architecture modulaire pour les centres de données</v>
      </c>
      <c r="C338" s="353" t="str">
        <f t="shared" si="24"/>
        <v>% de m2 DC modulaires</v>
      </c>
      <c r="D338" s="354"/>
      <c r="E338" s="115"/>
      <c r="F338" s="118"/>
    </row>
    <row r="339" spans="1:8" ht="25.2" customHeight="1" x14ac:dyDescent="0.25">
      <c r="B339" s="173" t="str">
        <f t="shared" si="24"/>
        <v>Confiner les baies des salles serveurs</v>
      </c>
      <c r="C339" s="353" t="str">
        <f t="shared" si="24"/>
        <v>% de rack confinés</v>
      </c>
      <c r="D339" s="354"/>
      <c r="E339" s="115"/>
      <c r="F339" s="118"/>
    </row>
    <row r="340" spans="1:8" ht="25.2" customHeight="1" x14ac:dyDescent="0.25">
      <c r="B340" s="173" t="str">
        <f t="shared" si="24"/>
        <v>Organiser les baies en allées chaudes et froides</v>
      </c>
      <c r="C340" s="353" t="str">
        <f t="shared" si="24"/>
        <v>% du DC organisé en allées chaudes / allées froides</v>
      </c>
      <c r="D340" s="354"/>
      <c r="E340" s="115"/>
      <c r="F340" s="118"/>
    </row>
    <row r="341" spans="1:8" ht="25.2" customHeight="1" x14ac:dyDescent="0.25">
      <c r="B341" s="173" t="str">
        <f t="shared" si="24"/>
        <v>Privilégier les équipements IT conformes aux exigences ASHRAE</v>
      </c>
      <c r="C341" s="353" t="str">
        <f t="shared" si="24"/>
        <v>% des équipements conformes aux exigences ASHRAE</v>
      </c>
      <c r="D341" s="354"/>
      <c r="E341" s="115"/>
      <c r="F341" s="118"/>
    </row>
    <row r="342" spans="1:8" ht="25.2" customHeight="1" x14ac:dyDescent="0.25">
      <c r="B342" s="173" t="str">
        <f t="shared" si="24"/>
        <v>Exiger une efficacité énergétique minimum pour les équipements non IT des salles</v>
      </c>
      <c r="C342" s="353" t="str">
        <f t="shared" si="24"/>
        <v>% d'équipement acheté avec une efficacité énergétique minimum</v>
      </c>
      <c r="D342" s="354"/>
      <c r="E342" s="115"/>
      <c r="F342" s="118"/>
    </row>
    <row r="343" spans="1:8" ht="25.2" customHeight="1" x14ac:dyDescent="0.25">
      <c r="B343" s="173" t="str">
        <f t="shared" si="24"/>
        <v>Consolider les serveurs physiques sous-utilisés pour les regrouper</v>
      </c>
      <c r="C343" s="353" t="str">
        <f t="shared" si="24"/>
        <v>% de serveurs virtualisés</v>
      </c>
      <c r="D343" s="354"/>
      <c r="E343" s="115"/>
      <c r="F343" s="118"/>
    </row>
    <row r="344" spans="1:8" ht="25.2" customHeight="1" thickBot="1" x14ac:dyDescent="0.3">
      <c r="B344" s="173" t="str">
        <f t="shared" si="24"/>
        <v>Refroidir les serveurs par une solution économe en énergie</v>
      </c>
      <c r="C344" s="353" t="str">
        <f t="shared" si="24"/>
        <v>% des centres de données de l'organisation utilisant d’un refroidissement économe en énergie</v>
      </c>
      <c r="D344" s="354"/>
      <c r="E344" s="115"/>
      <c r="F344" s="118"/>
    </row>
    <row r="345" spans="1:8" ht="25.2" customHeight="1" thickBot="1" x14ac:dyDescent="0.3">
      <c r="C345" s="355" t="str">
        <f t="shared" ref="C345:C358" si="25">C310</f>
        <v xml:space="preserve"> Indicateur</v>
      </c>
      <c r="D345" s="361"/>
    </row>
    <row r="346" spans="1:8" ht="25.2" customHeight="1" x14ac:dyDescent="0.25">
      <c r="B346" s="171" t="str">
        <f t="shared" ref="B346:B358" si="26">B311</f>
        <v>Amélioration continue de l'efficacité des centres de données</v>
      </c>
      <c r="C346" s="351" t="str">
        <f t="shared" si="25"/>
        <v>Votre PUE cible</v>
      </c>
      <c r="D346" s="352"/>
      <c r="E346" s="117"/>
      <c r="F346" s="117"/>
    </row>
    <row r="347" spans="1:8" ht="25.2" customHeight="1" x14ac:dyDescent="0.25">
      <c r="A347" s="107"/>
      <c r="B347" s="172" t="str">
        <f t="shared" si="26"/>
        <v>Privilégier une architecture applicative modulaire</v>
      </c>
      <c r="C347" s="353" t="str">
        <f t="shared" si="25"/>
        <v>% de services numériques reposant sur une architecture modulaire</v>
      </c>
      <c r="D347" s="354"/>
      <c r="E347" s="115"/>
      <c r="F347" s="118"/>
      <c r="H347" s="82"/>
    </row>
    <row r="348" spans="1:8" ht="25.2" customHeight="1" x14ac:dyDescent="0.25">
      <c r="A348" s="107"/>
      <c r="B348" s="172" t="str">
        <f t="shared" si="26"/>
        <v>Maîtriser les capacités de stockage</v>
      </c>
      <c r="C348" s="353" t="str">
        <f t="shared" si="25"/>
        <v>Go accordé / utilisateur</v>
      </c>
      <c r="D348" s="354"/>
      <c r="E348" s="292"/>
      <c r="F348" s="118"/>
    </row>
    <row r="349" spans="1:8" ht="27" customHeight="1" x14ac:dyDescent="0.25">
      <c r="A349" s="107"/>
      <c r="B349" s="172" t="str">
        <f t="shared" si="26"/>
        <v>Augmenter la température de fonctionnement à plus de 24° C</v>
      </c>
      <c r="C349" s="353" t="str">
        <f t="shared" si="25"/>
        <v>Température de consigne</v>
      </c>
      <c r="D349" s="354"/>
      <c r="E349" s="292"/>
      <c r="F349" s="118"/>
    </row>
    <row r="350" spans="1:8" ht="27" customHeight="1" x14ac:dyDescent="0.25">
      <c r="A350" s="107"/>
      <c r="B350" s="172" t="str">
        <f t="shared" si="26"/>
        <v>Mettre en place un suivi régulier des indicateurs énergétiques du datacenter</v>
      </c>
      <c r="C350" s="353" t="str">
        <f t="shared" si="25"/>
        <v xml:space="preserve">Oui, Non </v>
      </c>
      <c r="D350" s="354"/>
      <c r="E350" s="118"/>
      <c r="F350" s="118"/>
    </row>
    <row r="351" spans="1:8" ht="27" customHeight="1" x14ac:dyDescent="0.25">
      <c r="A351" s="107"/>
      <c r="B351" s="172" t="str">
        <f t="shared" si="26"/>
        <v>Mettre en place une procédure stricte de provisionning et déprovisionning des matériels IT</v>
      </c>
      <c r="C351" s="353" t="str">
        <f t="shared" si="25"/>
        <v xml:space="preserve">Oui, Non </v>
      </c>
      <c r="D351" s="354"/>
      <c r="E351" s="118"/>
      <c r="F351" s="118"/>
    </row>
    <row r="352" spans="1:8" ht="27" customHeight="1" x14ac:dyDescent="0.25">
      <c r="A352" s="107"/>
      <c r="B352" s="172" t="str">
        <f t="shared" si="26"/>
        <v>Adapter l'architecture physique des serveurs à leur usage</v>
      </c>
      <c r="C352" s="353" t="str">
        <f t="shared" si="25"/>
        <v xml:space="preserve">Oui, Non </v>
      </c>
      <c r="D352" s="354"/>
      <c r="E352" s="118"/>
      <c r="F352" s="118"/>
    </row>
    <row r="353" spans="1:6" ht="40.950000000000003" customHeight="1" x14ac:dyDescent="0.25">
      <c r="A353" s="107"/>
      <c r="B353" s="172" t="str">
        <f t="shared" si="26"/>
        <v>Déployer un data management dédié à la sobriété numérique, intégré au tableau de bord générique</v>
      </c>
      <c r="C353" s="353" t="str">
        <f t="shared" si="25"/>
        <v xml:space="preserve">Oui, Non </v>
      </c>
      <c r="D353" s="354"/>
      <c r="E353" s="118"/>
      <c r="F353" s="118"/>
    </row>
    <row r="354" spans="1:6" ht="25.2" customHeight="1" x14ac:dyDescent="0.25">
      <c r="A354" s="107"/>
      <c r="B354" s="172" t="str">
        <f t="shared" si="26"/>
        <v>Revoir régulièrement la politique de rétention des données</v>
      </c>
      <c r="C354" s="353" t="str">
        <f t="shared" si="25"/>
        <v>Nombre de mois entre chaque révision</v>
      </c>
      <c r="D354" s="354"/>
      <c r="E354" s="292"/>
      <c r="F354" s="118"/>
    </row>
    <row r="355" spans="1:6" ht="25.2" customHeight="1" x14ac:dyDescent="0.25">
      <c r="A355" s="107"/>
      <c r="B355" s="172" t="str">
        <f t="shared" si="26"/>
        <v xml:space="preserve">Avoir une politique de rétention des données à jour </v>
      </c>
      <c r="C355" s="353" t="str">
        <f t="shared" si="25"/>
        <v xml:space="preserve">Oui, Non </v>
      </c>
      <c r="D355" s="354"/>
      <c r="E355" s="118"/>
      <c r="F355" s="118"/>
    </row>
    <row r="356" spans="1:6" ht="34.950000000000003" customHeight="1" x14ac:dyDescent="0.25">
      <c r="A356" s="107"/>
      <c r="B356" s="172" t="str">
        <f t="shared" si="26"/>
        <v>Définir et partager un catalogue des données pour diminuer le nombre de recherches de bases de données</v>
      </c>
      <c r="C356" s="353" t="str">
        <f t="shared" si="25"/>
        <v xml:space="preserve">Oui, Non </v>
      </c>
      <c r="D356" s="354"/>
      <c r="E356" s="118"/>
      <c r="F356" s="118"/>
    </row>
    <row r="357" spans="1:6" ht="25.2" customHeight="1" x14ac:dyDescent="0.25">
      <c r="A357" s="107"/>
      <c r="B357" s="172" t="str">
        <f t="shared" si="26"/>
        <v> Intégrer des clauses environnementales lors du choix d’un prestataire d’hébergement</v>
      </c>
      <c r="C357" s="353" t="str">
        <f t="shared" si="25"/>
        <v xml:space="preserve">Oui, Non </v>
      </c>
      <c r="D357" s="354"/>
      <c r="E357" s="118"/>
      <c r="F357" s="118"/>
    </row>
    <row r="358" spans="1:6" ht="34.200000000000003" customHeight="1" x14ac:dyDescent="0.25">
      <c r="A358" s="107"/>
      <c r="B358" s="172" t="str">
        <f t="shared" si="26"/>
        <v>Définir et mettre en œuvre une stratégie de décommissionnement des services numériques</v>
      </c>
      <c r="C358" s="353" t="str">
        <f t="shared" si="25"/>
        <v xml:space="preserve">Oui, Non </v>
      </c>
      <c r="D358" s="354"/>
      <c r="E358" s="118"/>
      <c r="F358" s="118"/>
    </row>
    <row r="359" spans="1:6" ht="22.2" customHeight="1" x14ac:dyDescent="0.25"/>
    <row r="360" spans="1:6" ht="22.2" customHeight="1" x14ac:dyDescent="0.25"/>
    <row r="361" spans="1:6" ht="22.2" customHeight="1" x14ac:dyDescent="0.25"/>
    <row r="362" spans="1:6" x14ac:dyDescent="0.25">
      <c r="B362" s="350" t="s">
        <v>1263</v>
      </c>
      <c r="C362" s="350"/>
    </row>
    <row r="363" spans="1:6" ht="25.2" customHeight="1" x14ac:dyDescent="0.25">
      <c r="A363" s="191">
        <f>A328+1</f>
        <v>10</v>
      </c>
      <c r="B363" s="190">
        <f ca="1">OFFSET(Identité!C$34, 0, $A328)</f>
        <v>0</v>
      </c>
    </row>
    <row r="364" spans="1:6" ht="25.2" customHeight="1" thickBot="1" x14ac:dyDescent="0.3">
      <c r="B364" s="49"/>
    </row>
    <row r="365" spans="1:6" ht="46.2" customHeight="1" thickBot="1" x14ac:dyDescent="0.3">
      <c r="B365" s="170" t="str">
        <f t="shared" ref="B365:C379" si="27">B330</f>
        <v>Bonnes pratiques</v>
      </c>
      <c r="C365" s="355" t="str">
        <f t="shared" si="27"/>
        <v xml:space="preserve"> Indicateur </v>
      </c>
      <c r="D365" s="356"/>
      <c r="E365" s="189" t="str">
        <f>E330</f>
        <v>Quel est votre objectif pour cette bonne pratique ?</v>
      </c>
      <c r="F365" s="189" t="str">
        <f>F330</f>
        <v>Selon vos objectifs, où en est la mise en œuvre de cette bonne pratique ?</v>
      </c>
    </row>
    <row r="366" spans="1:6" ht="25.2" customHeight="1" x14ac:dyDescent="0.25">
      <c r="B366" s="168" t="str">
        <f t="shared" si="27"/>
        <v>Entretenir les ordinateurs pour éviter qu'ils ralentissent et deviennent instables</v>
      </c>
      <c r="C366" s="351" t="str">
        <f t="shared" si="27"/>
        <v>% de postes de travail entretenus au moins une fois par mois</v>
      </c>
      <c r="D366" s="352"/>
      <c r="E366" s="114"/>
      <c r="F366" s="226"/>
    </row>
    <row r="367" spans="1:6" ht="25.2" customHeight="1" x14ac:dyDescent="0.25">
      <c r="B367" s="173" t="str">
        <f t="shared" si="27"/>
        <v>Surveiller le taux d'utilisation des logiciels</v>
      </c>
      <c r="C367" s="353" t="str">
        <f t="shared" si="27"/>
        <v>% des logiciels dont l'activité est surveillée</v>
      </c>
      <c r="D367" s="354"/>
      <c r="E367" s="115"/>
      <c r="F367" s="118"/>
    </row>
    <row r="368" spans="1:6" ht="25.2" customHeight="1" x14ac:dyDescent="0.25">
      <c r="B368" s="173" t="str">
        <f t="shared" si="27"/>
        <v>Mettre en œuvre les bonnes pratiques d'écoconception</v>
      </c>
      <c r="C368" s="353" t="str">
        <f t="shared" si="27"/>
        <v>% de services numériques en conformité totale et conformité partielle</v>
      </c>
      <c r="D368" s="354"/>
      <c r="E368" s="115"/>
      <c r="F368" s="118"/>
    </row>
    <row r="369" spans="1:8" ht="25.2" customHeight="1" x14ac:dyDescent="0.25">
      <c r="B369" s="173" t="str">
        <f t="shared" si="27"/>
        <v>Mettre en œuvre les bonnes pratiques d'accessibilité numérique</v>
      </c>
      <c r="C369" s="353" t="str">
        <f t="shared" si="27"/>
        <v>% des services numériques accessibles</v>
      </c>
      <c r="D369" s="354"/>
      <c r="E369" s="115"/>
      <c r="F369" s="118"/>
    </row>
    <row r="370" spans="1:8" ht="25.2" customHeight="1" x14ac:dyDescent="0.25">
      <c r="B370" s="173" t="str">
        <f t="shared" si="27"/>
        <v>Optimiser les états et sorties d'impression</v>
      </c>
      <c r="C370" s="353" t="str">
        <f t="shared" si="27"/>
        <v>% d'applications dont les états de sortie sont optimisés</v>
      </c>
      <c r="D370" s="354"/>
      <c r="E370" s="115"/>
      <c r="F370" s="118"/>
    </row>
    <row r="371" spans="1:8" ht="25.2" customHeight="1" x14ac:dyDescent="0.25">
      <c r="B371" s="173" t="str">
        <f t="shared" si="27"/>
        <v>Systématiser la revue de code en sortie de développement</v>
      </c>
      <c r="C371" s="353" t="str">
        <f t="shared" si="27"/>
        <v>% de services numériques dont la revue de code est effectuée à la fin du développement</v>
      </c>
      <c r="D371" s="354"/>
      <c r="E371" s="115"/>
      <c r="F371" s="118"/>
    </row>
    <row r="372" spans="1:8" ht="39" customHeight="1" x14ac:dyDescent="0.25">
      <c r="B372" s="173" t="str">
        <f t="shared" si="27"/>
        <v>Privilégier les opérateurs qui ont ratifié le code européen de bonne conduite (CoC) pour les datacenters</v>
      </c>
      <c r="C372" s="353" t="str">
        <f t="shared" si="27"/>
        <v>% de DC ou m2 de DC ou kW IT gérés par des fournisseurs ayant signé le CoC</v>
      </c>
      <c r="D372" s="354"/>
      <c r="E372" s="115"/>
      <c r="F372" s="118"/>
    </row>
    <row r="373" spans="1:8" ht="25.2" customHeight="1" x14ac:dyDescent="0.25">
      <c r="B373" s="173" t="str">
        <f t="shared" si="27"/>
        <v>Privilégier une architecture modulaire pour les centres de données</v>
      </c>
      <c r="C373" s="353" t="str">
        <f t="shared" si="27"/>
        <v>% de m2 DC modulaires</v>
      </c>
      <c r="D373" s="354"/>
      <c r="E373" s="115"/>
      <c r="F373" s="118"/>
    </row>
    <row r="374" spans="1:8" ht="25.2" customHeight="1" x14ac:dyDescent="0.25">
      <c r="B374" s="173" t="str">
        <f t="shared" si="27"/>
        <v>Confiner les baies des salles serveurs</v>
      </c>
      <c r="C374" s="353" t="str">
        <f t="shared" si="27"/>
        <v>% de rack confinés</v>
      </c>
      <c r="D374" s="354"/>
      <c r="E374" s="115"/>
      <c r="F374" s="118"/>
    </row>
    <row r="375" spans="1:8" ht="25.2" customHeight="1" x14ac:dyDescent="0.25">
      <c r="B375" s="173" t="str">
        <f t="shared" si="27"/>
        <v>Organiser les baies en allées chaudes et froides</v>
      </c>
      <c r="C375" s="353" t="str">
        <f t="shared" si="27"/>
        <v>% du DC organisé en allées chaudes / allées froides</v>
      </c>
      <c r="D375" s="354"/>
      <c r="E375" s="115"/>
      <c r="F375" s="118"/>
    </row>
    <row r="376" spans="1:8" ht="25.2" customHeight="1" x14ac:dyDescent="0.25">
      <c r="B376" s="173" t="str">
        <f t="shared" si="27"/>
        <v>Privilégier les équipements IT conformes aux exigences ASHRAE</v>
      </c>
      <c r="C376" s="353" t="str">
        <f t="shared" si="27"/>
        <v>% des équipements conformes aux exigences ASHRAE</v>
      </c>
      <c r="D376" s="354"/>
      <c r="E376" s="115"/>
      <c r="F376" s="118"/>
    </row>
    <row r="377" spans="1:8" ht="25.2" customHeight="1" x14ac:dyDescent="0.25">
      <c r="B377" s="173" t="str">
        <f t="shared" si="27"/>
        <v>Exiger une efficacité énergétique minimum pour les équipements non IT des salles</v>
      </c>
      <c r="C377" s="353" t="str">
        <f t="shared" si="27"/>
        <v>% d'équipement acheté avec une efficacité énergétique minimum</v>
      </c>
      <c r="D377" s="354"/>
      <c r="E377" s="115"/>
      <c r="F377" s="118"/>
    </row>
    <row r="378" spans="1:8" ht="25.2" customHeight="1" x14ac:dyDescent="0.25">
      <c r="B378" s="173" t="str">
        <f t="shared" si="27"/>
        <v>Consolider les serveurs physiques sous-utilisés pour les regrouper</v>
      </c>
      <c r="C378" s="353" t="str">
        <f t="shared" si="27"/>
        <v>% de serveurs virtualisés</v>
      </c>
      <c r="D378" s="354"/>
      <c r="E378" s="115"/>
      <c r="F378" s="118"/>
    </row>
    <row r="379" spans="1:8" ht="25.2" customHeight="1" thickBot="1" x14ac:dyDescent="0.3">
      <c r="B379" s="173" t="str">
        <f t="shared" si="27"/>
        <v>Refroidir les serveurs par une solution économe en énergie</v>
      </c>
      <c r="C379" s="353" t="str">
        <f t="shared" si="27"/>
        <v>% des centres de données de l'organisation utilisant d’un refroidissement économe en énergie</v>
      </c>
      <c r="D379" s="354"/>
      <c r="E379" s="115"/>
      <c r="F379" s="118"/>
    </row>
    <row r="380" spans="1:8" ht="25.2" customHeight="1" thickBot="1" x14ac:dyDescent="0.3">
      <c r="C380" s="355" t="str">
        <f t="shared" ref="C380:C393" si="28">C345</f>
        <v xml:space="preserve"> Indicateur</v>
      </c>
      <c r="D380" s="361"/>
    </row>
    <row r="381" spans="1:8" ht="25.2" customHeight="1" x14ac:dyDescent="0.25">
      <c r="B381" s="171" t="str">
        <f t="shared" ref="B381:B393" si="29">B346</f>
        <v>Amélioration continue de l'efficacité des centres de données</v>
      </c>
      <c r="C381" s="351" t="str">
        <f t="shared" si="28"/>
        <v>Votre PUE cible</v>
      </c>
      <c r="D381" s="352"/>
      <c r="E381" s="117"/>
      <c r="F381" s="117"/>
    </row>
    <row r="382" spans="1:8" ht="25.2" customHeight="1" x14ac:dyDescent="0.25">
      <c r="A382" s="107"/>
      <c r="B382" s="172" t="str">
        <f t="shared" si="29"/>
        <v>Privilégier une architecture applicative modulaire</v>
      </c>
      <c r="C382" s="353" t="str">
        <f t="shared" si="28"/>
        <v>% de services numériques reposant sur une architecture modulaire</v>
      </c>
      <c r="D382" s="354"/>
      <c r="E382" s="115"/>
      <c r="F382" s="118"/>
      <c r="H382" s="82"/>
    </row>
    <row r="383" spans="1:8" ht="25.2" customHeight="1" x14ac:dyDescent="0.25">
      <c r="A383" s="107"/>
      <c r="B383" s="172" t="str">
        <f t="shared" si="29"/>
        <v>Maîtriser les capacités de stockage</v>
      </c>
      <c r="C383" s="353" t="str">
        <f t="shared" si="28"/>
        <v>Go accordé / utilisateur</v>
      </c>
      <c r="D383" s="354"/>
      <c r="E383" s="292"/>
      <c r="F383" s="118"/>
    </row>
    <row r="384" spans="1:8" ht="27" customHeight="1" x14ac:dyDescent="0.25">
      <c r="A384" s="107"/>
      <c r="B384" s="172" t="str">
        <f t="shared" si="29"/>
        <v>Augmenter la température de fonctionnement à plus de 24° C</v>
      </c>
      <c r="C384" s="353" t="str">
        <f t="shared" si="28"/>
        <v>Température de consigne</v>
      </c>
      <c r="D384" s="354"/>
      <c r="E384" s="292"/>
      <c r="F384" s="118"/>
    </row>
    <row r="385" spans="1:6" ht="27" customHeight="1" x14ac:dyDescent="0.25">
      <c r="A385" s="107"/>
      <c r="B385" s="172" t="str">
        <f t="shared" si="29"/>
        <v>Mettre en place un suivi régulier des indicateurs énergétiques du datacenter</v>
      </c>
      <c r="C385" s="353" t="str">
        <f t="shared" si="28"/>
        <v xml:space="preserve">Oui, Non </v>
      </c>
      <c r="D385" s="354"/>
      <c r="E385" s="118"/>
      <c r="F385" s="118"/>
    </row>
    <row r="386" spans="1:6" ht="27" customHeight="1" x14ac:dyDescent="0.25">
      <c r="A386" s="107"/>
      <c r="B386" s="172" t="str">
        <f t="shared" si="29"/>
        <v>Mettre en place une procédure stricte de provisionning et déprovisionning des matériels IT</v>
      </c>
      <c r="C386" s="353" t="str">
        <f t="shared" si="28"/>
        <v xml:space="preserve">Oui, Non </v>
      </c>
      <c r="D386" s="354"/>
      <c r="E386" s="118"/>
      <c r="F386" s="118"/>
    </row>
    <row r="387" spans="1:6" ht="27" customHeight="1" x14ac:dyDescent="0.25">
      <c r="A387" s="107"/>
      <c r="B387" s="172" t="str">
        <f t="shared" si="29"/>
        <v>Adapter l'architecture physique des serveurs à leur usage</v>
      </c>
      <c r="C387" s="353" t="str">
        <f t="shared" si="28"/>
        <v xml:space="preserve">Oui, Non </v>
      </c>
      <c r="D387" s="354"/>
      <c r="E387" s="118"/>
      <c r="F387" s="118"/>
    </row>
    <row r="388" spans="1:6" ht="40.950000000000003" customHeight="1" x14ac:dyDescent="0.25">
      <c r="A388" s="107"/>
      <c r="B388" s="172" t="str">
        <f t="shared" si="29"/>
        <v>Déployer un data management dédié à la sobriété numérique, intégré au tableau de bord générique</v>
      </c>
      <c r="C388" s="353" t="str">
        <f t="shared" si="28"/>
        <v xml:space="preserve">Oui, Non </v>
      </c>
      <c r="D388" s="354"/>
      <c r="E388" s="118"/>
      <c r="F388" s="118"/>
    </row>
    <row r="389" spans="1:6" ht="25.2" customHeight="1" x14ac:dyDescent="0.25">
      <c r="A389" s="107"/>
      <c r="B389" s="172" t="str">
        <f t="shared" si="29"/>
        <v>Revoir régulièrement la politique de rétention des données</v>
      </c>
      <c r="C389" s="353" t="str">
        <f t="shared" si="28"/>
        <v>Nombre de mois entre chaque révision</v>
      </c>
      <c r="D389" s="354"/>
      <c r="E389" s="292"/>
      <c r="F389" s="118"/>
    </row>
    <row r="390" spans="1:6" ht="25.2" customHeight="1" x14ac:dyDescent="0.25">
      <c r="A390" s="107"/>
      <c r="B390" s="172" t="str">
        <f t="shared" si="29"/>
        <v xml:space="preserve">Avoir une politique de rétention des données à jour </v>
      </c>
      <c r="C390" s="353" t="str">
        <f t="shared" si="28"/>
        <v xml:space="preserve">Oui, Non </v>
      </c>
      <c r="D390" s="354"/>
      <c r="E390" s="118"/>
      <c r="F390" s="118"/>
    </row>
    <row r="391" spans="1:6" ht="34.950000000000003" customHeight="1" x14ac:dyDescent="0.25">
      <c r="A391" s="107"/>
      <c r="B391" s="172" t="str">
        <f t="shared" si="29"/>
        <v>Définir et partager un catalogue des données pour diminuer le nombre de recherches de bases de données</v>
      </c>
      <c r="C391" s="353" t="str">
        <f t="shared" si="28"/>
        <v xml:space="preserve">Oui, Non </v>
      </c>
      <c r="D391" s="354"/>
      <c r="E391" s="118"/>
      <c r="F391" s="118"/>
    </row>
    <row r="392" spans="1:6" ht="25.2" customHeight="1" x14ac:dyDescent="0.25">
      <c r="A392" s="107"/>
      <c r="B392" s="172" t="str">
        <f t="shared" si="29"/>
        <v> Intégrer des clauses environnementales lors du choix d’un prestataire d’hébergement</v>
      </c>
      <c r="C392" s="353" t="str">
        <f t="shared" si="28"/>
        <v xml:space="preserve">Oui, Non </v>
      </c>
      <c r="D392" s="354"/>
      <c r="E392" s="118"/>
      <c r="F392" s="118"/>
    </row>
    <row r="393" spans="1:6" ht="34.200000000000003" customHeight="1" x14ac:dyDescent="0.25">
      <c r="A393" s="107"/>
      <c r="B393" s="172" t="str">
        <f t="shared" si="29"/>
        <v>Définir et mettre en œuvre une stratégie de décommissionnement des services numériques</v>
      </c>
      <c r="C393" s="353" t="str">
        <f t="shared" si="28"/>
        <v xml:space="preserve">Oui, Non </v>
      </c>
      <c r="D393" s="354"/>
      <c r="E393" s="118"/>
      <c r="F393" s="118"/>
    </row>
    <row r="394" spans="1:6" ht="22.2" customHeight="1" x14ac:dyDescent="0.25"/>
    <row r="395" spans="1:6" ht="22.2" customHeight="1" x14ac:dyDescent="0.25"/>
    <row r="396" spans="1:6" ht="22.2" customHeight="1" x14ac:dyDescent="0.25"/>
    <row r="397" spans="1:6" x14ac:dyDescent="0.25">
      <c r="B397" s="350" t="s">
        <v>1263</v>
      </c>
      <c r="C397" s="350"/>
    </row>
    <row r="398" spans="1:6" ht="25.2" customHeight="1" x14ac:dyDescent="0.25">
      <c r="A398" s="191">
        <f>A363+1</f>
        <v>11</v>
      </c>
      <c r="B398" s="190">
        <f ca="1">OFFSET(Identité!C$34, 0, $A363)</f>
        <v>0</v>
      </c>
    </row>
    <row r="399" spans="1:6" ht="25.2" customHeight="1" thickBot="1" x14ac:dyDescent="0.3">
      <c r="B399" s="49"/>
    </row>
    <row r="400" spans="1:6" ht="46.2" customHeight="1" thickBot="1" x14ac:dyDescent="0.3">
      <c r="B400" s="170" t="str">
        <f t="shared" ref="B400:C414" si="30">B365</f>
        <v>Bonnes pratiques</v>
      </c>
      <c r="C400" s="355" t="str">
        <f t="shared" si="30"/>
        <v xml:space="preserve"> Indicateur </v>
      </c>
      <c r="D400" s="356"/>
      <c r="E400" s="189" t="str">
        <f>E365</f>
        <v>Quel est votre objectif pour cette bonne pratique ?</v>
      </c>
      <c r="F400" s="189" t="str">
        <f>F365</f>
        <v>Selon vos objectifs, où en est la mise en œuvre de cette bonne pratique ?</v>
      </c>
    </row>
    <row r="401" spans="2:6" ht="25.2" customHeight="1" x14ac:dyDescent="0.25">
      <c r="B401" s="168" t="str">
        <f t="shared" si="30"/>
        <v>Entretenir les ordinateurs pour éviter qu'ils ralentissent et deviennent instables</v>
      </c>
      <c r="C401" s="351" t="str">
        <f t="shared" si="30"/>
        <v>% de postes de travail entretenus au moins une fois par mois</v>
      </c>
      <c r="D401" s="352"/>
      <c r="E401" s="114"/>
      <c r="F401" s="226"/>
    </row>
    <row r="402" spans="2:6" ht="25.2" customHeight="1" x14ac:dyDescent="0.25">
      <c r="B402" s="173" t="str">
        <f t="shared" si="30"/>
        <v>Surveiller le taux d'utilisation des logiciels</v>
      </c>
      <c r="C402" s="353" t="str">
        <f t="shared" si="30"/>
        <v>% des logiciels dont l'activité est surveillée</v>
      </c>
      <c r="D402" s="354"/>
      <c r="E402" s="115"/>
      <c r="F402" s="118"/>
    </row>
    <row r="403" spans="2:6" ht="25.2" customHeight="1" x14ac:dyDescent="0.25">
      <c r="B403" s="173" t="str">
        <f t="shared" si="30"/>
        <v>Mettre en œuvre les bonnes pratiques d'écoconception</v>
      </c>
      <c r="C403" s="353" t="str">
        <f t="shared" si="30"/>
        <v>% de services numériques en conformité totale et conformité partielle</v>
      </c>
      <c r="D403" s="354"/>
      <c r="E403" s="115"/>
      <c r="F403" s="118"/>
    </row>
    <row r="404" spans="2:6" ht="25.2" customHeight="1" x14ac:dyDescent="0.25">
      <c r="B404" s="173" t="str">
        <f t="shared" si="30"/>
        <v>Mettre en œuvre les bonnes pratiques d'accessibilité numérique</v>
      </c>
      <c r="C404" s="353" t="str">
        <f t="shared" si="30"/>
        <v>% des services numériques accessibles</v>
      </c>
      <c r="D404" s="354"/>
      <c r="E404" s="115"/>
      <c r="F404" s="118"/>
    </row>
    <row r="405" spans="2:6" ht="25.2" customHeight="1" x14ac:dyDescent="0.25">
      <c r="B405" s="173" t="str">
        <f t="shared" si="30"/>
        <v>Optimiser les états et sorties d'impression</v>
      </c>
      <c r="C405" s="353" t="str">
        <f t="shared" si="30"/>
        <v>% d'applications dont les états de sortie sont optimisés</v>
      </c>
      <c r="D405" s="354"/>
      <c r="E405" s="115"/>
      <c r="F405" s="118"/>
    </row>
    <row r="406" spans="2:6" ht="25.2" customHeight="1" x14ac:dyDescent="0.25">
      <c r="B406" s="173" t="str">
        <f t="shared" si="30"/>
        <v>Systématiser la revue de code en sortie de développement</v>
      </c>
      <c r="C406" s="353" t="str">
        <f t="shared" si="30"/>
        <v>% de services numériques dont la revue de code est effectuée à la fin du développement</v>
      </c>
      <c r="D406" s="354"/>
      <c r="E406" s="115"/>
      <c r="F406" s="118"/>
    </row>
    <row r="407" spans="2:6" ht="39" customHeight="1" x14ac:dyDescent="0.25">
      <c r="B407" s="173" t="str">
        <f t="shared" si="30"/>
        <v>Privilégier les opérateurs qui ont ratifié le code européen de bonne conduite (CoC) pour les datacenters</v>
      </c>
      <c r="C407" s="353" t="str">
        <f t="shared" si="30"/>
        <v>% de DC ou m2 de DC ou kW IT gérés par des fournisseurs ayant signé le CoC</v>
      </c>
      <c r="D407" s="354"/>
      <c r="E407" s="115"/>
      <c r="F407" s="118"/>
    </row>
    <row r="408" spans="2:6" ht="25.2" customHeight="1" x14ac:dyDescent="0.25">
      <c r="B408" s="173" t="str">
        <f t="shared" si="30"/>
        <v>Privilégier une architecture modulaire pour les centres de données</v>
      </c>
      <c r="C408" s="353" t="str">
        <f t="shared" si="30"/>
        <v>% de m2 DC modulaires</v>
      </c>
      <c r="D408" s="354"/>
      <c r="E408" s="115"/>
      <c r="F408" s="118"/>
    </row>
    <row r="409" spans="2:6" ht="25.2" customHeight="1" x14ac:dyDescent="0.25">
      <c r="B409" s="173" t="str">
        <f t="shared" si="30"/>
        <v>Confiner les baies des salles serveurs</v>
      </c>
      <c r="C409" s="353" t="str">
        <f t="shared" si="30"/>
        <v>% de rack confinés</v>
      </c>
      <c r="D409" s="354"/>
      <c r="E409" s="115"/>
      <c r="F409" s="118"/>
    </row>
    <row r="410" spans="2:6" ht="25.2" customHeight="1" x14ac:dyDescent="0.25">
      <c r="B410" s="173" t="str">
        <f t="shared" si="30"/>
        <v>Organiser les baies en allées chaudes et froides</v>
      </c>
      <c r="C410" s="353" t="str">
        <f t="shared" si="30"/>
        <v>% du DC organisé en allées chaudes / allées froides</v>
      </c>
      <c r="D410" s="354"/>
      <c r="E410" s="115"/>
      <c r="F410" s="118"/>
    </row>
    <row r="411" spans="2:6" ht="25.2" customHeight="1" x14ac:dyDescent="0.25">
      <c r="B411" s="173" t="str">
        <f t="shared" si="30"/>
        <v>Privilégier les équipements IT conformes aux exigences ASHRAE</v>
      </c>
      <c r="C411" s="353" t="str">
        <f t="shared" si="30"/>
        <v>% des équipements conformes aux exigences ASHRAE</v>
      </c>
      <c r="D411" s="354"/>
      <c r="E411" s="115"/>
      <c r="F411" s="118"/>
    </row>
    <row r="412" spans="2:6" ht="25.2" customHeight="1" x14ac:dyDescent="0.25">
      <c r="B412" s="173" t="str">
        <f t="shared" si="30"/>
        <v>Exiger une efficacité énergétique minimum pour les équipements non IT des salles</v>
      </c>
      <c r="C412" s="353" t="str">
        <f t="shared" si="30"/>
        <v>% d'équipement acheté avec une efficacité énergétique minimum</v>
      </c>
      <c r="D412" s="354"/>
      <c r="E412" s="115"/>
      <c r="F412" s="118"/>
    </row>
    <row r="413" spans="2:6" ht="25.2" customHeight="1" x14ac:dyDescent="0.25">
      <c r="B413" s="173" t="str">
        <f t="shared" si="30"/>
        <v>Consolider les serveurs physiques sous-utilisés pour les regrouper</v>
      </c>
      <c r="C413" s="353" t="str">
        <f t="shared" si="30"/>
        <v>% de serveurs virtualisés</v>
      </c>
      <c r="D413" s="354"/>
      <c r="E413" s="115"/>
      <c r="F413" s="118"/>
    </row>
    <row r="414" spans="2:6" ht="25.2" customHeight="1" thickBot="1" x14ac:dyDescent="0.3">
      <c r="B414" s="173" t="str">
        <f t="shared" si="30"/>
        <v>Refroidir les serveurs par une solution économe en énergie</v>
      </c>
      <c r="C414" s="353" t="str">
        <f t="shared" si="30"/>
        <v>% des centres de données de l'organisation utilisant d’un refroidissement économe en énergie</v>
      </c>
      <c r="D414" s="354"/>
      <c r="E414" s="115"/>
      <c r="F414" s="118"/>
    </row>
    <row r="415" spans="2:6" ht="25.2" customHeight="1" thickBot="1" x14ac:dyDescent="0.3">
      <c r="C415" s="355" t="str">
        <f t="shared" ref="C415:C428" si="31">C380</f>
        <v xml:space="preserve"> Indicateur</v>
      </c>
      <c r="D415" s="361"/>
    </row>
    <row r="416" spans="2:6" ht="25.2" customHeight="1" x14ac:dyDescent="0.25">
      <c r="B416" s="171" t="str">
        <f t="shared" ref="B416:B428" si="32">B381</f>
        <v>Amélioration continue de l'efficacité des centres de données</v>
      </c>
      <c r="C416" s="351" t="str">
        <f t="shared" si="31"/>
        <v>Votre PUE cible</v>
      </c>
      <c r="D416" s="352"/>
      <c r="E416" s="117"/>
      <c r="F416" s="117"/>
    </row>
    <row r="417" spans="1:8" ht="25.2" customHeight="1" x14ac:dyDescent="0.25">
      <c r="A417" s="107"/>
      <c r="B417" s="172" t="str">
        <f t="shared" si="32"/>
        <v>Privilégier une architecture applicative modulaire</v>
      </c>
      <c r="C417" s="353" t="str">
        <f t="shared" si="31"/>
        <v>% de services numériques reposant sur une architecture modulaire</v>
      </c>
      <c r="D417" s="354"/>
      <c r="E417" s="115"/>
      <c r="F417" s="118"/>
      <c r="H417" s="82"/>
    </row>
    <row r="418" spans="1:8" ht="25.2" customHeight="1" x14ac:dyDescent="0.25">
      <c r="A418" s="107"/>
      <c r="B418" s="172" t="str">
        <f t="shared" si="32"/>
        <v>Maîtriser les capacités de stockage</v>
      </c>
      <c r="C418" s="353" t="str">
        <f t="shared" si="31"/>
        <v>Go accordé / utilisateur</v>
      </c>
      <c r="D418" s="354"/>
      <c r="E418" s="292"/>
      <c r="F418" s="118"/>
    </row>
    <row r="419" spans="1:8" ht="27" customHeight="1" x14ac:dyDescent="0.25">
      <c r="A419" s="107"/>
      <c r="B419" s="172" t="str">
        <f t="shared" si="32"/>
        <v>Augmenter la température de fonctionnement à plus de 24° C</v>
      </c>
      <c r="C419" s="353" t="str">
        <f t="shared" si="31"/>
        <v>Température de consigne</v>
      </c>
      <c r="D419" s="354"/>
      <c r="E419" s="292"/>
      <c r="F419" s="118"/>
    </row>
    <row r="420" spans="1:8" ht="27" customHeight="1" x14ac:dyDescent="0.25">
      <c r="A420" s="107"/>
      <c r="B420" s="172" t="str">
        <f t="shared" si="32"/>
        <v>Mettre en place un suivi régulier des indicateurs énergétiques du datacenter</v>
      </c>
      <c r="C420" s="353" t="str">
        <f t="shared" si="31"/>
        <v xml:space="preserve">Oui, Non </v>
      </c>
      <c r="D420" s="354"/>
      <c r="E420" s="118"/>
      <c r="F420" s="118"/>
    </row>
    <row r="421" spans="1:8" ht="27" customHeight="1" x14ac:dyDescent="0.25">
      <c r="A421" s="107"/>
      <c r="B421" s="172" t="str">
        <f t="shared" si="32"/>
        <v>Mettre en place une procédure stricte de provisionning et déprovisionning des matériels IT</v>
      </c>
      <c r="C421" s="353" t="str">
        <f t="shared" si="31"/>
        <v xml:space="preserve">Oui, Non </v>
      </c>
      <c r="D421" s="354"/>
      <c r="E421" s="118"/>
      <c r="F421" s="118"/>
    </row>
    <row r="422" spans="1:8" ht="27" customHeight="1" x14ac:dyDescent="0.25">
      <c r="A422" s="107"/>
      <c r="B422" s="172" t="str">
        <f t="shared" si="32"/>
        <v>Adapter l'architecture physique des serveurs à leur usage</v>
      </c>
      <c r="C422" s="353" t="str">
        <f t="shared" si="31"/>
        <v xml:space="preserve">Oui, Non </v>
      </c>
      <c r="D422" s="354"/>
      <c r="E422" s="118"/>
      <c r="F422" s="118"/>
    </row>
    <row r="423" spans="1:8" ht="40.950000000000003" customHeight="1" x14ac:dyDescent="0.25">
      <c r="A423" s="107"/>
      <c r="B423" s="172" t="str">
        <f t="shared" si="32"/>
        <v>Déployer un data management dédié à la sobriété numérique, intégré au tableau de bord générique</v>
      </c>
      <c r="C423" s="353" t="str">
        <f t="shared" si="31"/>
        <v xml:space="preserve">Oui, Non </v>
      </c>
      <c r="D423" s="354"/>
      <c r="E423" s="118"/>
      <c r="F423" s="118"/>
    </row>
    <row r="424" spans="1:8" ht="25.2" customHeight="1" x14ac:dyDescent="0.25">
      <c r="A424" s="107"/>
      <c r="B424" s="172" t="str">
        <f t="shared" si="32"/>
        <v>Revoir régulièrement la politique de rétention des données</v>
      </c>
      <c r="C424" s="353" t="str">
        <f t="shared" si="31"/>
        <v>Nombre de mois entre chaque révision</v>
      </c>
      <c r="D424" s="354"/>
      <c r="E424" s="292"/>
      <c r="F424" s="118"/>
    </row>
    <row r="425" spans="1:8" ht="25.2" customHeight="1" x14ac:dyDescent="0.25">
      <c r="A425" s="107"/>
      <c r="B425" s="172" t="str">
        <f t="shared" si="32"/>
        <v xml:space="preserve">Avoir une politique de rétention des données à jour </v>
      </c>
      <c r="C425" s="353" t="str">
        <f t="shared" si="31"/>
        <v xml:space="preserve">Oui, Non </v>
      </c>
      <c r="D425" s="354"/>
      <c r="E425" s="118"/>
      <c r="F425" s="118"/>
    </row>
    <row r="426" spans="1:8" ht="34.950000000000003" customHeight="1" x14ac:dyDescent="0.25">
      <c r="A426" s="107"/>
      <c r="B426" s="172" t="str">
        <f t="shared" si="32"/>
        <v>Définir et partager un catalogue des données pour diminuer le nombre de recherches de bases de données</v>
      </c>
      <c r="C426" s="353" t="str">
        <f t="shared" si="31"/>
        <v xml:space="preserve">Oui, Non </v>
      </c>
      <c r="D426" s="354"/>
      <c r="E426" s="118"/>
      <c r="F426" s="118"/>
    </row>
    <row r="427" spans="1:8" ht="25.2" customHeight="1" x14ac:dyDescent="0.25">
      <c r="A427" s="107"/>
      <c r="B427" s="172" t="str">
        <f t="shared" si="32"/>
        <v> Intégrer des clauses environnementales lors du choix d’un prestataire d’hébergement</v>
      </c>
      <c r="C427" s="353" t="str">
        <f t="shared" si="31"/>
        <v xml:space="preserve">Oui, Non </v>
      </c>
      <c r="D427" s="354"/>
      <c r="E427" s="118"/>
      <c r="F427" s="118"/>
    </row>
    <row r="428" spans="1:8" ht="34.200000000000003" customHeight="1" x14ac:dyDescent="0.25">
      <c r="A428" s="107"/>
      <c r="B428" s="172" t="str">
        <f t="shared" si="32"/>
        <v>Définir et mettre en œuvre une stratégie de décommissionnement des services numériques</v>
      </c>
      <c r="C428" s="353" t="str">
        <f t="shared" si="31"/>
        <v xml:space="preserve">Oui, Non </v>
      </c>
      <c r="D428" s="354"/>
      <c r="E428" s="118"/>
      <c r="F428" s="118"/>
    </row>
    <row r="429" spans="1:8" ht="22.2" customHeight="1" x14ac:dyDescent="0.25"/>
    <row r="430" spans="1:8" ht="22.2" customHeight="1" x14ac:dyDescent="0.25"/>
    <row r="431" spans="1:8" ht="22.2" customHeight="1" x14ac:dyDescent="0.25"/>
    <row r="432" spans="1:8" x14ac:dyDescent="0.25">
      <c r="B432" s="350" t="s">
        <v>1263</v>
      </c>
      <c r="C432" s="350"/>
    </row>
    <row r="433" spans="1:6" ht="25.2" customHeight="1" x14ac:dyDescent="0.25">
      <c r="A433" s="191">
        <f>A398+1</f>
        <v>12</v>
      </c>
      <c r="B433" s="190">
        <f ca="1">OFFSET(Identité!C$34, 0, $A398)</f>
        <v>0</v>
      </c>
    </row>
    <row r="434" spans="1:6" ht="25.2" customHeight="1" thickBot="1" x14ac:dyDescent="0.3">
      <c r="B434" s="49"/>
    </row>
    <row r="435" spans="1:6" ht="46.2" customHeight="1" thickBot="1" x14ac:dyDescent="0.3">
      <c r="B435" s="170" t="str">
        <f t="shared" ref="B435:C449" si="33">B400</f>
        <v>Bonnes pratiques</v>
      </c>
      <c r="C435" s="355" t="str">
        <f t="shared" si="33"/>
        <v xml:space="preserve"> Indicateur </v>
      </c>
      <c r="D435" s="356"/>
      <c r="E435" s="189" t="str">
        <f>E400</f>
        <v>Quel est votre objectif pour cette bonne pratique ?</v>
      </c>
      <c r="F435" s="189" t="str">
        <f>F400</f>
        <v>Selon vos objectifs, où en est la mise en œuvre de cette bonne pratique ?</v>
      </c>
    </row>
    <row r="436" spans="1:6" ht="25.2" customHeight="1" x14ac:dyDescent="0.25">
      <c r="B436" s="168" t="str">
        <f t="shared" si="33"/>
        <v>Entretenir les ordinateurs pour éviter qu'ils ralentissent et deviennent instables</v>
      </c>
      <c r="C436" s="351" t="str">
        <f t="shared" si="33"/>
        <v>% de postes de travail entretenus au moins une fois par mois</v>
      </c>
      <c r="D436" s="352"/>
      <c r="E436" s="114"/>
      <c r="F436" s="226"/>
    </row>
    <row r="437" spans="1:6" ht="25.2" customHeight="1" x14ac:dyDescent="0.25">
      <c r="B437" s="173" t="str">
        <f t="shared" si="33"/>
        <v>Surveiller le taux d'utilisation des logiciels</v>
      </c>
      <c r="C437" s="353" t="str">
        <f t="shared" si="33"/>
        <v>% des logiciels dont l'activité est surveillée</v>
      </c>
      <c r="D437" s="354"/>
      <c r="E437" s="115"/>
      <c r="F437" s="118"/>
    </row>
    <row r="438" spans="1:6" ht="25.2" customHeight="1" x14ac:dyDescent="0.25">
      <c r="B438" s="173" t="str">
        <f t="shared" si="33"/>
        <v>Mettre en œuvre les bonnes pratiques d'écoconception</v>
      </c>
      <c r="C438" s="353" t="str">
        <f t="shared" si="33"/>
        <v>% de services numériques en conformité totale et conformité partielle</v>
      </c>
      <c r="D438" s="354"/>
      <c r="E438" s="115"/>
      <c r="F438" s="118"/>
    </row>
    <row r="439" spans="1:6" ht="25.2" customHeight="1" x14ac:dyDescent="0.25">
      <c r="B439" s="173" t="str">
        <f t="shared" si="33"/>
        <v>Mettre en œuvre les bonnes pratiques d'accessibilité numérique</v>
      </c>
      <c r="C439" s="353" t="str">
        <f t="shared" si="33"/>
        <v>% des services numériques accessibles</v>
      </c>
      <c r="D439" s="354"/>
      <c r="E439" s="115"/>
      <c r="F439" s="118"/>
    </row>
    <row r="440" spans="1:6" ht="25.2" customHeight="1" x14ac:dyDescent="0.25">
      <c r="B440" s="173" t="str">
        <f t="shared" si="33"/>
        <v>Optimiser les états et sorties d'impression</v>
      </c>
      <c r="C440" s="353" t="str">
        <f t="shared" si="33"/>
        <v>% d'applications dont les états de sortie sont optimisés</v>
      </c>
      <c r="D440" s="354"/>
      <c r="E440" s="115"/>
      <c r="F440" s="118"/>
    </row>
    <row r="441" spans="1:6" ht="25.2" customHeight="1" x14ac:dyDescent="0.25">
      <c r="B441" s="173" t="str">
        <f t="shared" si="33"/>
        <v>Systématiser la revue de code en sortie de développement</v>
      </c>
      <c r="C441" s="353" t="str">
        <f t="shared" si="33"/>
        <v>% de services numériques dont la revue de code est effectuée à la fin du développement</v>
      </c>
      <c r="D441" s="354"/>
      <c r="E441" s="115"/>
      <c r="F441" s="118"/>
    </row>
    <row r="442" spans="1:6" ht="39" customHeight="1" x14ac:dyDescent="0.25">
      <c r="B442" s="173" t="str">
        <f t="shared" si="33"/>
        <v>Privilégier les opérateurs qui ont ratifié le code européen de bonne conduite (CoC) pour les datacenters</v>
      </c>
      <c r="C442" s="353" t="str">
        <f t="shared" si="33"/>
        <v>% de DC ou m2 de DC ou kW IT gérés par des fournisseurs ayant signé le CoC</v>
      </c>
      <c r="D442" s="354"/>
      <c r="E442" s="115"/>
      <c r="F442" s="118"/>
    </row>
    <row r="443" spans="1:6" ht="25.2" customHeight="1" x14ac:dyDescent="0.25">
      <c r="B443" s="173" t="str">
        <f t="shared" si="33"/>
        <v>Privilégier une architecture modulaire pour les centres de données</v>
      </c>
      <c r="C443" s="353" t="str">
        <f t="shared" si="33"/>
        <v>% de m2 DC modulaires</v>
      </c>
      <c r="D443" s="354"/>
      <c r="E443" s="115"/>
      <c r="F443" s="118"/>
    </row>
    <row r="444" spans="1:6" ht="25.2" customHeight="1" x14ac:dyDescent="0.25">
      <c r="B444" s="173" t="str">
        <f t="shared" si="33"/>
        <v>Confiner les baies des salles serveurs</v>
      </c>
      <c r="C444" s="353" t="str">
        <f t="shared" si="33"/>
        <v>% de rack confinés</v>
      </c>
      <c r="D444" s="354"/>
      <c r="E444" s="115"/>
      <c r="F444" s="118"/>
    </row>
    <row r="445" spans="1:6" ht="25.2" customHeight="1" x14ac:dyDescent="0.25">
      <c r="B445" s="173" t="str">
        <f t="shared" si="33"/>
        <v>Organiser les baies en allées chaudes et froides</v>
      </c>
      <c r="C445" s="353" t="str">
        <f t="shared" si="33"/>
        <v>% du DC organisé en allées chaudes / allées froides</v>
      </c>
      <c r="D445" s="354"/>
      <c r="E445" s="115"/>
      <c r="F445" s="118"/>
    </row>
    <row r="446" spans="1:6" ht="25.2" customHeight="1" x14ac:dyDescent="0.25">
      <c r="B446" s="173" t="str">
        <f t="shared" si="33"/>
        <v>Privilégier les équipements IT conformes aux exigences ASHRAE</v>
      </c>
      <c r="C446" s="353" t="str">
        <f t="shared" si="33"/>
        <v>% des équipements conformes aux exigences ASHRAE</v>
      </c>
      <c r="D446" s="354"/>
      <c r="E446" s="115"/>
      <c r="F446" s="118"/>
    </row>
    <row r="447" spans="1:6" ht="25.2" customHeight="1" x14ac:dyDescent="0.25">
      <c r="B447" s="173" t="str">
        <f t="shared" si="33"/>
        <v>Exiger une efficacité énergétique minimum pour les équipements non IT des salles</v>
      </c>
      <c r="C447" s="353" t="str">
        <f t="shared" si="33"/>
        <v>% d'équipement acheté avec une efficacité énergétique minimum</v>
      </c>
      <c r="D447" s="354"/>
      <c r="E447" s="115"/>
      <c r="F447" s="118"/>
    </row>
    <row r="448" spans="1:6" ht="25.2" customHeight="1" x14ac:dyDescent="0.25">
      <c r="B448" s="173" t="str">
        <f t="shared" si="33"/>
        <v>Consolider les serveurs physiques sous-utilisés pour les regrouper</v>
      </c>
      <c r="C448" s="353" t="str">
        <f t="shared" si="33"/>
        <v>% de serveurs virtualisés</v>
      </c>
      <c r="D448" s="354"/>
      <c r="E448" s="115"/>
      <c r="F448" s="118"/>
    </row>
    <row r="449" spans="1:8" ht="25.2" customHeight="1" thickBot="1" x14ac:dyDescent="0.3">
      <c r="B449" s="173" t="str">
        <f t="shared" si="33"/>
        <v>Refroidir les serveurs par une solution économe en énergie</v>
      </c>
      <c r="C449" s="353" t="str">
        <f t="shared" si="33"/>
        <v>% des centres de données de l'organisation utilisant d’un refroidissement économe en énergie</v>
      </c>
      <c r="D449" s="354"/>
      <c r="E449" s="115"/>
      <c r="F449" s="118"/>
    </row>
    <row r="450" spans="1:8" ht="25.2" customHeight="1" thickBot="1" x14ac:dyDescent="0.3">
      <c r="C450" s="355" t="str">
        <f t="shared" ref="C450:C463" si="34">C415</f>
        <v xml:space="preserve"> Indicateur</v>
      </c>
      <c r="D450" s="361"/>
    </row>
    <row r="451" spans="1:8" ht="25.2" customHeight="1" x14ac:dyDescent="0.25">
      <c r="B451" s="171" t="str">
        <f t="shared" ref="B451:B463" si="35">B416</f>
        <v>Amélioration continue de l'efficacité des centres de données</v>
      </c>
      <c r="C451" s="351" t="str">
        <f t="shared" si="34"/>
        <v>Votre PUE cible</v>
      </c>
      <c r="D451" s="352"/>
      <c r="E451" s="117"/>
      <c r="F451" s="117"/>
    </row>
    <row r="452" spans="1:8" ht="25.2" customHeight="1" x14ac:dyDescent="0.25">
      <c r="A452" s="107"/>
      <c r="B452" s="172" t="str">
        <f t="shared" si="35"/>
        <v>Privilégier une architecture applicative modulaire</v>
      </c>
      <c r="C452" s="353" t="str">
        <f t="shared" si="34"/>
        <v>% de services numériques reposant sur une architecture modulaire</v>
      </c>
      <c r="D452" s="354"/>
      <c r="E452" s="115"/>
      <c r="F452" s="118"/>
      <c r="H452" s="82"/>
    </row>
    <row r="453" spans="1:8" ht="25.2" customHeight="1" x14ac:dyDescent="0.25">
      <c r="A453" s="107"/>
      <c r="B453" s="172" t="str">
        <f t="shared" si="35"/>
        <v>Maîtriser les capacités de stockage</v>
      </c>
      <c r="C453" s="353" t="str">
        <f t="shared" si="34"/>
        <v>Go accordé / utilisateur</v>
      </c>
      <c r="D453" s="354"/>
      <c r="E453" s="292"/>
      <c r="F453" s="118"/>
    </row>
    <row r="454" spans="1:8" ht="27" customHeight="1" x14ac:dyDescent="0.25">
      <c r="A454" s="107"/>
      <c r="B454" s="172" t="str">
        <f t="shared" si="35"/>
        <v>Augmenter la température de fonctionnement à plus de 24° C</v>
      </c>
      <c r="C454" s="353" t="str">
        <f t="shared" si="34"/>
        <v>Température de consigne</v>
      </c>
      <c r="D454" s="354"/>
      <c r="E454" s="292"/>
      <c r="F454" s="118"/>
    </row>
    <row r="455" spans="1:8" ht="27" customHeight="1" x14ac:dyDescent="0.25">
      <c r="A455" s="107"/>
      <c r="B455" s="172" t="str">
        <f t="shared" si="35"/>
        <v>Mettre en place un suivi régulier des indicateurs énergétiques du datacenter</v>
      </c>
      <c r="C455" s="353" t="str">
        <f t="shared" si="34"/>
        <v xml:space="preserve">Oui, Non </v>
      </c>
      <c r="D455" s="354"/>
      <c r="E455" s="118"/>
      <c r="F455" s="118"/>
    </row>
    <row r="456" spans="1:8" ht="27" customHeight="1" x14ac:dyDescent="0.25">
      <c r="A456" s="107"/>
      <c r="B456" s="172" t="str">
        <f t="shared" si="35"/>
        <v>Mettre en place une procédure stricte de provisionning et déprovisionning des matériels IT</v>
      </c>
      <c r="C456" s="353" t="str">
        <f t="shared" si="34"/>
        <v xml:space="preserve">Oui, Non </v>
      </c>
      <c r="D456" s="354"/>
      <c r="E456" s="118"/>
      <c r="F456" s="118"/>
    </row>
    <row r="457" spans="1:8" ht="27" customHeight="1" x14ac:dyDescent="0.25">
      <c r="A457" s="107"/>
      <c r="B457" s="172" t="str">
        <f t="shared" si="35"/>
        <v>Adapter l'architecture physique des serveurs à leur usage</v>
      </c>
      <c r="C457" s="353" t="str">
        <f t="shared" si="34"/>
        <v xml:space="preserve">Oui, Non </v>
      </c>
      <c r="D457" s="354"/>
      <c r="E457" s="118"/>
      <c r="F457" s="118"/>
    </row>
    <row r="458" spans="1:8" ht="40.950000000000003" customHeight="1" x14ac:dyDescent="0.25">
      <c r="A458" s="107"/>
      <c r="B458" s="172" t="str">
        <f t="shared" si="35"/>
        <v>Déployer un data management dédié à la sobriété numérique, intégré au tableau de bord générique</v>
      </c>
      <c r="C458" s="353" t="str">
        <f t="shared" si="34"/>
        <v xml:space="preserve">Oui, Non </v>
      </c>
      <c r="D458" s="354"/>
      <c r="E458" s="118"/>
      <c r="F458" s="118"/>
    </row>
    <row r="459" spans="1:8" ht="25.2" customHeight="1" x14ac:dyDescent="0.25">
      <c r="A459" s="107"/>
      <c r="B459" s="172" t="str">
        <f t="shared" si="35"/>
        <v>Revoir régulièrement la politique de rétention des données</v>
      </c>
      <c r="C459" s="353" t="str">
        <f t="shared" si="34"/>
        <v>Nombre de mois entre chaque révision</v>
      </c>
      <c r="D459" s="354"/>
      <c r="E459" s="292"/>
      <c r="F459" s="118"/>
    </row>
    <row r="460" spans="1:8" ht="25.2" customHeight="1" x14ac:dyDescent="0.25">
      <c r="A460" s="107"/>
      <c r="B460" s="172" t="str">
        <f t="shared" si="35"/>
        <v xml:space="preserve">Avoir une politique de rétention des données à jour </v>
      </c>
      <c r="C460" s="353" t="str">
        <f t="shared" si="34"/>
        <v xml:space="preserve">Oui, Non </v>
      </c>
      <c r="D460" s="354"/>
      <c r="E460" s="118"/>
      <c r="F460" s="118"/>
    </row>
    <row r="461" spans="1:8" ht="34.950000000000003" customHeight="1" x14ac:dyDescent="0.25">
      <c r="A461" s="107"/>
      <c r="B461" s="172" t="str">
        <f t="shared" si="35"/>
        <v>Définir et partager un catalogue des données pour diminuer le nombre de recherches de bases de données</v>
      </c>
      <c r="C461" s="353" t="str">
        <f t="shared" si="34"/>
        <v xml:space="preserve">Oui, Non </v>
      </c>
      <c r="D461" s="354"/>
      <c r="E461" s="118"/>
      <c r="F461" s="118"/>
    </row>
    <row r="462" spans="1:8" ht="25.2" customHeight="1" x14ac:dyDescent="0.25">
      <c r="A462" s="107"/>
      <c r="B462" s="172" t="str">
        <f t="shared" si="35"/>
        <v> Intégrer des clauses environnementales lors du choix d’un prestataire d’hébergement</v>
      </c>
      <c r="C462" s="353" t="str">
        <f t="shared" si="34"/>
        <v xml:space="preserve">Oui, Non </v>
      </c>
      <c r="D462" s="354"/>
      <c r="E462" s="118"/>
      <c r="F462" s="118"/>
    </row>
    <row r="463" spans="1:8" ht="34.200000000000003" customHeight="1" x14ac:dyDescent="0.25">
      <c r="A463" s="107"/>
      <c r="B463" s="172" t="str">
        <f t="shared" si="35"/>
        <v>Définir et mettre en œuvre une stratégie de décommissionnement des services numériques</v>
      </c>
      <c r="C463" s="353" t="str">
        <f t="shared" si="34"/>
        <v xml:space="preserve">Oui, Non </v>
      </c>
      <c r="D463" s="354"/>
      <c r="E463" s="118"/>
      <c r="F463" s="118"/>
    </row>
    <row r="464" spans="1:8" ht="22.2" customHeight="1" x14ac:dyDescent="0.25"/>
    <row r="465" spans="1:6" ht="22.2" customHeight="1" x14ac:dyDescent="0.25"/>
    <row r="466" spans="1:6" ht="22.2" customHeight="1" x14ac:dyDescent="0.25"/>
    <row r="467" spans="1:6" x14ac:dyDescent="0.25">
      <c r="B467" s="350" t="s">
        <v>1263</v>
      </c>
      <c r="C467" s="350"/>
    </row>
    <row r="468" spans="1:6" ht="25.2" customHeight="1" x14ac:dyDescent="0.25">
      <c r="A468" s="191">
        <f>A433+1</f>
        <v>13</v>
      </c>
      <c r="B468" s="190">
        <f ca="1">OFFSET(Identité!C$34, 0, $A433)</f>
        <v>0</v>
      </c>
    </row>
    <row r="469" spans="1:6" ht="25.2" customHeight="1" thickBot="1" x14ac:dyDescent="0.3">
      <c r="B469" s="49"/>
    </row>
    <row r="470" spans="1:6" ht="46.2" customHeight="1" thickBot="1" x14ac:dyDescent="0.3">
      <c r="B470" s="170" t="str">
        <f t="shared" ref="B470:C484" si="36">B435</f>
        <v>Bonnes pratiques</v>
      </c>
      <c r="C470" s="355" t="str">
        <f t="shared" si="36"/>
        <v xml:space="preserve"> Indicateur </v>
      </c>
      <c r="D470" s="356"/>
      <c r="E470" s="189" t="str">
        <f>E435</f>
        <v>Quel est votre objectif pour cette bonne pratique ?</v>
      </c>
      <c r="F470" s="189" t="str">
        <f>F435</f>
        <v>Selon vos objectifs, où en est la mise en œuvre de cette bonne pratique ?</v>
      </c>
    </row>
    <row r="471" spans="1:6" ht="25.2" customHeight="1" x14ac:dyDescent="0.25">
      <c r="B471" s="168" t="str">
        <f t="shared" si="36"/>
        <v>Entretenir les ordinateurs pour éviter qu'ils ralentissent et deviennent instables</v>
      </c>
      <c r="C471" s="351" t="str">
        <f t="shared" si="36"/>
        <v>% de postes de travail entretenus au moins une fois par mois</v>
      </c>
      <c r="D471" s="352"/>
      <c r="E471" s="114"/>
      <c r="F471" s="226"/>
    </row>
    <row r="472" spans="1:6" ht="25.2" customHeight="1" x14ac:dyDescent="0.25">
      <c r="B472" s="173" t="str">
        <f t="shared" si="36"/>
        <v>Surveiller le taux d'utilisation des logiciels</v>
      </c>
      <c r="C472" s="353" t="str">
        <f t="shared" si="36"/>
        <v>% des logiciels dont l'activité est surveillée</v>
      </c>
      <c r="D472" s="354"/>
      <c r="E472" s="115"/>
      <c r="F472" s="118"/>
    </row>
    <row r="473" spans="1:6" ht="25.2" customHeight="1" x14ac:dyDescent="0.25">
      <c r="B473" s="173" t="str">
        <f t="shared" si="36"/>
        <v>Mettre en œuvre les bonnes pratiques d'écoconception</v>
      </c>
      <c r="C473" s="353" t="str">
        <f t="shared" si="36"/>
        <v>% de services numériques en conformité totale et conformité partielle</v>
      </c>
      <c r="D473" s="354"/>
      <c r="E473" s="115"/>
      <c r="F473" s="118"/>
    </row>
    <row r="474" spans="1:6" ht="25.2" customHeight="1" x14ac:dyDescent="0.25">
      <c r="B474" s="173" t="str">
        <f t="shared" si="36"/>
        <v>Mettre en œuvre les bonnes pratiques d'accessibilité numérique</v>
      </c>
      <c r="C474" s="353" t="str">
        <f t="shared" si="36"/>
        <v>% des services numériques accessibles</v>
      </c>
      <c r="D474" s="354"/>
      <c r="E474" s="115"/>
      <c r="F474" s="118"/>
    </row>
    <row r="475" spans="1:6" ht="25.2" customHeight="1" x14ac:dyDescent="0.25">
      <c r="B475" s="173" t="str">
        <f t="shared" si="36"/>
        <v>Optimiser les états et sorties d'impression</v>
      </c>
      <c r="C475" s="353" t="str">
        <f t="shared" si="36"/>
        <v>% d'applications dont les états de sortie sont optimisés</v>
      </c>
      <c r="D475" s="354"/>
      <c r="E475" s="115"/>
      <c r="F475" s="118"/>
    </row>
    <row r="476" spans="1:6" ht="25.2" customHeight="1" x14ac:dyDescent="0.25">
      <c r="B476" s="173" t="str">
        <f t="shared" si="36"/>
        <v>Systématiser la revue de code en sortie de développement</v>
      </c>
      <c r="C476" s="353" t="str">
        <f t="shared" si="36"/>
        <v>% de services numériques dont la revue de code est effectuée à la fin du développement</v>
      </c>
      <c r="D476" s="354"/>
      <c r="E476" s="115"/>
      <c r="F476" s="118"/>
    </row>
    <row r="477" spans="1:6" ht="39" customHeight="1" x14ac:dyDescent="0.25">
      <c r="B477" s="173" t="str">
        <f t="shared" si="36"/>
        <v>Privilégier les opérateurs qui ont ratifié le code européen de bonne conduite (CoC) pour les datacenters</v>
      </c>
      <c r="C477" s="353" t="str">
        <f t="shared" si="36"/>
        <v>% de DC ou m2 de DC ou kW IT gérés par des fournisseurs ayant signé le CoC</v>
      </c>
      <c r="D477" s="354"/>
      <c r="E477" s="115"/>
      <c r="F477" s="118"/>
    </row>
    <row r="478" spans="1:6" ht="25.2" customHeight="1" x14ac:dyDescent="0.25">
      <c r="B478" s="173" t="str">
        <f t="shared" si="36"/>
        <v>Privilégier une architecture modulaire pour les centres de données</v>
      </c>
      <c r="C478" s="353" t="str">
        <f t="shared" si="36"/>
        <v>% de m2 DC modulaires</v>
      </c>
      <c r="D478" s="354"/>
      <c r="E478" s="115"/>
      <c r="F478" s="118"/>
    </row>
    <row r="479" spans="1:6" ht="25.2" customHeight="1" x14ac:dyDescent="0.25">
      <c r="B479" s="173" t="str">
        <f t="shared" si="36"/>
        <v>Confiner les baies des salles serveurs</v>
      </c>
      <c r="C479" s="353" t="str">
        <f t="shared" si="36"/>
        <v>% de rack confinés</v>
      </c>
      <c r="D479" s="354"/>
      <c r="E479" s="115"/>
      <c r="F479" s="118"/>
    </row>
    <row r="480" spans="1:6" ht="25.2" customHeight="1" x14ac:dyDescent="0.25">
      <c r="B480" s="173" t="str">
        <f t="shared" si="36"/>
        <v>Organiser les baies en allées chaudes et froides</v>
      </c>
      <c r="C480" s="353" t="str">
        <f t="shared" si="36"/>
        <v>% du DC organisé en allées chaudes / allées froides</v>
      </c>
      <c r="D480" s="354"/>
      <c r="E480" s="115"/>
      <c r="F480" s="118"/>
    </row>
    <row r="481" spans="1:8" ht="25.2" customHeight="1" x14ac:dyDescent="0.25">
      <c r="B481" s="173" t="str">
        <f t="shared" si="36"/>
        <v>Privilégier les équipements IT conformes aux exigences ASHRAE</v>
      </c>
      <c r="C481" s="353" t="str">
        <f t="shared" si="36"/>
        <v>% des équipements conformes aux exigences ASHRAE</v>
      </c>
      <c r="D481" s="354"/>
      <c r="E481" s="115"/>
      <c r="F481" s="118"/>
    </row>
    <row r="482" spans="1:8" ht="25.2" customHeight="1" x14ac:dyDescent="0.25">
      <c r="B482" s="173" t="str">
        <f t="shared" si="36"/>
        <v>Exiger une efficacité énergétique minimum pour les équipements non IT des salles</v>
      </c>
      <c r="C482" s="353" t="str">
        <f t="shared" si="36"/>
        <v>% d'équipement acheté avec une efficacité énergétique minimum</v>
      </c>
      <c r="D482" s="354"/>
      <c r="E482" s="115"/>
      <c r="F482" s="118"/>
    </row>
    <row r="483" spans="1:8" ht="25.2" customHeight="1" x14ac:dyDescent="0.25">
      <c r="B483" s="173" t="str">
        <f t="shared" si="36"/>
        <v>Consolider les serveurs physiques sous-utilisés pour les regrouper</v>
      </c>
      <c r="C483" s="353" t="str">
        <f t="shared" si="36"/>
        <v>% de serveurs virtualisés</v>
      </c>
      <c r="D483" s="354"/>
      <c r="E483" s="115"/>
      <c r="F483" s="118"/>
    </row>
    <row r="484" spans="1:8" ht="25.2" customHeight="1" thickBot="1" x14ac:dyDescent="0.3">
      <c r="B484" s="173" t="str">
        <f t="shared" si="36"/>
        <v>Refroidir les serveurs par une solution économe en énergie</v>
      </c>
      <c r="C484" s="353" t="str">
        <f t="shared" si="36"/>
        <v>% des centres de données de l'organisation utilisant d’un refroidissement économe en énergie</v>
      </c>
      <c r="D484" s="354"/>
      <c r="E484" s="115"/>
      <c r="F484" s="118"/>
    </row>
    <row r="485" spans="1:8" ht="25.2" customHeight="1" thickBot="1" x14ac:dyDescent="0.3">
      <c r="C485" s="355" t="str">
        <f t="shared" ref="C485:C498" si="37">C450</f>
        <v xml:space="preserve"> Indicateur</v>
      </c>
      <c r="D485" s="361"/>
    </row>
    <row r="486" spans="1:8" ht="25.2" customHeight="1" x14ac:dyDescent="0.25">
      <c r="B486" s="171" t="str">
        <f t="shared" ref="B486:B498" si="38">B451</f>
        <v>Amélioration continue de l'efficacité des centres de données</v>
      </c>
      <c r="C486" s="351" t="str">
        <f t="shared" si="37"/>
        <v>Votre PUE cible</v>
      </c>
      <c r="D486" s="352"/>
      <c r="E486" s="117"/>
      <c r="F486" s="117"/>
    </row>
    <row r="487" spans="1:8" ht="25.2" customHeight="1" x14ac:dyDescent="0.25">
      <c r="A487" s="107"/>
      <c r="B487" s="172" t="str">
        <f t="shared" si="38"/>
        <v>Privilégier une architecture applicative modulaire</v>
      </c>
      <c r="C487" s="353" t="str">
        <f t="shared" si="37"/>
        <v>% de services numériques reposant sur une architecture modulaire</v>
      </c>
      <c r="D487" s="354"/>
      <c r="E487" s="115"/>
      <c r="F487" s="118"/>
      <c r="H487" s="82"/>
    </row>
    <row r="488" spans="1:8" ht="25.2" customHeight="1" x14ac:dyDescent="0.25">
      <c r="A488" s="107"/>
      <c r="B488" s="172" t="str">
        <f t="shared" si="38"/>
        <v>Maîtriser les capacités de stockage</v>
      </c>
      <c r="C488" s="353" t="str">
        <f t="shared" si="37"/>
        <v>Go accordé / utilisateur</v>
      </c>
      <c r="D488" s="354"/>
      <c r="E488" s="292"/>
      <c r="F488" s="118"/>
    </row>
    <row r="489" spans="1:8" ht="27" customHeight="1" x14ac:dyDescent="0.25">
      <c r="A489" s="107"/>
      <c r="B489" s="172" t="str">
        <f t="shared" si="38"/>
        <v>Augmenter la température de fonctionnement à plus de 24° C</v>
      </c>
      <c r="C489" s="353" t="str">
        <f t="shared" si="37"/>
        <v>Température de consigne</v>
      </c>
      <c r="D489" s="354"/>
      <c r="E489" s="292"/>
      <c r="F489" s="118"/>
    </row>
    <row r="490" spans="1:8" ht="27" customHeight="1" x14ac:dyDescent="0.25">
      <c r="A490" s="107"/>
      <c r="B490" s="172" t="str">
        <f t="shared" si="38"/>
        <v>Mettre en place un suivi régulier des indicateurs énergétiques du datacenter</v>
      </c>
      <c r="C490" s="353" t="str">
        <f t="shared" si="37"/>
        <v xml:space="preserve">Oui, Non </v>
      </c>
      <c r="D490" s="354"/>
      <c r="E490" s="118"/>
      <c r="F490" s="118"/>
    </row>
    <row r="491" spans="1:8" ht="27" customHeight="1" x14ac:dyDescent="0.25">
      <c r="A491" s="107"/>
      <c r="B491" s="172" t="str">
        <f t="shared" si="38"/>
        <v>Mettre en place une procédure stricte de provisionning et déprovisionning des matériels IT</v>
      </c>
      <c r="C491" s="353" t="str">
        <f t="shared" si="37"/>
        <v xml:space="preserve">Oui, Non </v>
      </c>
      <c r="D491" s="354"/>
      <c r="E491" s="118"/>
      <c r="F491" s="118"/>
    </row>
    <row r="492" spans="1:8" ht="27" customHeight="1" x14ac:dyDescent="0.25">
      <c r="A492" s="107"/>
      <c r="B492" s="172" t="str">
        <f t="shared" si="38"/>
        <v>Adapter l'architecture physique des serveurs à leur usage</v>
      </c>
      <c r="C492" s="353" t="str">
        <f t="shared" si="37"/>
        <v xml:space="preserve">Oui, Non </v>
      </c>
      <c r="D492" s="354"/>
      <c r="E492" s="118"/>
      <c r="F492" s="118"/>
    </row>
    <row r="493" spans="1:8" ht="40.950000000000003" customHeight="1" x14ac:dyDescent="0.25">
      <c r="A493" s="107"/>
      <c r="B493" s="172" t="str">
        <f t="shared" si="38"/>
        <v>Déployer un data management dédié à la sobriété numérique, intégré au tableau de bord générique</v>
      </c>
      <c r="C493" s="353" t="str">
        <f t="shared" si="37"/>
        <v xml:space="preserve">Oui, Non </v>
      </c>
      <c r="D493" s="354"/>
      <c r="E493" s="118"/>
      <c r="F493" s="118"/>
    </row>
    <row r="494" spans="1:8" ht="25.2" customHeight="1" x14ac:dyDescent="0.25">
      <c r="A494" s="107"/>
      <c r="B494" s="172" t="str">
        <f t="shared" si="38"/>
        <v>Revoir régulièrement la politique de rétention des données</v>
      </c>
      <c r="C494" s="353" t="str">
        <f t="shared" si="37"/>
        <v>Nombre de mois entre chaque révision</v>
      </c>
      <c r="D494" s="354"/>
      <c r="E494" s="292"/>
      <c r="F494" s="118"/>
    </row>
    <row r="495" spans="1:8" ht="25.2" customHeight="1" x14ac:dyDescent="0.25">
      <c r="A495" s="107"/>
      <c r="B495" s="172" t="str">
        <f t="shared" si="38"/>
        <v xml:space="preserve">Avoir une politique de rétention des données à jour </v>
      </c>
      <c r="C495" s="353" t="str">
        <f t="shared" si="37"/>
        <v xml:space="preserve">Oui, Non </v>
      </c>
      <c r="D495" s="354"/>
      <c r="E495" s="118"/>
      <c r="F495" s="118"/>
    </row>
    <row r="496" spans="1:8" ht="34.950000000000003" customHeight="1" x14ac:dyDescent="0.25">
      <c r="A496" s="107"/>
      <c r="B496" s="172" t="str">
        <f t="shared" si="38"/>
        <v>Définir et partager un catalogue des données pour diminuer le nombre de recherches de bases de données</v>
      </c>
      <c r="C496" s="353" t="str">
        <f t="shared" si="37"/>
        <v xml:space="preserve">Oui, Non </v>
      </c>
      <c r="D496" s="354"/>
      <c r="E496" s="118"/>
      <c r="F496" s="118"/>
    </row>
    <row r="497" spans="1:6" ht="25.2" customHeight="1" x14ac:dyDescent="0.25">
      <c r="A497" s="107"/>
      <c r="B497" s="172" t="str">
        <f t="shared" si="38"/>
        <v> Intégrer des clauses environnementales lors du choix d’un prestataire d’hébergement</v>
      </c>
      <c r="C497" s="353" t="str">
        <f t="shared" si="37"/>
        <v xml:space="preserve">Oui, Non </v>
      </c>
      <c r="D497" s="354"/>
      <c r="E497" s="118"/>
      <c r="F497" s="118"/>
    </row>
    <row r="498" spans="1:6" ht="34.200000000000003" customHeight="1" x14ac:dyDescent="0.25">
      <c r="A498" s="107"/>
      <c r="B498" s="172" t="str">
        <f t="shared" si="38"/>
        <v>Définir et mettre en œuvre une stratégie de décommissionnement des services numériques</v>
      </c>
      <c r="C498" s="353" t="str">
        <f t="shared" si="37"/>
        <v xml:space="preserve">Oui, Non </v>
      </c>
      <c r="D498" s="354"/>
      <c r="E498" s="118"/>
      <c r="F498" s="118"/>
    </row>
    <row r="499" spans="1:6" ht="22.2" customHeight="1" x14ac:dyDescent="0.25"/>
    <row r="500" spans="1:6" ht="22.2" customHeight="1" x14ac:dyDescent="0.25"/>
    <row r="501" spans="1:6" ht="22.2" customHeight="1" x14ac:dyDescent="0.25"/>
    <row r="502" spans="1:6" x14ac:dyDescent="0.25">
      <c r="B502" s="350" t="s">
        <v>1263</v>
      </c>
      <c r="C502" s="350"/>
    </row>
    <row r="503" spans="1:6" ht="25.2" customHeight="1" x14ac:dyDescent="0.25">
      <c r="A503" s="191">
        <f>A468+1</f>
        <v>14</v>
      </c>
      <c r="B503" s="190">
        <f ca="1">OFFSET(Identité!C$34, 0, $A468)</f>
        <v>0</v>
      </c>
    </row>
    <row r="504" spans="1:6" ht="25.2" customHeight="1" thickBot="1" x14ac:dyDescent="0.3">
      <c r="B504" s="49"/>
    </row>
    <row r="505" spans="1:6" ht="46.2" customHeight="1" thickBot="1" x14ac:dyDescent="0.3">
      <c r="B505" s="170" t="str">
        <f t="shared" ref="B505:C519" si="39">B470</f>
        <v>Bonnes pratiques</v>
      </c>
      <c r="C505" s="355" t="str">
        <f t="shared" si="39"/>
        <v xml:space="preserve"> Indicateur </v>
      </c>
      <c r="D505" s="356"/>
      <c r="E505" s="189" t="str">
        <f>E470</f>
        <v>Quel est votre objectif pour cette bonne pratique ?</v>
      </c>
      <c r="F505" s="189" t="str">
        <f>F470</f>
        <v>Selon vos objectifs, où en est la mise en œuvre de cette bonne pratique ?</v>
      </c>
    </row>
    <row r="506" spans="1:6" ht="25.2" customHeight="1" x14ac:dyDescent="0.25">
      <c r="B506" s="168" t="str">
        <f t="shared" si="39"/>
        <v>Entretenir les ordinateurs pour éviter qu'ils ralentissent et deviennent instables</v>
      </c>
      <c r="C506" s="351" t="str">
        <f t="shared" si="39"/>
        <v>% de postes de travail entretenus au moins une fois par mois</v>
      </c>
      <c r="D506" s="352"/>
      <c r="E506" s="114"/>
      <c r="F506" s="226"/>
    </row>
    <row r="507" spans="1:6" ht="25.2" customHeight="1" x14ac:dyDescent="0.25">
      <c r="B507" s="173" t="str">
        <f t="shared" si="39"/>
        <v>Surveiller le taux d'utilisation des logiciels</v>
      </c>
      <c r="C507" s="353" t="str">
        <f t="shared" si="39"/>
        <v>% des logiciels dont l'activité est surveillée</v>
      </c>
      <c r="D507" s="354"/>
      <c r="E507" s="115"/>
      <c r="F507" s="118"/>
    </row>
    <row r="508" spans="1:6" ht="25.2" customHeight="1" x14ac:dyDescent="0.25">
      <c r="B508" s="173" t="str">
        <f t="shared" si="39"/>
        <v>Mettre en œuvre les bonnes pratiques d'écoconception</v>
      </c>
      <c r="C508" s="353" t="str">
        <f t="shared" si="39"/>
        <v>% de services numériques en conformité totale et conformité partielle</v>
      </c>
      <c r="D508" s="354"/>
      <c r="E508" s="115"/>
      <c r="F508" s="118"/>
    </row>
    <row r="509" spans="1:6" ht="25.2" customHeight="1" x14ac:dyDescent="0.25">
      <c r="B509" s="173" t="str">
        <f t="shared" si="39"/>
        <v>Mettre en œuvre les bonnes pratiques d'accessibilité numérique</v>
      </c>
      <c r="C509" s="353" t="str">
        <f t="shared" si="39"/>
        <v>% des services numériques accessibles</v>
      </c>
      <c r="D509" s="354"/>
      <c r="E509" s="115"/>
      <c r="F509" s="118"/>
    </row>
    <row r="510" spans="1:6" ht="25.2" customHeight="1" x14ac:dyDescent="0.25">
      <c r="B510" s="173" t="str">
        <f t="shared" si="39"/>
        <v>Optimiser les états et sorties d'impression</v>
      </c>
      <c r="C510" s="353" t="str">
        <f t="shared" si="39"/>
        <v>% d'applications dont les états de sortie sont optimisés</v>
      </c>
      <c r="D510" s="354"/>
      <c r="E510" s="115"/>
      <c r="F510" s="118"/>
    </row>
    <row r="511" spans="1:6" ht="25.2" customHeight="1" x14ac:dyDescent="0.25">
      <c r="B511" s="173" t="str">
        <f t="shared" si="39"/>
        <v>Systématiser la revue de code en sortie de développement</v>
      </c>
      <c r="C511" s="353" t="str">
        <f t="shared" si="39"/>
        <v>% de services numériques dont la revue de code est effectuée à la fin du développement</v>
      </c>
      <c r="D511" s="354"/>
      <c r="E511" s="115"/>
      <c r="F511" s="118"/>
    </row>
    <row r="512" spans="1:6" ht="39" customHeight="1" x14ac:dyDescent="0.25">
      <c r="B512" s="173" t="str">
        <f t="shared" si="39"/>
        <v>Privilégier les opérateurs qui ont ratifié le code européen de bonne conduite (CoC) pour les datacenters</v>
      </c>
      <c r="C512" s="353" t="str">
        <f t="shared" si="39"/>
        <v>% de DC ou m2 de DC ou kW IT gérés par des fournisseurs ayant signé le CoC</v>
      </c>
      <c r="D512" s="354"/>
      <c r="E512" s="115"/>
      <c r="F512" s="118"/>
    </row>
    <row r="513" spans="1:8" ht="25.2" customHeight="1" x14ac:dyDescent="0.25">
      <c r="B513" s="173" t="str">
        <f t="shared" si="39"/>
        <v>Privilégier une architecture modulaire pour les centres de données</v>
      </c>
      <c r="C513" s="353" t="str">
        <f t="shared" si="39"/>
        <v>% de m2 DC modulaires</v>
      </c>
      <c r="D513" s="354"/>
      <c r="E513" s="115"/>
      <c r="F513" s="118"/>
    </row>
    <row r="514" spans="1:8" ht="25.2" customHeight="1" x14ac:dyDescent="0.25">
      <c r="B514" s="173" t="str">
        <f t="shared" si="39"/>
        <v>Confiner les baies des salles serveurs</v>
      </c>
      <c r="C514" s="353" t="str">
        <f t="shared" si="39"/>
        <v>% de rack confinés</v>
      </c>
      <c r="D514" s="354"/>
      <c r="E514" s="115"/>
      <c r="F514" s="118"/>
    </row>
    <row r="515" spans="1:8" ht="25.2" customHeight="1" x14ac:dyDescent="0.25">
      <c r="B515" s="173" t="str">
        <f t="shared" si="39"/>
        <v>Organiser les baies en allées chaudes et froides</v>
      </c>
      <c r="C515" s="353" t="str">
        <f t="shared" si="39"/>
        <v>% du DC organisé en allées chaudes / allées froides</v>
      </c>
      <c r="D515" s="354"/>
      <c r="E515" s="115"/>
      <c r="F515" s="118"/>
    </row>
    <row r="516" spans="1:8" ht="25.2" customHeight="1" x14ac:dyDescent="0.25">
      <c r="B516" s="173" t="str">
        <f t="shared" si="39"/>
        <v>Privilégier les équipements IT conformes aux exigences ASHRAE</v>
      </c>
      <c r="C516" s="353" t="str">
        <f t="shared" si="39"/>
        <v>% des équipements conformes aux exigences ASHRAE</v>
      </c>
      <c r="D516" s="354"/>
      <c r="E516" s="115"/>
      <c r="F516" s="118"/>
    </row>
    <row r="517" spans="1:8" ht="25.2" customHeight="1" x14ac:dyDescent="0.25">
      <c r="B517" s="173" t="str">
        <f t="shared" si="39"/>
        <v>Exiger une efficacité énergétique minimum pour les équipements non IT des salles</v>
      </c>
      <c r="C517" s="353" t="str">
        <f t="shared" si="39"/>
        <v>% d'équipement acheté avec une efficacité énergétique minimum</v>
      </c>
      <c r="D517" s="354"/>
      <c r="E517" s="115"/>
      <c r="F517" s="118"/>
    </row>
    <row r="518" spans="1:8" ht="25.2" customHeight="1" x14ac:dyDescent="0.25">
      <c r="B518" s="173" t="str">
        <f t="shared" si="39"/>
        <v>Consolider les serveurs physiques sous-utilisés pour les regrouper</v>
      </c>
      <c r="C518" s="353" t="str">
        <f t="shared" si="39"/>
        <v>% de serveurs virtualisés</v>
      </c>
      <c r="D518" s="354"/>
      <c r="E518" s="115"/>
      <c r="F518" s="118"/>
    </row>
    <row r="519" spans="1:8" ht="25.2" customHeight="1" thickBot="1" x14ac:dyDescent="0.3">
      <c r="B519" s="173" t="str">
        <f t="shared" si="39"/>
        <v>Refroidir les serveurs par une solution économe en énergie</v>
      </c>
      <c r="C519" s="353" t="str">
        <f t="shared" si="39"/>
        <v>% des centres de données de l'organisation utilisant d’un refroidissement économe en énergie</v>
      </c>
      <c r="D519" s="354"/>
      <c r="E519" s="115"/>
      <c r="F519" s="118"/>
    </row>
    <row r="520" spans="1:8" ht="25.2" customHeight="1" thickBot="1" x14ac:dyDescent="0.3">
      <c r="C520" s="355" t="str">
        <f t="shared" ref="C520:C533" si="40">C485</f>
        <v xml:space="preserve"> Indicateur</v>
      </c>
      <c r="D520" s="361"/>
    </row>
    <row r="521" spans="1:8" ht="25.2" customHeight="1" x14ac:dyDescent="0.25">
      <c r="B521" s="171" t="str">
        <f t="shared" ref="B521:B533" si="41">B486</f>
        <v>Amélioration continue de l'efficacité des centres de données</v>
      </c>
      <c r="C521" s="351" t="str">
        <f t="shared" si="40"/>
        <v>Votre PUE cible</v>
      </c>
      <c r="D521" s="352"/>
      <c r="E521" s="117"/>
      <c r="F521" s="117"/>
    </row>
    <row r="522" spans="1:8" ht="25.2" customHeight="1" x14ac:dyDescent="0.25">
      <c r="A522" s="107"/>
      <c r="B522" s="172" t="str">
        <f t="shared" si="41"/>
        <v>Privilégier une architecture applicative modulaire</v>
      </c>
      <c r="C522" s="353" t="str">
        <f t="shared" si="40"/>
        <v>% de services numériques reposant sur une architecture modulaire</v>
      </c>
      <c r="D522" s="354"/>
      <c r="E522" s="115"/>
      <c r="F522" s="118"/>
      <c r="H522" s="82"/>
    </row>
    <row r="523" spans="1:8" ht="25.2" customHeight="1" x14ac:dyDescent="0.25">
      <c r="A523" s="107"/>
      <c r="B523" s="172" t="str">
        <f t="shared" si="41"/>
        <v>Maîtriser les capacités de stockage</v>
      </c>
      <c r="C523" s="353" t="str">
        <f t="shared" si="40"/>
        <v>Go accordé / utilisateur</v>
      </c>
      <c r="D523" s="354"/>
      <c r="E523" s="292"/>
      <c r="F523" s="118"/>
    </row>
    <row r="524" spans="1:8" ht="27" customHeight="1" x14ac:dyDescent="0.25">
      <c r="A524" s="107"/>
      <c r="B524" s="172" t="str">
        <f t="shared" si="41"/>
        <v>Augmenter la température de fonctionnement à plus de 24° C</v>
      </c>
      <c r="C524" s="353" t="str">
        <f t="shared" si="40"/>
        <v>Température de consigne</v>
      </c>
      <c r="D524" s="354"/>
      <c r="E524" s="292"/>
      <c r="F524" s="118"/>
    </row>
    <row r="525" spans="1:8" ht="27" customHeight="1" x14ac:dyDescent="0.25">
      <c r="A525" s="107"/>
      <c r="B525" s="172" t="str">
        <f t="shared" si="41"/>
        <v>Mettre en place un suivi régulier des indicateurs énergétiques du datacenter</v>
      </c>
      <c r="C525" s="353" t="str">
        <f t="shared" si="40"/>
        <v xml:space="preserve">Oui, Non </v>
      </c>
      <c r="D525" s="354"/>
      <c r="E525" s="118"/>
      <c r="F525" s="118"/>
    </row>
    <row r="526" spans="1:8" ht="27" customHeight="1" x14ac:dyDescent="0.25">
      <c r="A526" s="107"/>
      <c r="B526" s="172" t="str">
        <f t="shared" si="41"/>
        <v>Mettre en place une procédure stricte de provisionning et déprovisionning des matériels IT</v>
      </c>
      <c r="C526" s="353" t="str">
        <f t="shared" si="40"/>
        <v xml:space="preserve">Oui, Non </v>
      </c>
      <c r="D526" s="354"/>
      <c r="E526" s="118"/>
      <c r="F526" s="118"/>
    </row>
    <row r="527" spans="1:8" ht="27" customHeight="1" x14ac:dyDescent="0.25">
      <c r="A527" s="107"/>
      <c r="B527" s="172" t="str">
        <f t="shared" si="41"/>
        <v>Adapter l'architecture physique des serveurs à leur usage</v>
      </c>
      <c r="C527" s="353" t="str">
        <f t="shared" si="40"/>
        <v xml:space="preserve">Oui, Non </v>
      </c>
      <c r="D527" s="354"/>
      <c r="E527" s="118"/>
      <c r="F527" s="118"/>
    </row>
    <row r="528" spans="1:8" ht="40.950000000000003" customHeight="1" x14ac:dyDescent="0.25">
      <c r="A528" s="107"/>
      <c r="B528" s="172" t="str">
        <f t="shared" si="41"/>
        <v>Déployer un data management dédié à la sobriété numérique, intégré au tableau de bord générique</v>
      </c>
      <c r="C528" s="353" t="str">
        <f t="shared" si="40"/>
        <v xml:space="preserve">Oui, Non </v>
      </c>
      <c r="D528" s="354"/>
      <c r="E528" s="118"/>
      <c r="F528" s="118"/>
    </row>
    <row r="529" spans="1:6" ht="25.2" customHeight="1" x14ac:dyDescent="0.25">
      <c r="A529" s="107"/>
      <c r="B529" s="172" t="str">
        <f t="shared" si="41"/>
        <v>Revoir régulièrement la politique de rétention des données</v>
      </c>
      <c r="C529" s="353" t="str">
        <f t="shared" si="40"/>
        <v>Nombre de mois entre chaque révision</v>
      </c>
      <c r="D529" s="354"/>
      <c r="E529" s="292"/>
      <c r="F529" s="118"/>
    </row>
    <row r="530" spans="1:6" ht="25.2" customHeight="1" x14ac:dyDescent="0.25">
      <c r="A530" s="107"/>
      <c r="B530" s="172" t="str">
        <f t="shared" si="41"/>
        <v xml:space="preserve">Avoir une politique de rétention des données à jour </v>
      </c>
      <c r="C530" s="353" t="str">
        <f t="shared" si="40"/>
        <v xml:space="preserve">Oui, Non </v>
      </c>
      <c r="D530" s="354"/>
      <c r="E530" s="118"/>
      <c r="F530" s="118"/>
    </row>
    <row r="531" spans="1:6" ht="34.950000000000003" customHeight="1" x14ac:dyDescent="0.25">
      <c r="A531" s="107"/>
      <c r="B531" s="172" t="str">
        <f t="shared" si="41"/>
        <v>Définir et partager un catalogue des données pour diminuer le nombre de recherches de bases de données</v>
      </c>
      <c r="C531" s="353" t="str">
        <f t="shared" si="40"/>
        <v xml:space="preserve">Oui, Non </v>
      </c>
      <c r="D531" s="354"/>
      <c r="E531" s="118"/>
      <c r="F531" s="118"/>
    </row>
    <row r="532" spans="1:6" ht="25.2" customHeight="1" x14ac:dyDescent="0.25">
      <c r="A532" s="107"/>
      <c r="B532" s="172" t="str">
        <f t="shared" si="41"/>
        <v> Intégrer des clauses environnementales lors du choix d’un prestataire d’hébergement</v>
      </c>
      <c r="C532" s="353" t="str">
        <f t="shared" si="40"/>
        <v xml:space="preserve">Oui, Non </v>
      </c>
      <c r="D532" s="354"/>
      <c r="E532" s="118"/>
      <c r="F532" s="118"/>
    </row>
    <row r="533" spans="1:6" ht="34.200000000000003" customHeight="1" x14ac:dyDescent="0.25">
      <c r="A533" s="107"/>
      <c r="B533" s="172" t="str">
        <f t="shared" si="41"/>
        <v>Définir et mettre en œuvre une stratégie de décommissionnement des services numériques</v>
      </c>
      <c r="C533" s="353" t="str">
        <f t="shared" si="40"/>
        <v xml:space="preserve">Oui, Non </v>
      </c>
      <c r="D533" s="354"/>
      <c r="E533" s="118"/>
      <c r="F533" s="118"/>
    </row>
    <row r="534" spans="1:6" ht="22.2" customHeight="1" x14ac:dyDescent="0.25"/>
    <row r="535" spans="1:6" ht="22.2" customHeight="1" x14ac:dyDescent="0.25"/>
    <row r="536" spans="1:6" ht="22.2" customHeight="1" x14ac:dyDescent="0.25"/>
    <row r="537" spans="1:6" x14ac:dyDescent="0.25">
      <c r="B537" s="350" t="s">
        <v>1263</v>
      </c>
      <c r="C537" s="350"/>
    </row>
    <row r="538" spans="1:6" ht="25.2" customHeight="1" x14ac:dyDescent="0.25">
      <c r="A538" s="191">
        <f>A503+1</f>
        <v>15</v>
      </c>
      <c r="B538" s="190">
        <f ca="1">OFFSET(Identité!C$34, 0, $A503)</f>
        <v>0</v>
      </c>
    </row>
    <row r="539" spans="1:6" ht="25.2" customHeight="1" thickBot="1" x14ac:dyDescent="0.3">
      <c r="B539" s="49"/>
    </row>
    <row r="540" spans="1:6" ht="46.2" customHeight="1" thickBot="1" x14ac:dyDescent="0.3">
      <c r="B540" s="170" t="str">
        <f t="shared" ref="B540:C554" si="42">B505</f>
        <v>Bonnes pratiques</v>
      </c>
      <c r="C540" s="355" t="str">
        <f t="shared" si="42"/>
        <v xml:space="preserve"> Indicateur </v>
      </c>
      <c r="D540" s="356"/>
      <c r="E540" s="189" t="str">
        <f>E505</f>
        <v>Quel est votre objectif pour cette bonne pratique ?</v>
      </c>
      <c r="F540" s="189" t="str">
        <f>F505</f>
        <v>Selon vos objectifs, où en est la mise en œuvre de cette bonne pratique ?</v>
      </c>
    </row>
    <row r="541" spans="1:6" ht="25.2" customHeight="1" x14ac:dyDescent="0.25">
      <c r="B541" s="168" t="str">
        <f t="shared" si="42"/>
        <v>Entretenir les ordinateurs pour éviter qu'ils ralentissent et deviennent instables</v>
      </c>
      <c r="C541" s="351" t="str">
        <f t="shared" si="42"/>
        <v>% de postes de travail entretenus au moins une fois par mois</v>
      </c>
      <c r="D541" s="352"/>
      <c r="E541" s="114"/>
      <c r="F541" s="226"/>
    </row>
    <row r="542" spans="1:6" ht="25.2" customHeight="1" x14ac:dyDescent="0.25">
      <c r="B542" s="173" t="str">
        <f t="shared" si="42"/>
        <v>Surveiller le taux d'utilisation des logiciels</v>
      </c>
      <c r="C542" s="353" t="str">
        <f t="shared" si="42"/>
        <v>% des logiciels dont l'activité est surveillée</v>
      </c>
      <c r="D542" s="354"/>
      <c r="E542" s="115"/>
      <c r="F542" s="118"/>
    </row>
    <row r="543" spans="1:6" ht="25.2" customHeight="1" x14ac:dyDescent="0.25">
      <c r="B543" s="173" t="str">
        <f t="shared" si="42"/>
        <v>Mettre en œuvre les bonnes pratiques d'écoconception</v>
      </c>
      <c r="C543" s="353" t="str">
        <f t="shared" si="42"/>
        <v>% de services numériques en conformité totale et conformité partielle</v>
      </c>
      <c r="D543" s="354"/>
      <c r="E543" s="115"/>
      <c r="F543" s="118"/>
    </row>
    <row r="544" spans="1:6" ht="25.2" customHeight="1" x14ac:dyDescent="0.25">
      <c r="B544" s="173" t="str">
        <f t="shared" si="42"/>
        <v>Mettre en œuvre les bonnes pratiques d'accessibilité numérique</v>
      </c>
      <c r="C544" s="353" t="str">
        <f t="shared" si="42"/>
        <v>% des services numériques accessibles</v>
      </c>
      <c r="D544" s="354"/>
      <c r="E544" s="115"/>
      <c r="F544" s="118"/>
    </row>
    <row r="545" spans="1:8" ht="25.2" customHeight="1" x14ac:dyDescent="0.25">
      <c r="B545" s="173" t="str">
        <f t="shared" si="42"/>
        <v>Optimiser les états et sorties d'impression</v>
      </c>
      <c r="C545" s="353" t="str">
        <f t="shared" si="42"/>
        <v>% d'applications dont les états de sortie sont optimisés</v>
      </c>
      <c r="D545" s="354"/>
      <c r="E545" s="115"/>
      <c r="F545" s="118"/>
    </row>
    <row r="546" spans="1:8" ht="25.2" customHeight="1" x14ac:dyDescent="0.25">
      <c r="B546" s="173" t="str">
        <f t="shared" si="42"/>
        <v>Systématiser la revue de code en sortie de développement</v>
      </c>
      <c r="C546" s="353" t="str">
        <f t="shared" si="42"/>
        <v>% de services numériques dont la revue de code est effectuée à la fin du développement</v>
      </c>
      <c r="D546" s="354"/>
      <c r="E546" s="115"/>
      <c r="F546" s="118"/>
    </row>
    <row r="547" spans="1:8" ht="39" customHeight="1" x14ac:dyDescent="0.25">
      <c r="B547" s="173" t="str">
        <f t="shared" si="42"/>
        <v>Privilégier les opérateurs qui ont ratifié le code européen de bonne conduite (CoC) pour les datacenters</v>
      </c>
      <c r="C547" s="353" t="str">
        <f t="shared" si="42"/>
        <v>% de DC ou m2 de DC ou kW IT gérés par des fournisseurs ayant signé le CoC</v>
      </c>
      <c r="D547" s="354"/>
      <c r="E547" s="115"/>
      <c r="F547" s="118"/>
    </row>
    <row r="548" spans="1:8" ht="25.2" customHeight="1" x14ac:dyDescent="0.25">
      <c r="B548" s="173" t="str">
        <f t="shared" si="42"/>
        <v>Privilégier une architecture modulaire pour les centres de données</v>
      </c>
      <c r="C548" s="353" t="str">
        <f t="shared" si="42"/>
        <v>% de m2 DC modulaires</v>
      </c>
      <c r="D548" s="354"/>
      <c r="E548" s="115"/>
      <c r="F548" s="118"/>
    </row>
    <row r="549" spans="1:8" ht="25.2" customHeight="1" x14ac:dyDescent="0.25">
      <c r="B549" s="173" t="str">
        <f t="shared" si="42"/>
        <v>Confiner les baies des salles serveurs</v>
      </c>
      <c r="C549" s="353" t="str">
        <f t="shared" si="42"/>
        <v>% de rack confinés</v>
      </c>
      <c r="D549" s="354"/>
      <c r="E549" s="115"/>
      <c r="F549" s="118"/>
    </row>
    <row r="550" spans="1:8" ht="25.2" customHeight="1" x14ac:dyDescent="0.25">
      <c r="B550" s="173" t="str">
        <f t="shared" si="42"/>
        <v>Organiser les baies en allées chaudes et froides</v>
      </c>
      <c r="C550" s="353" t="str">
        <f t="shared" si="42"/>
        <v>% du DC organisé en allées chaudes / allées froides</v>
      </c>
      <c r="D550" s="354"/>
      <c r="E550" s="115"/>
      <c r="F550" s="118"/>
    </row>
    <row r="551" spans="1:8" ht="25.2" customHeight="1" x14ac:dyDescent="0.25">
      <c r="B551" s="173" t="str">
        <f t="shared" si="42"/>
        <v>Privilégier les équipements IT conformes aux exigences ASHRAE</v>
      </c>
      <c r="C551" s="353" t="str">
        <f t="shared" si="42"/>
        <v>% des équipements conformes aux exigences ASHRAE</v>
      </c>
      <c r="D551" s="354"/>
      <c r="E551" s="115"/>
      <c r="F551" s="118"/>
    </row>
    <row r="552" spans="1:8" ht="25.2" customHeight="1" x14ac:dyDescent="0.25">
      <c r="B552" s="173" t="str">
        <f t="shared" si="42"/>
        <v>Exiger une efficacité énergétique minimum pour les équipements non IT des salles</v>
      </c>
      <c r="C552" s="353" t="str">
        <f t="shared" si="42"/>
        <v>% d'équipement acheté avec une efficacité énergétique minimum</v>
      </c>
      <c r="D552" s="354"/>
      <c r="E552" s="115"/>
      <c r="F552" s="118"/>
    </row>
    <row r="553" spans="1:8" ht="25.2" customHeight="1" x14ac:dyDescent="0.25">
      <c r="B553" s="173" t="str">
        <f t="shared" si="42"/>
        <v>Consolider les serveurs physiques sous-utilisés pour les regrouper</v>
      </c>
      <c r="C553" s="353" t="str">
        <f t="shared" si="42"/>
        <v>% de serveurs virtualisés</v>
      </c>
      <c r="D553" s="354"/>
      <c r="E553" s="115"/>
      <c r="F553" s="118"/>
    </row>
    <row r="554" spans="1:8" ht="25.2" customHeight="1" thickBot="1" x14ac:dyDescent="0.3">
      <c r="B554" s="173" t="str">
        <f t="shared" si="42"/>
        <v>Refroidir les serveurs par une solution économe en énergie</v>
      </c>
      <c r="C554" s="353" t="str">
        <f t="shared" si="42"/>
        <v>% des centres de données de l'organisation utilisant d’un refroidissement économe en énergie</v>
      </c>
      <c r="D554" s="354"/>
      <c r="E554" s="115"/>
      <c r="F554" s="118"/>
    </row>
    <row r="555" spans="1:8" ht="25.2" customHeight="1" thickBot="1" x14ac:dyDescent="0.3">
      <c r="C555" s="355" t="str">
        <f t="shared" ref="C555:C568" si="43">C520</f>
        <v xml:space="preserve"> Indicateur</v>
      </c>
      <c r="D555" s="361"/>
    </row>
    <row r="556" spans="1:8" ht="25.2" customHeight="1" x14ac:dyDescent="0.25">
      <c r="B556" s="171" t="str">
        <f t="shared" ref="B556:B568" si="44">B521</f>
        <v>Amélioration continue de l'efficacité des centres de données</v>
      </c>
      <c r="C556" s="351" t="str">
        <f t="shared" si="43"/>
        <v>Votre PUE cible</v>
      </c>
      <c r="D556" s="352"/>
      <c r="E556" s="117"/>
      <c r="F556" s="117"/>
    </row>
    <row r="557" spans="1:8" ht="25.2" customHeight="1" x14ac:dyDescent="0.25">
      <c r="A557" s="107"/>
      <c r="B557" s="172" t="str">
        <f t="shared" si="44"/>
        <v>Privilégier une architecture applicative modulaire</v>
      </c>
      <c r="C557" s="353" t="str">
        <f t="shared" si="43"/>
        <v>% de services numériques reposant sur une architecture modulaire</v>
      </c>
      <c r="D557" s="354"/>
      <c r="E557" s="115"/>
      <c r="F557" s="118"/>
      <c r="H557" s="82"/>
    </row>
    <row r="558" spans="1:8" ht="25.2" customHeight="1" x14ac:dyDescent="0.25">
      <c r="A558" s="107"/>
      <c r="B558" s="172" t="str">
        <f t="shared" si="44"/>
        <v>Maîtriser les capacités de stockage</v>
      </c>
      <c r="C558" s="353" t="str">
        <f t="shared" si="43"/>
        <v>Go accordé / utilisateur</v>
      </c>
      <c r="D558" s="354"/>
      <c r="E558" s="292"/>
      <c r="F558" s="118"/>
    </row>
    <row r="559" spans="1:8" ht="27" customHeight="1" x14ac:dyDescent="0.25">
      <c r="A559" s="107"/>
      <c r="B559" s="172" t="str">
        <f t="shared" si="44"/>
        <v>Augmenter la température de fonctionnement à plus de 24° C</v>
      </c>
      <c r="C559" s="353" t="str">
        <f t="shared" si="43"/>
        <v>Température de consigne</v>
      </c>
      <c r="D559" s="354"/>
      <c r="E559" s="292"/>
      <c r="F559" s="118"/>
    </row>
    <row r="560" spans="1:8" ht="27" customHeight="1" x14ac:dyDescent="0.25">
      <c r="A560" s="107"/>
      <c r="B560" s="172" t="str">
        <f t="shared" si="44"/>
        <v>Mettre en place un suivi régulier des indicateurs énergétiques du datacenter</v>
      </c>
      <c r="C560" s="353" t="str">
        <f t="shared" si="43"/>
        <v xml:space="preserve">Oui, Non </v>
      </c>
      <c r="D560" s="354"/>
      <c r="E560" s="118"/>
      <c r="F560" s="118"/>
    </row>
    <row r="561" spans="1:6" ht="27" customHeight="1" x14ac:dyDescent="0.25">
      <c r="A561" s="107"/>
      <c r="B561" s="172" t="str">
        <f t="shared" si="44"/>
        <v>Mettre en place une procédure stricte de provisionning et déprovisionning des matériels IT</v>
      </c>
      <c r="C561" s="353" t="str">
        <f t="shared" si="43"/>
        <v xml:space="preserve">Oui, Non </v>
      </c>
      <c r="D561" s="354"/>
      <c r="E561" s="118"/>
      <c r="F561" s="118"/>
    </row>
    <row r="562" spans="1:6" ht="27" customHeight="1" x14ac:dyDescent="0.25">
      <c r="A562" s="107"/>
      <c r="B562" s="172" t="str">
        <f t="shared" si="44"/>
        <v>Adapter l'architecture physique des serveurs à leur usage</v>
      </c>
      <c r="C562" s="353" t="str">
        <f t="shared" si="43"/>
        <v xml:space="preserve">Oui, Non </v>
      </c>
      <c r="D562" s="354"/>
      <c r="E562" s="118"/>
      <c r="F562" s="118"/>
    </row>
    <row r="563" spans="1:6" ht="40.950000000000003" customHeight="1" x14ac:dyDescent="0.25">
      <c r="A563" s="107"/>
      <c r="B563" s="172" t="str">
        <f t="shared" si="44"/>
        <v>Déployer un data management dédié à la sobriété numérique, intégré au tableau de bord générique</v>
      </c>
      <c r="C563" s="353" t="str">
        <f t="shared" si="43"/>
        <v xml:space="preserve">Oui, Non </v>
      </c>
      <c r="D563" s="354"/>
      <c r="E563" s="118"/>
      <c r="F563" s="118"/>
    </row>
    <row r="564" spans="1:6" ht="25.2" customHeight="1" x14ac:dyDescent="0.25">
      <c r="A564" s="107"/>
      <c r="B564" s="172" t="str">
        <f t="shared" si="44"/>
        <v>Revoir régulièrement la politique de rétention des données</v>
      </c>
      <c r="C564" s="353" t="str">
        <f t="shared" si="43"/>
        <v>Nombre de mois entre chaque révision</v>
      </c>
      <c r="D564" s="354"/>
      <c r="E564" s="292"/>
      <c r="F564" s="118"/>
    </row>
    <row r="565" spans="1:6" ht="25.2" customHeight="1" x14ac:dyDescent="0.25">
      <c r="A565" s="107"/>
      <c r="B565" s="172" t="str">
        <f t="shared" si="44"/>
        <v xml:space="preserve">Avoir une politique de rétention des données à jour </v>
      </c>
      <c r="C565" s="353" t="str">
        <f t="shared" si="43"/>
        <v xml:space="preserve">Oui, Non </v>
      </c>
      <c r="D565" s="354"/>
      <c r="E565" s="118"/>
      <c r="F565" s="118"/>
    </row>
    <row r="566" spans="1:6" ht="34.950000000000003" customHeight="1" x14ac:dyDescent="0.25">
      <c r="A566" s="107"/>
      <c r="B566" s="172" t="str">
        <f t="shared" si="44"/>
        <v>Définir et partager un catalogue des données pour diminuer le nombre de recherches de bases de données</v>
      </c>
      <c r="C566" s="353" t="str">
        <f t="shared" si="43"/>
        <v xml:space="preserve">Oui, Non </v>
      </c>
      <c r="D566" s="354"/>
      <c r="E566" s="118"/>
      <c r="F566" s="118"/>
    </row>
    <row r="567" spans="1:6" ht="25.2" customHeight="1" x14ac:dyDescent="0.25">
      <c r="A567" s="107"/>
      <c r="B567" s="172" t="str">
        <f t="shared" si="44"/>
        <v> Intégrer des clauses environnementales lors du choix d’un prestataire d’hébergement</v>
      </c>
      <c r="C567" s="353" t="str">
        <f t="shared" si="43"/>
        <v xml:space="preserve">Oui, Non </v>
      </c>
      <c r="D567" s="354"/>
      <c r="E567" s="118"/>
      <c r="F567" s="118"/>
    </row>
    <row r="568" spans="1:6" ht="34.200000000000003" customHeight="1" x14ac:dyDescent="0.25">
      <c r="A568" s="107"/>
      <c r="B568" s="172" t="str">
        <f t="shared" si="44"/>
        <v>Définir et mettre en œuvre une stratégie de décommissionnement des services numériques</v>
      </c>
      <c r="C568" s="353" t="str">
        <f t="shared" si="43"/>
        <v xml:space="preserve">Oui, Non </v>
      </c>
      <c r="D568" s="354"/>
      <c r="E568" s="118"/>
      <c r="F568" s="118"/>
    </row>
    <row r="569" spans="1:6" ht="22.2" customHeight="1" x14ac:dyDescent="0.25"/>
    <row r="570" spans="1:6" ht="22.2" customHeight="1" x14ac:dyDescent="0.25"/>
    <row r="571" spans="1:6" ht="22.2" customHeight="1" x14ac:dyDescent="0.25"/>
    <row r="572" spans="1:6" x14ac:dyDescent="0.25">
      <c r="B572" s="350" t="s">
        <v>1263</v>
      </c>
      <c r="C572" s="350"/>
    </row>
    <row r="573" spans="1:6" ht="25.2" customHeight="1" x14ac:dyDescent="0.25">
      <c r="A573" s="191">
        <f>A538+1</f>
        <v>16</v>
      </c>
      <c r="B573" s="190">
        <f ca="1">OFFSET(Identité!C$34, 0, $A538)</f>
        <v>0</v>
      </c>
    </row>
    <row r="574" spans="1:6" ht="25.2" customHeight="1" thickBot="1" x14ac:dyDescent="0.3">
      <c r="B574" s="49"/>
    </row>
    <row r="575" spans="1:6" ht="46.2" customHeight="1" thickBot="1" x14ac:dyDescent="0.3">
      <c r="B575" s="170" t="str">
        <f t="shared" ref="B575:C589" si="45">B540</f>
        <v>Bonnes pratiques</v>
      </c>
      <c r="C575" s="355" t="str">
        <f t="shared" si="45"/>
        <v xml:space="preserve"> Indicateur </v>
      </c>
      <c r="D575" s="356"/>
      <c r="E575" s="189" t="str">
        <f>E540</f>
        <v>Quel est votre objectif pour cette bonne pratique ?</v>
      </c>
      <c r="F575" s="189" t="str">
        <f>F540</f>
        <v>Selon vos objectifs, où en est la mise en œuvre de cette bonne pratique ?</v>
      </c>
    </row>
    <row r="576" spans="1:6" ht="25.2" customHeight="1" x14ac:dyDescent="0.25">
      <c r="B576" s="168" t="str">
        <f t="shared" si="45"/>
        <v>Entretenir les ordinateurs pour éviter qu'ils ralentissent et deviennent instables</v>
      </c>
      <c r="C576" s="351" t="str">
        <f t="shared" si="45"/>
        <v>% de postes de travail entretenus au moins une fois par mois</v>
      </c>
      <c r="D576" s="352"/>
      <c r="E576" s="114"/>
      <c r="F576" s="226"/>
    </row>
    <row r="577" spans="1:8" ht="25.2" customHeight="1" x14ac:dyDescent="0.25">
      <c r="B577" s="173" t="str">
        <f t="shared" si="45"/>
        <v>Surveiller le taux d'utilisation des logiciels</v>
      </c>
      <c r="C577" s="353" t="str">
        <f t="shared" si="45"/>
        <v>% des logiciels dont l'activité est surveillée</v>
      </c>
      <c r="D577" s="354"/>
      <c r="E577" s="115"/>
      <c r="F577" s="118"/>
    </row>
    <row r="578" spans="1:8" ht="25.2" customHeight="1" x14ac:dyDescent="0.25">
      <c r="B578" s="173" t="str">
        <f t="shared" si="45"/>
        <v>Mettre en œuvre les bonnes pratiques d'écoconception</v>
      </c>
      <c r="C578" s="353" t="str">
        <f t="shared" si="45"/>
        <v>% de services numériques en conformité totale et conformité partielle</v>
      </c>
      <c r="D578" s="354"/>
      <c r="E578" s="115"/>
      <c r="F578" s="118"/>
    </row>
    <row r="579" spans="1:8" ht="25.2" customHeight="1" x14ac:dyDescent="0.25">
      <c r="B579" s="173" t="str">
        <f t="shared" si="45"/>
        <v>Mettre en œuvre les bonnes pratiques d'accessibilité numérique</v>
      </c>
      <c r="C579" s="353" t="str">
        <f t="shared" si="45"/>
        <v>% des services numériques accessibles</v>
      </c>
      <c r="D579" s="354"/>
      <c r="E579" s="115"/>
      <c r="F579" s="118"/>
    </row>
    <row r="580" spans="1:8" ht="25.2" customHeight="1" x14ac:dyDescent="0.25">
      <c r="B580" s="173" t="str">
        <f t="shared" si="45"/>
        <v>Optimiser les états et sorties d'impression</v>
      </c>
      <c r="C580" s="353" t="str">
        <f t="shared" si="45"/>
        <v>% d'applications dont les états de sortie sont optimisés</v>
      </c>
      <c r="D580" s="354"/>
      <c r="E580" s="115"/>
      <c r="F580" s="118"/>
    </row>
    <row r="581" spans="1:8" ht="25.2" customHeight="1" x14ac:dyDescent="0.25">
      <c r="B581" s="173" t="str">
        <f t="shared" si="45"/>
        <v>Systématiser la revue de code en sortie de développement</v>
      </c>
      <c r="C581" s="353" t="str">
        <f t="shared" si="45"/>
        <v>% de services numériques dont la revue de code est effectuée à la fin du développement</v>
      </c>
      <c r="D581" s="354"/>
      <c r="E581" s="115"/>
      <c r="F581" s="118"/>
    </row>
    <row r="582" spans="1:8" ht="39" customHeight="1" x14ac:dyDescent="0.25">
      <c r="B582" s="173" t="str">
        <f t="shared" si="45"/>
        <v>Privilégier les opérateurs qui ont ratifié le code européen de bonne conduite (CoC) pour les datacenters</v>
      </c>
      <c r="C582" s="353" t="str">
        <f t="shared" si="45"/>
        <v>% de DC ou m2 de DC ou kW IT gérés par des fournisseurs ayant signé le CoC</v>
      </c>
      <c r="D582" s="354"/>
      <c r="E582" s="115"/>
      <c r="F582" s="118"/>
    </row>
    <row r="583" spans="1:8" ht="25.2" customHeight="1" x14ac:dyDescent="0.25">
      <c r="B583" s="173" t="str">
        <f t="shared" si="45"/>
        <v>Privilégier une architecture modulaire pour les centres de données</v>
      </c>
      <c r="C583" s="353" t="str">
        <f t="shared" si="45"/>
        <v>% de m2 DC modulaires</v>
      </c>
      <c r="D583" s="354"/>
      <c r="E583" s="115"/>
      <c r="F583" s="118"/>
    </row>
    <row r="584" spans="1:8" ht="25.2" customHeight="1" x14ac:dyDescent="0.25">
      <c r="B584" s="173" t="str">
        <f t="shared" si="45"/>
        <v>Confiner les baies des salles serveurs</v>
      </c>
      <c r="C584" s="353" t="str">
        <f t="shared" si="45"/>
        <v>% de rack confinés</v>
      </c>
      <c r="D584" s="354"/>
      <c r="E584" s="115"/>
      <c r="F584" s="118"/>
    </row>
    <row r="585" spans="1:8" ht="25.2" customHeight="1" x14ac:dyDescent="0.25">
      <c r="B585" s="173" t="str">
        <f t="shared" si="45"/>
        <v>Organiser les baies en allées chaudes et froides</v>
      </c>
      <c r="C585" s="353" t="str">
        <f t="shared" si="45"/>
        <v>% du DC organisé en allées chaudes / allées froides</v>
      </c>
      <c r="D585" s="354"/>
      <c r="E585" s="115"/>
      <c r="F585" s="118"/>
    </row>
    <row r="586" spans="1:8" ht="25.2" customHeight="1" x14ac:dyDescent="0.25">
      <c r="B586" s="173" t="str">
        <f t="shared" si="45"/>
        <v>Privilégier les équipements IT conformes aux exigences ASHRAE</v>
      </c>
      <c r="C586" s="353" t="str">
        <f t="shared" si="45"/>
        <v>% des équipements conformes aux exigences ASHRAE</v>
      </c>
      <c r="D586" s="354"/>
      <c r="E586" s="115"/>
      <c r="F586" s="118"/>
    </row>
    <row r="587" spans="1:8" ht="25.2" customHeight="1" x14ac:dyDescent="0.25">
      <c r="B587" s="173" t="str">
        <f t="shared" si="45"/>
        <v>Exiger une efficacité énergétique minimum pour les équipements non IT des salles</v>
      </c>
      <c r="C587" s="353" t="str">
        <f t="shared" si="45"/>
        <v>% d'équipement acheté avec une efficacité énergétique minimum</v>
      </c>
      <c r="D587" s="354"/>
      <c r="E587" s="115"/>
      <c r="F587" s="118"/>
    </row>
    <row r="588" spans="1:8" ht="25.2" customHeight="1" x14ac:dyDescent="0.25">
      <c r="B588" s="173" t="str">
        <f t="shared" si="45"/>
        <v>Consolider les serveurs physiques sous-utilisés pour les regrouper</v>
      </c>
      <c r="C588" s="353" t="str">
        <f t="shared" si="45"/>
        <v>% de serveurs virtualisés</v>
      </c>
      <c r="D588" s="354"/>
      <c r="E588" s="115"/>
      <c r="F588" s="118"/>
    </row>
    <row r="589" spans="1:8" ht="25.2" customHeight="1" thickBot="1" x14ac:dyDescent="0.3">
      <c r="B589" s="173" t="str">
        <f t="shared" si="45"/>
        <v>Refroidir les serveurs par une solution économe en énergie</v>
      </c>
      <c r="C589" s="353" t="str">
        <f t="shared" si="45"/>
        <v>% des centres de données de l'organisation utilisant d’un refroidissement économe en énergie</v>
      </c>
      <c r="D589" s="354"/>
      <c r="E589" s="115"/>
      <c r="F589" s="118"/>
    </row>
    <row r="590" spans="1:8" ht="25.2" customHeight="1" thickBot="1" x14ac:dyDescent="0.3">
      <c r="C590" s="355" t="str">
        <f t="shared" ref="C590:C603" si="46">C555</f>
        <v xml:space="preserve"> Indicateur</v>
      </c>
      <c r="D590" s="361"/>
    </row>
    <row r="591" spans="1:8" ht="25.2" customHeight="1" x14ac:dyDescent="0.25">
      <c r="B591" s="171" t="str">
        <f t="shared" ref="B591:B603" si="47">B556</f>
        <v>Amélioration continue de l'efficacité des centres de données</v>
      </c>
      <c r="C591" s="351" t="str">
        <f t="shared" si="46"/>
        <v>Votre PUE cible</v>
      </c>
      <c r="D591" s="352"/>
      <c r="E591" s="117"/>
      <c r="F591" s="117"/>
    </row>
    <row r="592" spans="1:8" ht="25.2" customHeight="1" x14ac:dyDescent="0.25">
      <c r="A592" s="107"/>
      <c r="B592" s="172" t="str">
        <f t="shared" si="47"/>
        <v>Privilégier une architecture applicative modulaire</v>
      </c>
      <c r="C592" s="353" t="str">
        <f t="shared" si="46"/>
        <v>% de services numériques reposant sur une architecture modulaire</v>
      </c>
      <c r="D592" s="354"/>
      <c r="E592" s="115"/>
      <c r="F592" s="118"/>
      <c r="H592" s="82"/>
    </row>
    <row r="593" spans="1:6" ht="25.2" customHeight="1" x14ac:dyDescent="0.25">
      <c r="A593" s="107"/>
      <c r="B593" s="172" t="str">
        <f t="shared" si="47"/>
        <v>Maîtriser les capacités de stockage</v>
      </c>
      <c r="C593" s="353" t="str">
        <f t="shared" si="46"/>
        <v>Go accordé / utilisateur</v>
      </c>
      <c r="D593" s="354"/>
      <c r="E593" s="292"/>
      <c r="F593" s="118"/>
    </row>
    <row r="594" spans="1:6" ht="27" customHeight="1" x14ac:dyDescent="0.25">
      <c r="A594" s="107"/>
      <c r="B594" s="172" t="str">
        <f t="shared" si="47"/>
        <v>Augmenter la température de fonctionnement à plus de 24° C</v>
      </c>
      <c r="C594" s="353" t="str">
        <f t="shared" si="46"/>
        <v>Température de consigne</v>
      </c>
      <c r="D594" s="354"/>
      <c r="E594" s="292"/>
      <c r="F594" s="118"/>
    </row>
    <row r="595" spans="1:6" ht="27" customHeight="1" x14ac:dyDescent="0.25">
      <c r="A595" s="107"/>
      <c r="B595" s="172" t="str">
        <f t="shared" si="47"/>
        <v>Mettre en place un suivi régulier des indicateurs énergétiques du datacenter</v>
      </c>
      <c r="C595" s="353" t="str">
        <f t="shared" si="46"/>
        <v xml:space="preserve">Oui, Non </v>
      </c>
      <c r="D595" s="354"/>
      <c r="E595" s="118"/>
      <c r="F595" s="118"/>
    </row>
    <row r="596" spans="1:6" ht="27" customHeight="1" x14ac:dyDescent="0.25">
      <c r="A596" s="107"/>
      <c r="B596" s="172" t="str">
        <f t="shared" si="47"/>
        <v>Mettre en place une procédure stricte de provisionning et déprovisionning des matériels IT</v>
      </c>
      <c r="C596" s="353" t="str">
        <f t="shared" si="46"/>
        <v xml:space="preserve">Oui, Non </v>
      </c>
      <c r="D596" s="354"/>
      <c r="E596" s="118"/>
      <c r="F596" s="118"/>
    </row>
    <row r="597" spans="1:6" ht="27" customHeight="1" x14ac:dyDescent="0.25">
      <c r="A597" s="107"/>
      <c r="B597" s="172" t="str">
        <f t="shared" si="47"/>
        <v>Adapter l'architecture physique des serveurs à leur usage</v>
      </c>
      <c r="C597" s="353" t="str">
        <f t="shared" si="46"/>
        <v xml:space="preserve">Oui, Non </v>
      </c>
      <c r="D597" s="354"/>
      <c r="E597" s="118"/>
      <c r="F597" s="118"/>
    </row>
    <row r="598" spans="1:6" ht="40.950000000000003" customHeight="1" x14ac:dyDescent="0.25">
      <c r="A598" s="107"/>
      <c r="B598" s="172" t="str">
        <f t="shared" si="47"/>
        <v>Déployer un data management dédié à la sobriété numérique, intégré au tableau de bord générique</v>
      </c>
      <c r="C598" s="353" t="str">
        <f t="shared" si="46"/>
        <v xml:space="preserve">Oui, Non </v>
      </c>
      <c r="D598" s="354"/>
      <c r="E598" s="118"/>
      <c r="F598" s="118"/>
    </row>
    <row r="599" spans="1:6" ht="25.2" customHeight="1" x14ac:dyDescent="0.25">
      <c r="A599" s="107"/>
      <c r="B599" s="172" t="str">
        <f t="shared" si="47"/>
        <v>Revoir régulièrement la politique de rétention des données</v>
      </c>
      <c r="C599" s="353" t="str">
        <f t="shared" si="46"/>
        <v>Nombre de mois entre chaque révision</v>
      </c>
      <c r="D599" s="354"/>
      <c r="E599" s="292"/>
      <c r="F599" s="118"/>
    </row>
    <row r="600" spans="1:6" ht="25.2" customHeight="1" x14ac:dyDescent="0.25">
      <c r="A600" s="107"/>
      <c r="B600" s="172" t="str">
        <f t="shared" si="47"/>
        <v xml:space="preserve">Avoir une politique de rétention des données à jour </v>
      </c>
      <c r="C600" s="353" t="str">
        <f t="shared" si="46"/>
        <v xml:space="preserve">Oui, Non </v>
      </c>
      <c r="D600" s="354"/>
      <c r="E600" s="118"/>
      <c r="F600" s="118"/>
    </row>
    <row r="601" spans="1:6" ht="34.950000000000003" customHeight="1" x14ac:dyDescent="0.25">
      <c r="A601" s="107"/>
      <c r="B601" s="172" t="str">
        <f t="shared" si="47"/>
        <v>Définir et partager un catalogue des données pour diminuer le nombre de recherches de bases de données</v>
      </c>
      <c r="C601" s="353" t="str">
        <f t="shared" si="46"/>
        <v xml:space="preserve">Oui, Non </v>
      </c>
      <c r="D601" s="354"/>
      <c r="E601" s="118"/>
      <c r="F601" s="118"/>
    </row>
    <row r="602" spans="1:6" ht="25.2" customHeight="1" x14ac:dyDescent="0.25">
      <c r="A602" s="107"/>
      <c r="B602" s="172" t="str">
        <f t="shared" si="47"/>
        <v> Intégrer des clauses environnementales lors du choix d’un prestataire d’hébergement</v>
      </c>
      <c r="C602" s="353" t="str">
        <f t="shared" si="46"/>
        <v xml:space="preserve">Oui, Non </v>
      </c>
      <c r="D602" s="354"/>
      <c r="E602" s="118"/>
      <c r="F602" s="118"/>
    </row>
    <row r="603" spans="1:6" ht="34.200000000000003" customHeight="1" x14ac:dyDescent="0.25">
      <c r="A603" s="107"/>
      <c r="B603" s="172" t="str">
        <f t="shared" si="47"/>
        <v>Définir et mettre en œuvre une stratégie de décommissionnement des services numériques</v>
      </c>
      <c r="C603" s="353" t="str">
        <f t="shared" si="46"/>
        <v xml:space="preserve">Oui, Non </v>
      </c>
      <c r="D603" s="354"/>
      <c r="E603" s="118"/>
      <c r="F603" s="118"/>
    </row>
    <row r="604" spans="1:6" ht="22.2" customHeight="1" x14ac:dyDescent="0.25"/>
    <row r="605" spans="1:6" ht="22.2" customHeight="1" x14ac:dyDescent="0.25"/>
    <row r="606" spans="1:6" ht="22.2" customHeight="1" x14ac:dyDescent="0.25"/>
    <row r="607" spans="1:6" x14ac:dyDescent="0.25">
      <c r="B607" s="350" t="s">
        <v>1263</v>
      </c>
      <c r="C607" s="350"/>
    </row>
    <row r="608" spans="1:6" ht="25.2" customHeight="1" x14ac:dyDescent="0.25">
      <c r="A608" s="191">
        <f>A573+1</f>
        <v>17</v>
      </c>
      <c r="B608" s="190">
        <f ca="1">OFFSET(Identité!C$34, 0, $A573)</f>
        <v>0</v>
      </c>
    </row>
    <row r="609" spans="2:6" ht="25.2" customHeight="1" thickBot="1" x14ac:dyDescent="0.3">
      <c r="B609" s="49"/>
    </row>
    <row r="610" spans="2:6" ht="46.2" customHeight="1" thickBot="1" x14ac:dyDescent="0.3">
      <c r="B610" s="170" t="str">
        <f t="shared" ref="B610:C624" si="48">B575</f>
        <v>Bonnes pratiques</v>
      </c>
      <c r="C610" s="355" t="str">
        <f t="shared" si="48"/>
        <v xml:space="preserve"> Indicateur </v>
      </c>
      <c r="D610" s="356"/>
      <c r="E610" s="189" t="str">
        <f>E575</f>
        <v>Quel est votre objectif pour cette bonne pratique ?</v>
      </c>
      <c r="F610" s="189" t="str">
        <f>F575</f>
        <v>Selon vos objectifs, où en est la mise en œuvre de cette bonne pratique ?</v>
      </c>
    </row>
    <row r="611" spans="2:6" ht="25.2" customHeight="1" x14ac:dyDescent="0.25">
      <c r="B611" s="168" t="str">
        <f t="shared" si="48"/>
        <v>Entretenir les ordinateurs pour éviter qu'ils ralentissent et deviennent instables</v>
      </c>
      <c r="C611" s="351" t="str">
        <f t="shared" si="48"/>
        <v>% de postes de travail entretenus au moins une fois par mois</v>
      </c>
      <c r="D611" s="352"/>
      <c r="E611" s="114"/>
      <c r="F611" s="226"/>
    </row>
    <row r="612" spans="2:6" ht="25.2" customHeight="1" x14ac:dyDescent="0.25">
      <c r="B612" s="173" t="str">
        <f t="shared" si="48"/>
        <v>Surveiller le taux d'utilisation des logiciels</v>
      </c>
      <c r="C612" s="353" t="str">
        <f t="shared" si="48"/>
        <v>% des logiciels dont l'activité est surveillée</v>
      </c>
      <c r="D612" s="354"/>
      <c r="E612" s="115"/>
      <c r="F612" s="118"/>
    </row>
    <row r="613" spans="2:6" ht="25.2" customHeight="1" x14ac:dyDescent="0.25">
      <c r="B613" s="173" t="str">
        <f t="shared" si="48"/>
        <v>Mettre en œuvre les bonnes pratiques d'écoconception</v>
      </c>
      <c r="C613" s="353" t="str">
        <f t="shared" si="48"/>
        <v>% de services numériques en conformité totale et conformité partielle</v>
      </c>
      <c r="D613" s="354"/>
      <c r="E613" s="115"/>
      <c r="F613" s="118"/>
    </row>
    <row r="614" spans="2:6" ht="25.2" customHeight="1" x14ac:dyDescent="0.25">
      <c r="B614" s="173" t="str">
        <f t="shared" si="48"/>
        <v>Mettre en œuvre les bonnes pratiques d'accessibilité numérique</v>
      </c>
      <c r="C614" s="353" t="str">
        <f t="shared" si="48"/>
        <v>% des services numériques accessibles</v>
      </c>
      <c r="D614" s="354"/>
      <c r="E614" s="115"/>
      <c r="F614" s="118"/>
    </row>
    <row r="615" spans="2:6" ht="25.2" customHeight="1" x14ac:dyDescent="0.25">
      <c r="B615" s="173" t="str">
        <f t="shared" si="48"/>
        <v>Optimiser les états et sorties d'impression</v>
      </c>
      <c r="C615" s="353" t="str">
        <f t="shared" si="48"/>
        <v>% d'applications dont les états de sortie sont optimisés</v>
      </c>
      <c r="D615" s="354"/>
      <c r="E615" s="115"/>
      <c r="F615" s="118"/>
    </row>
    <row r="616" spans="2:6" ht="25.2" customHeight="1" x14ac:dyDescent="0.25">
      <c r="B616" s="173" t="str">
        <f t="shared" si="48"/>
        <v>Systématiser la revue de code en sortie de développement</v>
      </c>
      <c r="C616" s="353" t="str">
        <f t="shared" si="48"/>
        <v>% de services numériques dont la revue de code est effectuée à la fin du développement</v>
      </c>
      <c r="D616" s="354"/>
      <c r="E616" s="115"/>
      <c r="F616" s="118"/>
    </row>
    <row r="617" spans="2:6" ht="39" customHeight="1" x14ac:dyDescent="0.25">
      <c r="B617" s="173" t="str">
        <f t="shared" si="48"/>
        <v>Privilégier les opérateurs qui ont ratifié le code européen de bonne conduite (CoC) pour les datacenters</v>
      </c>
      <c r="C617" s="353" t="str">
        <f t="shared" si="48"/>
        <v>% de DC ou m2 de DC ou kW IT gérés par des fournisseurs ayant signé le CoC</v>
      </c>
      <c r="D617" s="354"/>
      <c r="E617" s="115"/>
      <c r="F617" s="118"/>
    </row>
    <row r="618" spans="2:6" ht="25.2" customHeight="1" x14ac:dyDescent="0.25">
      <c r="B618" s="173" t="str">
        <f t="shared" si="48"/>
        <v>Privilégier une architecture modulaire pour les centres de données</v>
      </c>
      <c r="C618" s="353" t="str">
        <f t="shared" si="48"/>
        <v>% de m2 DC modulaires</v>
      </c>
      <c r="D618" s="354"/>
      <c r="E618" s="115"/>
      <c r="F618" s="118"/>
    </row>
    <row r="619" spans="2:6" ht="25.2" customHeight="1" x14ac:dyDescent="0.25">
      <c r="B619" s="173" t="str">
        <f t="shared" si="48"/>
        <v>Confiner les baies des salles serveurs</v>
      </c>
      <c r="C619" s="353" t="str">
        <f t="shared" si="48"/>
        <v>% de rack confinés</v>
      </c>
      <c r="D619" s="354"/>
      <c r="E619" s="115"/>
      <c r="F619" s="118"/>
    </row>
    <row r="620" spans="2:6" ht="25.2" customHeight="1" x14ac:dyDescent="0.25">
      <c r="B620" s="173" t="str">
        <f t="shared" si="48"/>
        <v>Organiser les baies en allées chaudes et froides</v>
      </c>
      <c r="C620" s="353" t="str">
        <f t="shared" si="48"/>
        <v>% du DC organisé en allées chaudes / allées froides</v>
      </c>
      <c r="D620" s="354"/>
      <c r="E620" s="115"/>
      <c r="F620" s="118"/>
    </row>
    <row r="621" spans="2:6" ht="25.2" customHeight="1" x14ac:dyDescent="0.25">
      <c r="B621" s="173" t="str">
        <f t="shared" si="48"/>
        <v>Privilégier les équipements IT conformes aux exigences ASHRAE</v>
      </c>
      <c r="C621" s="353" t="str">
        <f t="shared" si="48"/>
        <v>% des équipements conformes aux exigences ASHRAE</v>
      </c>
      <c r="D621" s="354"/>
      <c r="E621" s="115"/>
      <c r="F621" s="118"/>
    </row>
    <row r="622" spans="2:6" ht="25.2" customHeight="1" x14ac:dyDescent="0.25">
      <c r="B622" s="173" t="str">
        <f t="shared" si="48"/>
        <v>Exiger une efficacité énergétique minimum pour les équipements non IT des salles</v>
      </c>
      <c r="C622" s="353" t="str">
        <f t="shared" si="48"/>
        <v>% d'équipement acheté avec une efficacité énergétique minimum</v>
      </c>
      <c r="D622" s="354"/>
      <c r="E622" s="115"/>
      <c r="F622" s="118"/>
    </row>
    <row r="623" spans="2:6" ht="25.2" customHeight="1" x14ac:dyDescent="0.25">
      <c r="B623" s="173" t="str">
        <f t="shared" si="48"/>
        <v>Consolider les serveurs physiques sous-utilisés pour les regrouper</v>
      </c>
      <c r="C623" s="353" t="str">
        <f t="shared" si="48"/>
        <v>% de serveurs virtualisés</v>
      </c>
      <c r="D623" s="354"/>
      <c r="E623" s="115"/>
      <c r="F623" s="118"/>
    </row>
    <row r="624" spans="2:6" ht="25.2" customHeight="1" thickBot="1" x14ac:dyDescent="0.3">
      <c r="B624" s="173" t="str">
        <f t="shared" si="48"/>
        <v>Refroidir les serveurs par une solution économe en énergie</v>
      </c>
      <c r="C624" s="353" t="str">
        <f t="shared" si="48"/>
        <v>% des centres de données de l'organisation utilisant d’un refroidissement économe en énergie</v>
      </c>
      <c r="D624" s="354"/>
      <c r="E624" s="115"/>
      <c r="F624" s="118"/>
    </row>
    <row r="625" spans="1:8" ht="25.2" customHeight="1" thickBot="1" x14ac:dyDescent="0.3">
      <c r="C625" s="355" t="str">
        <f t="shared" ref="C625:C638" si="49">C590</f>
        <v xml:space="preserve"> Indicateur</v>
      </c>
      <c r="D625" s="361"/>
    </row>
    <row r="626" spans="1:8" ht="25.2" customHeight="1" x14ac:dyDescent="0.25">
      <c r="B626" s="171" t="str">
        <f t="shared" ref="B626:B638" si="50">B591</f>
        <v>Amélioration continue de l'efficacité des centres de données</v>
      </c>
      <c r="C626" s="351" t="str">
        <f t="shared" si="49"/>
        <v>Votre PUE cible</v>
      </c>
      <c r="D626" s="352"/>
      <c r="E626" s="117"/>
      <c r="F626" s="117"/>
    </row>
    <row r="627" spans="1:8" ht="25.2" customHeight="1" x14ac:dyDescent="0.25">
      <c r="A627" s="107"/>
      <c r="B627" s="172" t="str">
        <f t="shared" si="50"/>
        <v>Privilégier une architecture applicative modulaire</v>
      </c>
      <c r="C627" s="353" t="str">
        <f t="shared" si="49"/>
        <v>% de services numériques reposant sur une architecture modulaire</v>
      </c>
      <c r="D627" s="354"/>
      <c r="E627" s="115"/>
      <c r="F627" s="118"/>
      <c r="H627" s="82"/>
    </row>
    <row r="628" spans="1:8" ht="25.2" customHeight="1" x14ac:dyDescent="0.25">
      <c r="A628" s="107"/>
      <c r="B628" s="172" t="str">
        <f t="shared" si="50"/>
        <v>Maîtriser les capacités de stockage</v>
      </c>
      <c r="C628" s="353" t="str">
        <f t="shared" si="49"/>
        <v>Go accordé / utilisateur</v>
      </c>
      <c r="D628" s="354"/>
      <c r="E628" s="292"/>
      <c r="F628" s="118"/>
    </row>
    <row r="629" spans="1:8" ht="27" customHeight="1" x14ac:dyDescent="0.25">
      <c r="A629" s="107"/>
      <c r="B629" s="172" t="str">
        <f t="shared" si="50"/>
        <v>Augmenter la température de fonctionnement à plus de 24° C</v>
      </c>
      <c r="C629" s="353" t="str">
        <f t="shared" si="49"/>
        <v>Température de consigne</v>
      </c>
      <c r="D629" s="354"/>
      <c r="E629" s="292"/>
      <c r="F629" s="118"/>
    </row>
    <row r="630" spans="1:8" ht="27" customHeight="1" x14ac:dyDescent="0.25">
      <c r="A630" s="107"/>
      <c r="B630" s="172" t="str">
        <f t="shared" si="50"/>
        <v>Mettre en place un suivi régulier des indicateurs énergétiques du datacenter</v>
      </c>
      <c r="C630" s="353" t="str">
        <f t="shared" si="49"/>
        <v xml:space="preserve">Oui, Non </v>
      </c>
      <c r="D630" s="354"/>
      <c r="E630" s="118"/>
      <c r="F630" s="118"/>
    </row>
    <row r="631" spans="1:8" ht="27" customHeight="1" x14ac:dyDescent="0.25">
      <c r="A631" s="107"/>
      <c r="B631" s="172" t="str">
        <f t="shared" si="50"/>
        <v>Mettre en place une procédure stricte de provisionning et déprovisionning des matériels IT</v>
      </c>
      <c r="C631" s="353" t="str">
        <f t="shared" si="49"/>
        <v xml:space="preserve">Oui, Non </v>
      </c>
      <c r="D631" s="354"/>
      <c r="E631" s="118"/>
      <c r="F631" s="118"/>
    </row>
    <row r="632" spans="1:8" ht="27" customHeight="1" x14ac:dyDescent="0.25">
      <c r="A632" s="107"/>
      <c r="B632" s="172" t="str">
        <f t="shared" si="50"/>
        <v>Adapter l'architecture physique des serveurs à leur usage</v>
      </c>
      <c r="C632" s="353" t="str">
        <f t="shared" si="49"/>
        <v xml:space="preserve">Oui, Non </v>
      </c>
      <c r="D632" s="354"/>
      <c r="E632" s="118"/>
      <c r="F632" s="118"/>
    </row>
    <row r="633" spans="1:8" ht="40.950000000000003" customHeight="1" x14ac:dyDescent="0.25">
      <c r="A633" s="107"/>
      <c r="B633" s="172" t="str">
        <f t="shared" si="50"/>
        <v>Déployer un data management dédié à la sobriété numérique, intégré au tableau de bord générique</v>
      </c>
      <c r="C633" s="353" t="str">
        <f t="shared" si="49"/>
        <v xml:space="preserve">Oui, Non </v>
      </c>
      <c r="D633" s="354"/>
      <c r="E633" s="118"/>
      <c r="F633" s="118"/>
    </row>
    <row r="634" spans="1:8" ht="25.2" customHeight="1" x14ac:dyDescent="0.25">
      <c r="A634" s="107"/>
      <c r="B634" s="172" t="str">
        <f t="shared" si="50"/>
        <v>Revoir régulièrement la politique de rétention des données</v>
      </c>
      <c r="C634" s="353" t="str">
        <f t="shared" si="49"/>
        <v>Nombre de mois entre chaque révision</v>
      </c>
      <c r="D634" s="354"/>
      <c r="E634" s="292"/>
      <c r="F634" s="118"/>
    </row>
    <row r="635" spans="1:8" ht="25.2" customHeight="1" x14ac:dyDescent="0.25">
      <c r="A635" s="107"/>
      <c r="B635" s="172" t="str">
        <f t="shared" si="50"/>
        <v xml:space="preserve">Avoir une politique de rétention des données à jour </v>
      </c>
      <c r="C635" s="353" t="str">
        <f t="shared" si="49"/>
        <v xml:space="preserve">Oui, Non </v>
      </c>
      <c r="D635" s="354"/>
      <c r="E635" s="118"/>
      <c r="F635" s="118"/>
    </row>
    <row r="636" spans="1:8" ht="34.950000000000003" customHeight="1" x14ac:dyDescent="0.25">
      <c r="A636" s="107"/>
      <c r="B636" s="172" t="str">
        <f t="shared" si="50"/>
        <v>Définir et partager un catalogue des données pour diminuer le nombre de recherches de bases de données</v>
      </c>
      <c r="C636" s="353" t="str">
        <f t="shared" si="49"/>
        <v xml:space="preserve">Oui, Non </v>
      </c>
      <c r="D636" s="354"/>
      <c r="E636" s="118"/>
      <c r="F636" s="118"/>
    </row>
    <row r="637" spans="1:8" ht="25.2" customHeight="1" x14ac:dyDescent="0.25">
      <c r="A637" s="107"/>
      <c r="B637" s="172" t="str">
        <f t="shared" si="50"/>
        <v> Intégrer des clauses environnementales lors du choix d’un prestataire d’hébergement</v>
      </c>
      <c r="C637" s="353" t="str">
        <f t="shared" si="49"/>
        <v xml:space="preserve">Oui, Non </v>
      </c>
      <c r="D637" s="354"/>
      <c r="E637" s="118"/>
      <c r="F637" s="118"/>
    </row>
    <row r="638" spans="1:8" ht="34.200000000000003" customHeight="1" x14ac:dyDescent="0.25">
      <c r="A638" s="107"/>
      <c r="B638" s="172" t="str">
        <f t="shared" si="50"/>
        <v>Définir et mettre en œuvre une stratégie de décommissionnement des services numériques</v>
      </c>
      <c r="C638" s="353" t="str">
        <f t="shared" si="49"/>
        <v xml:space="preserve">Oui, Non </v>
      </c>
      <c r="D638" s="354"/>
      <c r="E638" s="118"/>
      <c r="F638" s="118"/>
    </row>
    <row r="639" spans="1:8" ht="22.2" customHeight="1" x14ac:dyDescent="0.25"/>
    <row r="640" spans="1:8" ht="22.2" customHeight="1" x14ac:dyDescent="0.25"/>
    <row r="641" spans="1:6" ht="22.2" customHeight="1" x14ac:dyDescent="0.25"/>
    <row r="642" spans="1:6" x14ac:dyDescent="0.25">
      <c r="B642" s="350" t="s">
        <v>1263</v>
      </c>
      <c r="C642" s="350"/>
    </row>
    <row r="643" spans="1:6" ht="25.2" customHeight="1" x14ac:dyDescent="0.25">
      <c r="A643" s="191">
        <f>A608+1</f>
        <v>18</v>
      </c>
      <c r="B643" s="190">
        <f ca="1">OFFSET(Identité!C$34, 0, $A608)</f>
        <v>0</v>
      </c>
    </row>
    <row r="644" spans="1:6" ht="25.2" customHeight="1" thickBot="1" x14ac:dyDescent="0.3">
      <c r="B644" s="49"/>
    </row>
    <row r="645" spans="1:6" ht="46.2" customHeight="1" thickBot="1" x14ac:dyDescent="0.3">
      <c r="B645" s="170" t="str">
        <f t="shared" ref="B645:C659" si="51">B610</f>
        <v>Bonnes pratiques</v>
      </c>
      <c r="C645" s="355" t="str">
        <f t="shared" si="51"/>
        <v xml:space="preserve"> Indicateur </v>
      </c>
      <c r="D645" s="356"/>
      <c r="E645" s="189" t="str">
        <f>E610</f>
        <v>Quel est votre objectif pour cette bonne pratique ?</v>
      </c>
      <c r="F645" s="189" t="str">
        <f>F610</f>
        <v>Selon vos objectifs, où en est la mise en œuvre de cette bonne pratique ?</v>
      </c>
    </row>
    <row r="646" spans="1:6" ht="25.2" customHeight="1" x14ac:dyDescent="0.25">
      <c r="B646" s="168" t="str">
        <f t="shared" si="51"/>
        <v>Entretenir les ordinateurs pour éviter qu'ils ralentissent et deviennent instables</v>
      </c>
      <c r="C646" s="351" t="str">
        <f t="shared" si="51"/>
        <v>% de postes de travail entretenus au moins une fois par mois</v>
      </c>
      <c r="D646" s="352"/>
      <c r="E646" s="114"/>
      <c r="F646" s="226"/>
    </row>
    <row r="647" spans="1:6" ht="25.2" customHeight="1" x14ac:dyDescent="0.25">
      <c r="B647" s="173" t="str">
        <f t="shared" si="51"/>
        <v>Surveiller le taux d'utilisation des logiciels</v>
      </c>
      <c r="C647" s="353" t="str">
        <f t="shared" si="51"/>
        <v>% des logiciels dont l'activité est surveillée</v>
      </c>
      <c r="D647" s="354"/>
      <c r="E647" s="115"/>
      <c r="F647" s="118"/>
    </row>
    <row r="648" spans="1:6" ht="25.2" customHeight="1" x14ac:dyDescent="0.25">
      <c r="B648" s="173" t="str">
        <f t="shared" si="51"/>
        <v>Mettre en œuvre les bonnes pratiques d'écoconception</v>
      </c>
      <c r="C648" s="353" t="str">
        <f t="shared" si="51"/>
        <v>% de services numériques en conformité totale et conformité partielle</v>
      </c>
      <c r="D648" s="354"/>
      <c r="E648" s="115"/>
      <c r="F648" s="118"/>
    </row>
    <row r="649" spans="1:6" ht="25.2" customHeight="1" x14ac:dyDescent="0.25">
      <c r="B649" s="173" t="str">
        <f t="shared" si="51"/>
        <v>Mettre en œuvre les bonnes pratiques d'accessibilité numérique</v>
      </c>
      <c r="C649" s="353" t="str">
        <f t="shared" si="51"/>
        <v>% des services numériques accessibles</v>
      </c>
      <c r="D649" s="354"/>
      <c r="E649" s="115"/>
      <c r="F649" s="118"/>
    </row>
    <row r="650" spans="1:6" ht="25.2" customHeight="1" x14ac:dyDescent="0.25">
      <c r="B650" s="173" t="str">
        <f t="shared" si="51"/>
        <v>Optimiser les états et sorties d'impression</v>
      </c>
      <c r="C650" s="353" t="str">
        <f t="shared" si="51"/>
        <v>% d'applications dont les états de sortie sont optimisés</v>
      </c>
      <c r="D650" s="354"/>
      <c r="E650" s="115"/>
      <c r="F650" s="118"/>
    </row>
    <row r="651" spans="1:6" ht="25.2" customHeight="1" x14ac:dyDescent="0.25">
      <c r="B651" s="173" t="str">
        <f t="shared" si="51"/>
        <v>Systématiser la revue de code en sortie de développement</v>
      </c>
      <c r="C651" s="353" t="str">
        <f t="shared" si="51"/>
        <v>% de services numériques dont la revue de code est effectuée à la fin du développement</v>
      </c>
      <c r="D651" s="354"/>
      <c r="E651" s="115"/>
      <c r="F651" s="118"/>
    </row>
    <row r="652" spans="1:6" ht="39" customHeight="1" x14ac:dyDescent="0.25">
      <c r="B652" s="173" t="str">
        <f t="shared" si="51"/>
        <v>Privilégier les opérateurs qui ont ratifié le code européen de bonne conduite (CoC) pour les datacenters</v>
      </c>
      <c r="C652" s="353" t="str">
        <f t="shared" si="51"/>
        <v>% de DC ou m2 de DC ou kW IT gérés par des fournisseurs ayant signé le CoC</v>
      </c>
      <c r="D652" s="354"/>
      <c r="E652" s="115"/>
      <c r="F652" s="118"/>
    </row>
    <row r="653" spans="1:6" ht="25.2" customHeight="1" x14ac:dyDescent="0.25">
      <c r="B653" s="173" t="str">
        <f t="shared" si="51"/>
        <v>Privilégier une architecture modulaire pour les centres de données</v>
      </c>
      <c r="C653" s="353" t="str">
        <f t="shared" si="51"/>
        <v>% de m2 DC modulaires</v>
      </c>
      <c r="D653" s="354"/>
      <c r="E653" s="115"/>
      <c r="F653" s="118"/>
    </row>
    <row r="654" spans="1:6" ht="25.2" customHeight="1" x14ac:dyDescent="0.25">
      <c r="B654" s="173" t="str">
        <f t="shared" si="51"/>
        <v>Confiner les baies des salles serveurs</v>
      </c>
      <c r="C654" s="353" t="str">
        <f t="shared" si="51"/>
        <v>% de rack confinés</v>
      </c>
      <c r="D654" s="354"/>
      <c r="E654" s="115"/>
      <c r="F654" s="118"/>
    </row>
    <row r="655" spans="1:6" ht="25.2" customHeight="1" x14ac:dyDescent="0.25">
      <c r="B655" s="173" t="str">
        <f t="shared" si="51"/>
        <v>Organiser les baies en allées chaudes et froides</v>
      </c>
      <c r="C655" s="353" t="str">
        <f t="shared" si="51"/>
        <v>% du DC organisé en allées chaudes / allées froides</v>
      </c>
      <c r="D655" s="354"/>
      <c r="E655" s="115"/>
      <c r="F655" s="118"/>
    </row>
    <row r="656" spans="1:6" ht="25.2" customHeight="1" x14ac:dyDescent="0.25">
      <c r="B656" s="173" t="str">
        <f t="shared" si="51"/>
        <v>Privilégier les équipements IT conformes aux exigences ASHRAE</v>
      </c>
      <c r="C656" s="353" t="str">
        <f t="shared" si="51"/>
        <v>% des équipements conformes aux exigences ASHRAE</v>
      </c>
      <c r="D656" s="354"/>
      <c r="E656" s="115"/>
      <c r="F656" s="118"/>
    </row>
    <row r="657" spans="1:8" ht="25.2" customHeight="1" x14ac:dyDescent="0.25">
      <c r="B657" s="173" t="str">
        <f t="shared" si="51"/>
        <v>Exiger une efficacité énergétique minimum pour les équipements non IT des salles</v>
      </c>
      <c r="C657" s="353" t="str">
        <f t="shared" si="51"/>
        <v>% d'équipement acheté avec une efficacité énergétique minimum</v>
      </c>
      <c r="D657" s="354"/>
      <c r="E657" s="115"/>
      <c r="F657" s="118"/>
    </row>
    <row r="658" spans="1:8" ht="25.2" customHeight="1" x14ac:dyDescent="0.25">
      <c r="B658" s="173" t="str">
        <f t="shared" si="51"/>
        <v>Consolider les serveurs physiques sous-utilisés pour les regrouper</v>
      </c>
      <c r="C658" s="353" t="str">
        <f t="shared" si="51"/>
        <v>% de serveurs virtualisés</v>
      </c>
      <c r="D658" s="354"/>
      <c r="E658" s="115"/>
      <c r="F658" s="118"/>
    </row>
    <row r="659" spans="1:8" ht="25.2" customHeight="1" thickBot="1" x14ac:dyDescent="0.3">
      <c r="B659" s="173" t="str">
        <f t="shared" si="51"/>
        <v>Refroidir les serveurs par une solution économe en énergie</v>
      </c>
      <c r="C659" s="353" t="str">
        <f t="shared" si="51"/>
        <v>% des centres de données de l'organisation utilisant d’un refroidissement économe en énergie</v>
      </c>
      <c r="D659" s="354"/>
      <c r="E659" s="115"/>
      <c r="F659" s="118"/>
    </row>
    <row r="660" spans="1:8" ht="25.2" customHeight="1" thickBot="1" x14ac:dyDescent="0.3">
      <c r="C660" s="355" t="str">
        <f t="shared" ref="C660:C673" si="52">C625</f>
        <v xml:space="preserve"> Indicateur</v>
      </c>
      <c r="D660" s="361"/>
    </row>
    <row r="661" spans="1:8" ht="25.2" customHeight="1" x14ac:dyDescent="0.25">
      <c r="B661" s="171" t="str">
        <f t="shared" ref="B661:B673" si="53">B626</f>
        <v>Amélioration continue de l'efficacité des centres de données</v>
      </c>
      <c r="C661" s="351" t="str">
        <f t="shared" si="52"/>
        <v>Votre PUE cible</v>
      </c>
      <c r="D661" s="352"/>
      <c r="E661" s="117"/>
      <c r="F661" s="117"/>
    </row>
    <row r="662" spans="1:8" ht="25.2" customHeight="1" x14ac:dyDescent="0.25">
      <c r="A662" s="107"/>
      <c r="B662" s="172" t="str">
        <f t="shared" si="53"/>
        <v>Privilégier une architecture applicative modulaire</v>
      </c>
      <c r="C662" s="353" t="str">
        <f t="shared" si="52"/>
        <v>% de services numériques reposant sur une architecture modulaire</v>
      </c>
      <c r="D662" s="354"/>
      <c r="E662" s="115"/>
      <c r="F662" s="118"/>
      <c r="H662" s="82"/>
    </row>
    <row r="663" spans="1:8" ht="25.2" customHeight="1" x14ac:dyDescent="0.25">
      <c r="A663" s="107"/>
      <c r="B663" s="172" t="str">
        <f t="shared" si="53"/>
        <v>Maîtriser les capacités de stockage</v>
      </c>
      <c r="C663" s="353" t="str">
        <f t="shared" si="52"/>
        <v>Go accordé / utilisateur</v>
      </c>
      <c r="D663" s="354"/>
      <c r="E663" s="292"/>
      <c r="F663" s="118"/>
    </row>
    <row r="664" spans="1:8" ht="27" customHeight="1" x14ac:dyDescent="0.25">
      <c r="A664" s="107"/>
      <c r="B664" s="172" t="str">
        <f t="shared" si="53"/>
        <v>Augmenter la température de fonctionnement à plus de 24° C</v>
      </c>
      <c r="C664" s="353" t="str">
        <f t="shared" si="52"/>
        <v>Température de consigne</v>
      </c>
      <c r="D664" s="354"/>
      <c r="E664" s="292"/>
      <c r="F664" s="118"/>
    </row>
    <row r="665" spans="1:8" ht="27" customHeight="1" x14ac:dyDescent="0.25">
      <c r="A665" s="107"/>
      <c r="B665" s="172" t="str">
        <f t="shared" si="53"/>
        <v>Mettre en place un suivi régulier des indicateurs énergétiques du datacenter</v>
      </c>
      <c r="C665" s="353" t="str">
        <f t="shared" si="52"/>
        <v xml:space="preserve">Oui, Non </v>
      </c>
      <c r="D665" s="354"/>
      <c r="E665" s="118"/>
      <c r="F665" s="118"/>
    </row>
    <row r="666" spans="1:8" ht="27" customHeight="1" x14ac:dyDescent="0.25">
      <c r="A666" s="107"/>
      <c r="B666" s="172" t="str">
        <f t="shared" si="53"/>
        <v>Mettre en place une procédure stricte de provisionning et déprovisionning des matériels IT</v>
      </c>
      <c r="C666" s="353" t="str">
        <f t="shared" si="52"/>
        <v xml:space="preserve">Oui, Non </v>
      </c>
      <c r="D666" s="354"/>
      <c r="E666" s="118"/>
      <c r="F666" s="118"/>
    </row>
    <row r="667" spans="1:8" ht="27" customHeight="1" x14ac:dyDescent="0.25">
      <c r="A667" s="107"/>
      <c r="B667" s="172" t="str">
        <f t="shared" si="53"/>
        <v>Adapter l'architecture physique des serveurs à leur usage</v>
      </c>
      <c r="C667" s="353" t="str">
        <f t="shared" si="52"/>
        <v xml:space="preserve">Oui, Non </v>
      </c>
      <c r="D667" s="354"/>
      <c r="E667" s="118"/>
      <c r="F667" s="118"/>
    </row>
    <row r="668" spans="1:8" ht="40.950000000000003" customHeight="1" x14ac:dyDescent="0.25">
      <c r="A668" s="107"/>
      <c r="B668" s="172" t="str">
        <f t="shared" si="53"/>
        <v>Déployer un data management dédié à la sobriété numérique, intégré au tableau de bord générique</v>
      </c>
      <c r="C668" s="353" t="str">
        <f t="shared" si="52"/>
        <v xml:space="preserve">Oui, Non </v>
      </c>
      <c r="D668" s="354"/>
      <c r="E668" s="118"/>
      <c r="F668" s="118"/>
    </row>
    <row r="669" spans="1:8" ht="25.2" customHeight="1" x14ac:dyDescent="0.25">
      <c r="A669" s="107"/>
      <c r="B669" s="172" t="str">
        <f t="shared" si="53"/>
        <v>Revoir régulièrement la politique de rétention des données</v>
      </c>
      <c r="C669" s="353" t="str">
        <f t="shared" si="52"/>
        <v>Nombre de mois entre chaque révision</v>
      </c>
      <c r="D669" s="354"/>
      <c r="E669" s="292"/>
      <c r="F669" s="118"/>
    </row>
    <row r="670" spans="1:8" ht="25.2" customHeight="1" x14ac:dyDescent="0.25">
      <c r="A670" s="107"/>
      <c r="B670" s="172" t="str">
        <f t="shared" si="53"/>
        <v xml:space="preserve">Avoir une politique de rétention des données à jour </v>
      </c>
      <c r="C670" s="353" t="str">
        <f t="shared" si="52"/>
        <v xml:space="preserve">Oui, Non </v>
      </c>
      <c r="D670" s="354"/>
      <c r="E670" s="118"/>
      <c r="F670" s="118"/>
    </row>
    <row r="671" spans="1:8" ht="34.950000000000003" customHeight="1" x14ac:dyDescent="0.25">
      <c r="A671" s="107"/>
      <c r="B671" s="172" t="str">
        <f t="shared" si="53"/>
        <v>Définir et partager un catalogue des données pour diminuer le nombre de recherches de bases de données</v>
      </c>
      <c r="C671" s="353" t="str">
        <f t="shared" si="52"/>
        <v xml:space="preserve">Oui, Non </v>
      </c>
      <c r="D671" s="354"/>
      <c r="E671" s="118"/>
      <c r="F671" s="118"/>
    </row>
    <row r="672" spans="1:8" ht="25.2" customHeight="1" x14ac:dyDescent="0.25">
      <c r="A672" s="107"/>
      <c r="B672" s="172" t="str">
        <f t="shared" si="53"/>
        <v> Intégrer des clauses environnementales lors du choix d’un prestataire d’hébergement</v>
      </c>
      <c r="C672" s="353" t="str">
        <f t="shared" si="52"/>
        <v xml:space="preserve">Oui, Non </v>
      </c>
      <c r="D672" s="354"/>
      <c r="E672" s="118"/>
      <c r="F672" s="118"/>
    </row>
    <row r="673" spans="1:6" ht="34.200000000000003" customHeight="1" x14ac:dyDescent="0.25">
      <c r="A673" s="107"/>
      <c r="B673" s="172" t="str">
        <f t="shared" si="53"/>
        <v>Définir et mettre en œuvre une stratégie de décommissionnement des services numériques</v>
      </c>
      <c r="C673" s="353" t="str">
        <f t="shared" si="52"/>
        <v xml:space="preserve">Oui, Non </v>
      </c>
      <c r="D673" s="354"/>
      <c r="E673" s="118"/>
      <c r="F673" s="118"/>
    </row>
    <row r="674" spans="1:6" ht="22.2" customHeight="1" x14ac:dyDescent="0.25"/>
    <row r="675" spans="1:6" ht="22.2" customHeight="1" x14ac:dyDescent="0.25"/>
    <row r="676" spans="1:6" ht="22.2" customHeight="1" x14ac:dyDescent="0.25"/>
    <row r="677" spans="1:6" x14ac:dyDescent="0.25">
      <c r="B677" s="350" t="s">
        <v>1263</v>
      </c>
      <c r="C677" s="350"/>
    </row>
    <row r="678" spans="1:6" ht="25.2" customHeight="1" x14ac:dyDescent="0.25">
      <c r="A678" s="191">
        <f>A643+1</f>
        <v>19</v>
      </c>
      <c r="B678" s="190">
        <f ca="1">OFFSET(Identité!C$34, 0, $A643)</f>
        <v>0</v>
      </c>
    </row>
    <row r="679" spans="1:6" ht="25.2" customHeight="1" thickBot="1" x14ac:dyDescent="0.3">
      <c r="B679" s="49"/>
    </row>
    <row r="680" spans="1:6" ht="46.2" customHeight="1" thickBot="1" x14ac:dyDescent="0.3">
      <c r="B680" s="170" t="str">
        <f t="shared" ref="B680:C694" si="54">B645</f>
        <v>Bonnes pratiques</v>
      </c>
      <c r="C680" s="355" t="str">
        <f t="shared" si="54"/>
        <v xml:space="preserve"> Indicateur </v>
      </c>
      <c r="D680" s="356"/>
      <c r="E680" s="189" t="str">
        <f>E645</f>
        <v>Quel est votre objectif pour cette bonne pratique ?</v>
      </c>
      <c r="F680" s="189" t="str">
        <f>F645</f>
        <v>Selon vos objectifs, où en est la mise en œuvre de cette bonne pratique ?</v>
      </c>
    </row>
    <row r="681" spans="1:6" ht="25.2" customHeight="1" x14ac:dyDescent="0.25">
      <c r="B681" s="168" t="str">
        <f t="shared" si="54"/>
        <v>Entretenir les ordinateurs pour éviter qu'ils ralentissent et deviennent instables</v>
      </c>
      <c r="C681" s="351" t="str">
        <f t="shared" si="54"/>
        <v>% de postes de travail entretenus au moins une fois par mois</v>
      </c>
      <c r="D681" s="352"/>
      <c r="E681" s="114"/>
      <c r="F681" s="226"/>
    </row>
    <row r="682" spans="1:6" ht="25.2" customHeight="1" x14ac:dyDescent="0.25">
      <c r="B682" s="173" t="str">
        <f t="shared" si="54"/>
        <v>Surveiller le taux d'utilisation des logiciels</v>
      </c>
      <c r="C682" s="353" t="str">
        <f t="shared" si="54"/>
        <v>% des logiciels dont l'activité est surveillée</v>
      </c>
      <c r="D682" s="354"/>
      <c r="E682" s="115"/>
      <c r="F682" s="118"/>
    </row>
    <row r="683" spans="1:6" ht="25.2" customHeight="1" x14ac:dyDescent="0.25">
      <c r="B683" s="173" t="str">
        <f t="shared" si="54"/>
        <v>Mettre en œuvre les bonnes pratiques d'écoconception</v>
      </c>
      <c r="C683" s="353" t="str">
        <f t="shared" si="54"/>
        <v>% de services numériques en conformité totale et conformité partielle</v>
      </c>
      <c r="D683" s="354"/>
      <c r="E683" s="115"/>
      <c r="F683" s="118"/>
    </row>
    <row r="684" spans="1:6" ht="25.2" customHeight="1" x14ac:dyDescent="0.25">
      <c r="B684" s="173" t="str">
        <f t="shared" si="54"/>
        <v>Mettre en œuvre les bonnes pratiques d'accessibilité numérique</v>
      </c>
      <c r="C684" s="353" t="str">
        <f t="shared" si="54"/>
        <v>% des services numériques accessibles</v>
      </c>
      <c r="D684" s="354"/>
      <c r="E684" s="115"/>
      <c r="F684" s="118"/>
    </row>
    <row r="685" spans="1:6" ht="25.2" customHeight="1" x14ac:dyDescent="0.25">
      <c r="B685" s="173" t="str">
        <f t="shared" si="54"/>
        <v>Optimiser les états et sorties d'impression</v>
      </c>
      <c r="C685" s="353" t="str">
        <f t="shared" si="54"/>
        <v>% d'applications dont les états de sortie sont optimisés</v>
      </c>
      <c r="D685" s="354"/>
      <c r="E685" s="115"/>
      <c r="F685" s="118"/>
    </row>
    <row r="686" spans="1:6" ht="25.2" customHeight="1" x14ac:dyDescent="0.25">
      <c r="B686" s="173" t="str">
        <f t="shared" si="54"/>
        <v>Systématiser la revue de code en sortie de développement</v>
      </c>
      <c r="C686" s="353" t="str">
        <f t="shared" si="54"/>
        <v>% de services numériques dont la revue de code est effectuée à la fin du développement</v>
      </c>
      <c r="D686" s="354"/>
      <c r="E686" s="115"/>
      <c r="F686" s="118"/>
    </row>
    <row r="687" spans="1:6" ht="39" customHeight="1" x14ac:dyDescent="0.25">
      <c r="B687" s="173" t="str">
        <f t="shared" si="54"/>
        <v>Privilégier les opérateurs qui ont ratifié le code européen de bonne conduite (CoC) pour les datacenters</v>
      </c>
      <c r="C687" s="353" t="str">
        <f t="shared" si="54"/>
        <v>% de DC ou m2 de DC ou kW IT gérés par des fournisseurs ayant signé le CoC</v>
      </c>
      <c r="D687" s="354"/>
      <c r="E687" s="115"/>
      <c r="F687" s="118"/>
    </row>
    <row r="688" spans="1:6" ht="25.2" customHeight="1" x14ac:dyDescent="0.25">
      <c r="B688" s="173" t="str">
        <f t="shared" si="54"/>
        <v>Privilégier une architecture modulaire pour les centres de données</v>
      </c>
      <c r="C688" s="353" t="str">
        <f t="shared" si="54"/>
        <v>% de m2 DC modulaires</v>
      </c>
      <c r="D688" s="354"/>
      <c r="E688" s="115"/>
      <c r="F688" s="118"/>
    </row>
    <row r="689" spans="1:8" ht="25.2" customHeight="1" x14ac:dyDescent="0.25">
      <c r="B689" s="173" t="str">
        <f t="shared" si="54"/>
        <v>Confiner les baies des salles serveurs</v>
      </c>
      <c r="C689" s="353" t="str">
        <f t="shared" si="54"/>
        <v>% de rack confinés</v>
      </c>
      <c r="D689" s="354"/>
      <c r="E689" s="115"/>
      <c r="F689" s="118"/>
    </row>
    <row r="690" spans="1:8" ht="25.2" customHeight="1" x14ac:dyDescent="0.25">
      <c r="B690" s="173" t="str">
        <f t="shared" si="54"/>
        <v>Organiser les baies en allées chaudes et froides</v>
      </c>
      <c r="C690" s="353" t="str">
        <f t="shared" si="54"/>
        <v>% du DC organisé en allées chaudes / allées froides</v>
      </c>
      <c r="D690" s="354"/>
      <c r="E690" s="115"/>
      <c r="F690" s="118"/>
    </row>
    <row r="691" spans="1:8" ht="25.2" customHeight="1" x14ac:dyDescent="0.25">
      <c r="B691" s="173" t="str">
        <f t="shared" si="54"/>
        <v>Privilégier les équipements IT conformes aux exigences ASHRAE</v>
      </c>
      <c r="C691" s="353" t="str">
        <f t="shared" si="54"/>
        <v>% des équipements conformes aux exigences ASHRAE</v>
      </c>
      <c r="D691" s="354"/>
      <c r="E691" s="115"/>
      <c r="F691" s="118"/>
    </row>
    <row r="692" spans="1:8" ht="25.2" customHeight="1" x14ac:dyDescent="0.25">
      <c r="B692" s="173" t="str">
        <f t="shared" si="54"/>
        <v>Exiger une efficacité énergétique minimum pour les équipements non IT des salles</v>
      </c>
      <c r="C692" s="353" t="str">
        <f t="shared" si="54"/>
        <v>% d'équipement acheté avec une efficacité énergétique minimum</v>
      </c>
      <c r="D692" s="354"/>
      <c r="E692" s="115"/>
      <c r="F692" s="118"/>
    </row>
    <row r="693" spans="1:8" ht="25.2" customHeight="1" x14ac:dyDescent="0.25">
      <c r="B693" s="173" t="str">
        <f t="shared" si="54"/>
        <v>Consolider les serveurs physiques sous-utilisés pour les regrouper</v>
      </c>
      <c r="C693" s="353" t="str">
        <f t="shared" si="54"/>
        <v>% de serveurs virtualisés</v>
      </c>
      <c r="D693" s="354"/>
      <c r="E693" s="115"/>
      <c r="F693" s="118"/>
    </row>
    <row r="694" spans="1:8" ht="25.2" customHeight="1" thickBot="1" x14ac:dyDescent="0.3">
      <c r="B694" s="173" t="str">
        <f t="shared" si="54"/>
        <v>Refroidir les serveurs par une solution économe en énergie</v>
      </c>
      <c r="C694" s="353" t="str">
        <f t="shared" si="54"/>
        <v>% des centres de données de l'organisation utilisant d’un refroidissement économe en énergie</v>
      </c>
      <c r="D694" s="354"/>
      <c r="E694" s="115"/>
      <c r="F694" s="118"/>
    </row>
    <row r="695" spans="1:8" ht="25.2" customHeight="1" thickBot="1" x14ac:dyDescent="0.3">
      <c r="C695" s="355" t="str">
        <f t="shared" ref="C695:C708" si="55">C660</f>
        <v xml:space="preserve"> Indicateur</v>
      </c>
      <c r="D695" s="361"/>
    </row>
    <row r="696" spans="1:8" ht="25.2" customHeight="1" x14ac:dyDescent="0.25">
      <c r="B696" s="171" t="str">
        <f t="shared" ref="B696:B708" si="56">B661</f>
        <v>Amélioration continue de l'efficacité des centres de données</v>
      </c>
      <c r="C696" s="351" t="str">
        <f t="shared" si="55"/>
        <v>Votre PUE cible</v>
      </c>
      <c r="D696" s="352"/>
      <c r="E696" s="117"/>
      <c r="F696" s="117"/>
    </row>
    <row r="697" spans="1:8" ht="25.2" customHeight="1" x14ac:dyDescent="0.25">
      <c r="A697" s="107"/>
      <c r="B697" s="172" t="str">
        <f t="shared" si="56"/>
        <v>Privilégier une architecture applicative modulaire</v>
      </c>
      <c r="C697" s="353" t="str">
        <f t="shared" si="55"/>
        <v>% de services numériques reposant sur une architecture modulaire</v>
      </c>
      <c r="D697" s="354"/>
      <c r="E697" s="115"/>
      <c r="F697" s="118"/>
      <c r="H697" s="82"/>
    </row>
    <row r="698" spans="1:8" ht="25.2" customHeight="1" x14ac:dyDescent="0.25">
      <c r="A698" s="107"/>
      <c r="B698" s="172" t="str">
        <f t="shared" si="56"/>
        <v>Maîtriser les capacités de stockage</v>
      </c>
      <c r="C698" s="353" t="str">
        <f t="shared" si="55"/>
        <v>Go accordé / utilisateur</v>
      </c>
      <c r="D698" s="354"/>
      <c r="E698" s="292"/>
      <c r="F698" s="118"/>
    </row>
    <row r="699" spans="1:8" ht="27" customHeight="1" x14ac:dyDescent="0.25">
      <c r="A699" s="107"/>
      <c r="B699" s="172" t="str">
        <f t="shared" si="56"/>
        <v>Augmenter la température de fonctionnement à plus de 24° C</v>
      </c>
      <c r="C699" s="353" t="str">
        <f t="shared" si="55"/>
        <v>Température de consigne</v>
      </c>
      <c r="D699" s="354"/>
      <c r="E699" s="292"/>
      <c r="F699" s="118"/>
    </row>
    <row r="700" spans="1:8" ht="27" customHeight="1" x14ac:dyDescent="0.25">
      <c r="A700" s="107"/>
      <c r="B700" s="172" t="str">
        <f t="shared" si="56"/>
        <v>Mettre en place un suivi régulier des indicateurs énergétiques du datacenter</v>
      </c>
      <c r="C700" s="353" t="str">
        <f t="shared" si="55"/>
        <v xml:space="preserve">Oui, Non </v>
      </c>
      <c r="D700" s="354"/>
      <c r="E700" s="118"/>
      <c r="F700" s="118"/>
    </row>
    <row r="701" spans="1:8" ht="27" customHeight="1" x14ac:dyDescent="0.25">
      <c r="A701" s="107"/>
      <c r="B701" s="172" t="str">
        <f t="shared" si="56"/>
        <v>Mettre en place une procédure stricte de provisionning et déprovisionning des matériels IT</v>
      </c>
      <c r="C701" s="353" t="str">
        <f t="shared" si="55"/>
        <v xml:space="preserve">Oui, Non </v>
      </c>
      <c r="D701" s="354"/>
      <c r="E701" s="118"/>
      <c r="F701" s="118"/>
    </row>
    <row r="702" spans="1:8" ht="27" customHeight="1" x14ac:dyDescent="0.25">
      <c r="A702" s="107"/>
      <c r="B702" s="172" t="str">
        <f t="shared" si="56"/>
        <v>Adapter l'architecture physique des serveurs à leur usage</v>
      </c>
      <c r="C702" s="353" t="str">
        <f t="shared" si="55"/>
        <v xml:space="preserve">Oui, Non </v>
      </c>
      <c r="D702" s="354"/>
      <c r="E702" s="118"/>
      <c r="F702" s="118"/>
    </row>
    <row r="703" spans="1:8" ht="40.950000000000003" customHeight="1" x14ac:dyDescent="0.25">
      <c r="A703" s="107"/>
      <c r="B703" s="172" t="str">
        <f t="shared" si="56"/>
        <v>Déployer un data management dédié à la sobriété numérique, intégré au tableau de bord générique</v>
      </c>
      <c r="C703" s="353" t="str">
        <f t="shared" si="55"/>
        <v xml:space="preserve">Oui, Non </v>
      </c>
      <c r="D703" s="354"/>
      <c r="E703" s="118"/>
      <c r="F703" s="118"/>
    </row>
    <row r="704" spans="1:8" ht="25.2" customHeight="1" x14ac:dyDescent="0.25">
      <c r="A704" s="107"/>
      <c r="B704" s="172" t="str">
        <f t="shared" si="56"/>
        <v>Revoir régulièrement la politique de rétention des données</v>
      </c>
      <c r="C704" s="353" t="str">
        <f t="shared" si="55"/>
        <v>Nombre de mois entre chaque révision</v>
      </c>
      <c r="D704" s="354"/>
      <c r="E704" s="292"/>
      <c r="F704" s="118"/>
    </row>
    <row r="705" spans="1:6" ht="25.2" customHeight="1" x14ac:dyDescent="0.25">
      <c r="A705" s="107"/>
      <c r="B705" s="172" t="str">
        <f t="shared" si="56"/>
        <v xml:space="preserve">Avoir une politique de rétention des données à jour </v>
      </c>
      <c r="C705" s="353" t="str">
        <f t="shared" si="55"/>
        <v xml:space="preserve">Oui, Non </v>
      </c>
      <c r="D705" s="354"/>
      <c r="E705" s="118"/>
      <c r="F705" s="118"/>
    </row>
    <row r="706" spans="1:6" ht="34.950000000000003" customHeight="1" x14ac:dyDescent="0.25">
      <c r="A706" s="107"/>
      <c r="B706" s="172" t="str">
        <f t="shared" si="56"/>
        <v>Définir et partager un catalogue des données pour diminuer le nombre de recherches de bases de données</v>
      </c>
      <c r="C706" s="353" t="str">
        <f t="shared" si="55"/>
        <v xml:space="preserve">Oui, Non </v>
      </c>
      <c r="D706" s="354"/>
      <c r="E706" s="118"/>
      <c r="F706" s="118"/>
    </row>
    <row r="707" spans="1:6" ht="25.2" customHeight="1" x14ac:dyDescent="0.25">
      <c r="A707" s="107"/>
      <c r="B707" s="172" t="str">
        <f t="shared" si="56"/>
        <v> Intégrer des clauses environnementales lors du choix d’un prestataire d’hébergement</v>
      </c>
      <c r="C707" s="353" t="str">
        <f t="shared" si="55"/>
        <v xml:space="preserve">Oui, Non </v>
      </c>
      <c r="D707" s="354"/>
      <c r="E707" s="118"/>
      <c r="F707" s="118"/>
    </row>
    <row r="708" spans="1:6" ht="34.200000000000003" customHeight="1" x14ac:dyDescent="0.25">
      <c r="A708" s="107"/>
      <c r="B708" s="172" t="str">
        <f t="shared" si="56"/>
        <v>Définir et mettre en œuvre une stratégie de décommissionnement des services numériques</v>
      </c>
      <c r="C708" s="353" t="str">
        <f t="shared" si="55"/>
        <v xml:space="preserve">Oui, Non </v>
      </c>
      <c r="D708" s="354"/>
      <c r="E708" s="118"/>
      <c r="F708" s="118"/>
    </row>
    <row r="709" spans="1:6" ht="22.2" customHeight="1" x14ac:dyDescent="0.25"/>
    <row r="710" spans="1:6" ht="22.2" customHeight="1" x14ac:dyDescent="0.25"/>
    <row r="711" spans="1:6" ht="22.2" customHeight="1" x14ac:dyDescent="0.25"/>
    <row r="712" spans="1:6" x14ac:dyDescent="0.25">
      <c r="B712" s="350" t="s">
        <v>1263</v>
      </c>
      <c r="C712" s="350"/>
    </row>
    <row r="713" spans="1:6" ht="25.2" customHeight="1" x14ac:dyDescent="0.25">
      <c r="A713" s="191">
        <f>A678+1</f>
        <v>20</v>
      </c>
      <c r="B713" s="190">
        <f ca="1">OFFSET(Identité!C$34, 0, $A678)</f>
        <v>0</v>
      </c>
    </row>
    <row r="714" spans="1:6" ht="25.2" customHeight="1" thickBot="1" x14ac:dyDescent="0.3">
      <c r="B714" s="49"/>
    </row>
    <row r="715" spans="1:6" ht="46.2" customHeight="1" thickBot="1" x14ac:dyDescent="0.3">
      <c r="B715" s="170" t="str">
        <f t="shared" ref="B715:C729" si="57">B680</f>
        <v>Bonnes pratiques</v>
      </c>
      <c r="C715" s="355" t="str">
        <f t="shared" si="57"/>
        <v xml:space="preserve"> Indicateur </v>
      </c>
      <c r="D715" s="356"/>
      <c r="E715" s="189" t="str">
        <f>E680</f>
        <v>Quel est votre objectif pour cette bonne pratique ?</v>
      </c>
      <c r="F715" s="189" t="str">
        <f>F680</f>
        <v>Selon vos objectifs, où en est la mise en œuvre de cette bonne pratique ?</v>
      </c>
    </row>
    <row r="716" spans="1:6" ht="25.2" customHeight="1" x14ac:dyDescent="0.25">
      <c r="B716" s="168" t="str">
        <f t="shared" si="57"/>
        <v>Entretenir les ordinateurs pour éviter qu'ils ralentissent et deviennent instables</v>
      </c>
      <c r="C716" s="351" t="str">
        <f t="shared" si="57"/>
        <v>% de postes de travail entretenus au moins une fois par mois</v>
      </c>
      <c r="D716" s="352"/>
      <c r="E716" s="114"/>
      <c r="F716" s="226"/>
    </row>
    <row r="717" spans="1:6" ht="25.2" customHeight="1" x14ac:dyDescent="0.25">
      <c r="B717" s="173" t="str">
        <f t="shared" si="57"/>
        <v>Surveiller le taux d'utilisation des logiciels</v>
      </c>
      <c r="C717" s="353" t="str">
        <f t="shared" si="57"/>
        <v>% des logiciels dont l'activité est surveillée</v>
      </c>
      <c r="D717" s="354"/>
      <c r="E717" s="115"/>
      <c r="F717" s="118"/>
    </row>
    <row r="718" spans="1:6" ht="25.2" customHeight="1" x14ac:dyDescent="0.25">
      <c r="B718" s="173" t="str">
        <f t="shared" si="57"/>
        <v>Mettre en œuvre les bonnes pratiques d'écoconception</v>
      </c>
      <c r="C718" s="353" t="str">
        <f t="shared" si="57"/>
        <v>% de services numériques en conformité totale et conformité partielle</v>
      </c>
      <c r="D718" s="354"/>
      <c r="E718" s="115"/>
      <c r="F718" s="118"/>
    </row>
    <row r="719" spans="1:6" ht="25.2" customHeight="1" x14ac:dyDescent="0.25">
      <c r="B719" s="173" t="str">
        <f t="shared" si="57"/>
        <v>Mettre en œuvre les bonnes pratiques d'accessibilité numérique</v>
      </c>
      <c r="C719" s="353" t="str">
        <f t="shared" si="57"/>
        <v>% des services numériques accessibles</v>
      </c>
      <c r="D719" s="354"/>
      <c r="E719" s="115"/>
      <c r="F719" s="118"/>
    </row>
    <row r="720" spans="1:6" ht="25.2" customHeight="1" x14ac:dyDescent="0.25">
      <c r="B720" s="173" t="str">
        <f t="shared" si="57"/>
        <v>Optimiser les états et sorties d'impression</v>
      </c>
      <c r="C720" s="353" t="str">
        <f t="shared" si="57"/>
        <v>% d'applications dont les états de sortie sont optimisés</v>
      </c>
      <c r="D720" s="354"/>
      <c r="E720" s="115"/>
      <c r="F720" s="118"/>
    </row>
    <row r="721" spans="1:8" ht="25.2" customHeight="1" x14ac:dyDescent="0.25">
      <c r="B721" s="173" t="str">
        <f t="shared" si="57"/>
        <v>Systématiser la revue de code en sortie de développement</v>
      </c>
      <c r="C721" s="353" t="str">
        <f t="shared" si="57"/>
        <v>% de services numériques dont la revue de code est effectuée à la fin du développement</v>
      </c>
      <c r="D721" s="354"/>
      <c r="E721" s="115"/>
      <c r="F721" s="118"/>
    </row>
    <row r="722" spans="1:8" ht="39" customHeight="1" x14ac:dyDescent="0.25">
      <c r="B722" s="173" t="str">
        <f t="shared" si="57"/>
        <v>Privilégier les opérateurs qui ont ratifié le code européen de bonne conduite (CoC) pour les datacenters</v>
      </c>
      <c r="C722" s="353" t="str">
        <f t="shared" si="57"/>
        <v>% de DC ou m2 de DC ou kW IT gérés par des fournisseurs ayant signé le CoC</v>
      </c>
      <c r="D722" s="354"/>
      <c r="E722" s="115"/>
      <c r="F722" s="118"/>
    </row>
    <row r="723" spans="1:8" ht="25.2" customHeight="1" x14ac:dyDescent="0.25">
      <c r="B723" s="173" t="str">
        <f t="shared" si="57"/>
        <v>Privilégier une architecture modulaire pour les centres de données</v>
      </c>
      <c r="C723" s="353" t="str">
        <f t="shared" si="57"/>
        <v>% de m2 DC modulaires</v>
      </c>
      <c r="D723" s="354"/>
      <c r="E723" s="115"/>
      <c r="F723" s="118"/>
    </row>
    <row r="724" spans="1:8" ht="25.2" customHeight="1" x14ac:dyDescent="0.25">
      <c r="B724" s="173" t="str">
        <f t="shared" si="57"/>
        <v>Confiner les baies des salles serveurs</v>
      </c>
      <c r="C724" s="353" t="str">
        <f t="shared" si="57"/>
        <v>% de rack confinés</v>
      </c>
      <c r="D724" s="354"/>
      <c r="E724" s="115"/>
      <c r="F724" s="118"/>
    </row>
    <row r="725" spans="1:8" ht="25.2" customHeight="1" x14ac:dyDescent="0.25">
      <c r="B725" s="173" t="str">
        <f t="shared" si="57"/>
        <v>Organiser les baies en allées chaudes et froides</v>
      </c>
      <c r="C725" s="353" t="str">
        <f t="shared" si="57"/>
        <v>% du DC organisé en allées chaudes / allées froides</v>
      </c>
      <c r="D725" s="354"/>
      <c r="E725" s="115"/>
      <c r="F725" s="118"/>
    </row>
    <row r="726" spans="1:8" ht="25.2" customHeight="1" x14ac:dyDescent="0.25">
      <c r="B726" s="173" t="str">
        <f t="shared" si="57"/>
        <v>Privilégier les équipements IT conformes aux exigences ASHRAE</v>
      </c>
      <c r="C726" s="353" t="str">
        <f t="shared" si="57"/>
        <v>% des équipements conformes aux exigences ASHRAE</v>
      </c>
      <c r="D726" s="354"/>
      <c r="E726" s="115"/>
      <c r="F726" s="118"/>
    </row>
    <row r="727" spans="1:8" ht="25.2" customHeight="1" x14ac:dyDescent="0.25">
      <c r="B727" s="173" t="str">
        <f t="shared" si="57"/>
        <v>Exiger une efficacité énergétique minimum pour les équipements non IT des salles</v>
      </c>
      <c r="C727" s="353" t="str">
        <f t="shared" si="57"/>
        <v>% d'équipement acheté avec une efficacité énergétique minimum</v>
      </c>
      <c r="D727" s="354"/>
      <c r="E727" s="115"/>
      <c r="F727" s="118"/>
    </row>
    <row r="728" spans="1:8" ht="25.2" customHeight="1" x14ac:dyDescent="0.25">
      <c r="B728" s="173" t="str">
        <f t="shared" si="57"/>
        <v>Consolider les serveurs physiques sous-utilisés pour les regrouper</v>
      </c>
      <c r="C728" s="353" t="str">
        <f t="shared" si="57"/>
        <v>% de serveurs virtualisés</v>
      </c>
      <c r="D728" s="354"/>
      <c r="E728" s="115"/>
      <c r="F728" s="118"/>
    </row>
    <row r="729" spans="1:8" ht="25.2" customHeight="1" thickBot="1" x14ac:dyDescent="0.3">
      <c r="B729" s="173" t="str">
        <f t="shared" si="57"/>
        <v>Refroidir les serveurs par une solution économe en énergie</v>
      </c>
      <c r="C729" s="353" t="str">
        <f t="shared" si="57"/>
        <v>% des centres de données de l'organisation utilisant d’un refroidissement économe en énergie</v>
      </c>
      <c r="D729" s="354"/>
      <c r="E729" s="115"/>
      <c r="F729" s="118"/>
    </row>
    <row r="730" spans="1:8" ht="25.2" customHeight="1" thickBot="1" x14ac:dyDescent="0.3">
      <c r="C730" s="355" t="str">
        <f t="shared" ref="C730:C743" si="58">C695</f>
        <v xml:space="preserve"> Indicateur</v>
      </c>
      <c r="D730" s="361"/>
    </row>
    <row r="731" spans="1:8" ht="25.2" customHeight="1" x14ac:dyDescent="0.25">
      <c r="B731" s="171" t="str">
        <f t="shared" ref="B731:B743" si="59">B696</f>
        <v>Amélioration continue de l'efficacité des centres de données</v>
      </c>
      <c r="C731" s="351" t="str">
        <f t="shared" si="58"/>
        <v>Votre PUE cible</v>
      </c>
      <c r="D731" s="352"/>
      <c r="E731" s="117"/>
      <c r="F731" s="117"/>
    </row>
    <row r="732" spans="1:8" ht="25.2" customHeight="1" x14ac:dyDescent="0.25">
      <c r="A732" s="107"/>
      <c r="B732" s="172" t="str">
        <f t="shared" si="59"/>
        <v>Privilégier une architecture applicative modulaire</v>
      </c>
      <c r="C732" s="353" t="str">
        <f t="shared" si="58"/>
        <v>% de services numériques reposant sur une architecture modulaire</v>
      </c>
      <c r="D732" s="354"/>
      <c r="E732" s="115"/>
      <c r="F732" s="118"/>
      <c r="H732" s="82"/>
    </row>
    <row r="733" spans="1:8" ht="25.2" customHeight="1" x14ac:dyDescent="0.25">
      <c r="A733" s="107"/>
      <c r="B733" s="172" t="str">
        <f t="shared" si="59"/>
        <v>Maîtriser les capacités de stockage</v>
      </c>
      <c r="C733" s="353" t="str">
        <f t="shared" si="58"/>
        <v>Go accordé / utilisateur</v>
      </c>
      <c r="D733" s="354"/>
      <c r="E733" s="292"/>
      <c r="F733" s="118"/>
    </row>
    <row r="734" spans="1:8" ht="27" customHeight="1" x14ac:dyDescent="0.25">
      <c r="A734" s="107"/>
      <c r="B734" s="172" t="str">
        <f t="shared" si="59"/>
        <v>Augmenter la température de fonctionnement à plus de 24° C</v>
      </c>
      <c r="C734" s="353" t="str">
        <f t="shared" si="58"/>
        <v>Température de consigne</v>
      </c>
      <c r="D734" s="354"/>
      <c r="E734" s="292"/>
      <c r="F734" s="118"/>
    </row>
    <row r="735" spans="1:8" ht="27" customHeight="1" x14ac:dyDescent="0.25">
      <c r="A735" s="107"/>
      <c r="B735" s="172" t="str">
        <f t="shared" si="59"/>
        <v>Mettre en place un suivi régulier des indicateurs énergétiques du datacenter</v>
      </c>
      <c r="C735" s="353" t="str">
        <f t="shared" si="58"/>
        <v xml:space="preserve">Oui, Non </v>
      </c>
      <c r="D735" s="354"/>
      <c r="E735" s="118"/>
      <c r="F735" s="118"/>
    </row>
    <row r="736" spans="1:8" ht="27" customHeight="1" x14ac:dyDescent="0.25">
      <c r="A736" s="107"/>
      <c r="B736" s="172" t="str">
        <f t="shared" si="59"/>
        <v>Mettre en place une procédure stricte de provisionning et déprovisionning des matériels IT</v>
      </c>
      <c r="C736" s="353" t="str">
        <f t="shared" si="58"/>
        <v xml:space="preserve">Oui, Non </v>
      </c>
      <c r="D736" s="354"/>
      <c r="E736" s="118"/>
      <c r="F736" s="118"/>
    </row>
    <row r="737" spans="1:6" ht="27" customHeight="1" x14ac:dyDescent="0.25">
      <c r="A737" s="107"/>
      <c r="B737" s="172" t="str">
        <f t="shared" si="59"/>
        <v>Adapter l'architecture physique des serveurs à leur usage</v>
      </c>
      <c r="C737" s="353" t="str">
        <f t="shared" si="58"/>
        <v xml:space="preserve">Oui, Non </v>
      </c>
      <c r="D737" s="354"/>
      <c r="E737" s="118"/>
      <c r="F737" s="118"/>
    </row>
    <row r="738" spans="1:6" ht="40.950000000000003" customHeight="1" x14ac:dyDescent="0.25">
      <c r="A738" s="107"/>
      <c r="B738" s="172" t="str">
        <f t="shared" si="59"/>
        <v>Déployer un data management dédié à la sobriété numérique, intégré au tableau de bord générique</v>
      </c>
      <c r="C738" s="353" t="str">
        <f t="shared" si="58"/>
        <v xml:space="preserve">Oui, Non </v>
      </c>
      <c r="D738" s="354"/>
      <c r="E738" s="118"/>
      <c r="F738" s="118"/>
    </row>
    <row r="739" spans="1:6" ht="25.2" customHeight="1" x14ac:dyDescent="0.25">
      <c r="A739" s="107"/>
      <c r="B739" s="172" t="str">
        <f t="shared" si="59"/>
        <v>Revoir régulièrement la politique de rétention des données</v>
      </c>
      <c r="C739" s="353" t="str">
        <f t="shared" si="58"/>
        <v>Nombre de mois entre chaque révision</v>
      </c>
      <c r="D739" s="354"/>
      <c r="E739" s="292"/>
      <c r="F739" s="118"/>
    </row>
    <row r="740" spans="1:6" ht="25.2" customHeight="1" x14ac:dyDescent="0.25">
      <c r="A740" s="107"/>
      <c r="B740" s="172" t="str">
        <f t="shared" si="59"/>
        <v xml:space="preserve">Avoir une politique de rétention des données à jour </v>
      </c>
      <c r="C740" s="353" t="str">
        <f t="shared" si="58"/>
        <v xml:space="preserve">Oui, Non </v>
      </c>
      <c r="D740" s="354"/>
      <c r="E740" s="118"/>
      <c r="F740" s="118"/>
    </row>
    <row r="741" spans="1:6" ht="34.950000000000003" customHeight="1" x14ac:dyDescent="0.25">
      <c r="A741" s="107"/>
      <c r="B741" s="172" t="str">
        <f t="shared" si="59"/>
        <v>Définir et partager un catalogue des données pour diminuer le nombre de recherches de bases de données</v>
      </c>
      <c r="C741" s="353" t="str">
        <f t="shared" si="58"/>
        <v xml:space="preserve">Oui, Non </v>
      </c>
      <c r="D741" s="354"/>
      <c r="E741" s="118"/>
      <c r="F741" s="118"/>
    </row>
    <row r="742" spans="1:6" ht="25.2" customHeight="1" x14ac:dyDescent="0.25">
      <c r="A742" s="107"/>
      <c r="B742" s="172" t="str">
        <f t="shared" si="59"/>
        <v> Intégrer des clauses environnementales lors du choix d’un prestataire d’hébergement</v>
      </c>
      <c r="C742" s="353" t="str">
        <f t="shared" si="58"/>
        <v xml:space="preserve">Oui, Non </v>
      </c>
      <c r="D742" s="354"/>
      <c r="E742" s="118"/>
      <c r="F742" s="118"/>
    </row>
    <row r="743" spans="1:6" ht="34.200000000000003" customHeight="1" x14ac:dyDescent="0.25">
      <c r="A743" s="107"/>
      <c r="B743" s="172" t="str">
        <f t="shared" si="59"/>
        <v>Définir et mettre en œuvre une stratégie de décommissionnement des services numériques</v>
      </c>
      <c r="C743" s="353" t="str">
        <f t="shared" si="58"/>
        <v xml:space="preserve">Oui, Non </v>
      </c>
      <c r="D743" s="354"/>
      <c r="E743" s="118"/>
      <c r="F743" s="118"/>
    </row>
    <row r="744" spans="1:6" ht="22.2" customHeight="1" x14ac:dyDescent="0.25"/>
    <row r="745" spans="1:6" ht="22.2" customHeight="1" x14ac:dyDescent="0.25"/>
    <row r="746" spans="1:6" ht="22.2" customHeight="1" x14ac:dyDescent="0.25"/>
    <row r="747" spans="1:6" x14ac:dyDescent="0.25">
      <c r="B747" s="350" t="s">
        <v>1263</v>
      </c>
      <c r="C747" s="350"/>
    </row>
    <row r="748" spans="1:6" ht="25.2" customHeight="1" x14ac:dyDescent="0.25">
      <c r="A748" s="191">
        <f>A713+1</f>
        <v>21</v>
      </c>
      <c r="B748" s="190">
        <f ca="1">OFFSET(Identité!C$34, 0, $A713)</f>
        <v>0</v>
      </c>
    </row>
    <row r="749" spans="1:6" ht="25.2" customHeight="1" thickBot="1" x14ac:dyDescent="0.3">
      <c r="B749" s="49"/>
    </row>
    <row r="750" spans="1:6" ht="46.2" customHeight="1" thickBot="1" x14ac:dyDescent="0.3">
      <c r="B750" s="170" t="str">
        <f t="shared" ref="B750:C764" si="60">B715</f>
        <v>Bonnes pratiques</v>
      </c>
      <c r="C750" s="355" t="str">
        <f t="shared" si="60"/>
        <v xml:space="preserve"> Indicateur </v>
      </c>
      <c r="D750" s="356"/>
      <c r="E750" s="189" t="str">
        <f>E715</f>
        <v>Quel est votre objectif pour cette bonne pratique ?</v>
      </c>
      <c r="F750" s="189" t="str">
        <f>F715</f>
        <v>Selon vos objectifs, où en est la mise en œuvre de cette bonne pratique ?</v>
      </c>
    </row>
    <row r="751" spans="1:6" ht="25.2" customHeight="1" x14ac:dyDescent="0.25">
      <c r="B751" s="168" t="str">
        <f t="shared" si="60"/>
        <v>Entretenir les ordinateurs pour éviter qu'ils ralentissent et deviennent instables</v>
      </c>
      <c r="C751" s="351" t="str">
        <f t="shared" si="60"/>
        <v>% de postes de travail entretenus au moins une fois par mois</v>
      </c>
      <c r="D751" s="352"/>
      <c r="E751" s="114"/>
      <c r="F751" s="226"/>
    </row>
    <row r="752" spans="1:6" ht="25.2" customHeight="1" x14ac:dyDescent="0.25">
      <c r="B752" s="173" t="str">
        <f t="shared" si="60"/>
        <v>Surveiller le taux d'utilisation des logiciels</v>
      </c>
      <c r="C752" s="353" t="str">
        <f t="shared" si="60"/>
        <v>% des logiciels dont l'activité est surveillée</v>
      </c>
      <c r="D752" s="354"/>
      <c r="E752" s="115"/>
      <c r="F752" s="118"/>
    </row>
    <row r="753" spans="1:8" ht="25.2" customHeight="1" x14ac:dyDescent="0.25">
      <c r="B753" s="173" t="str">
        <f t="shared" si="60"/>
        <v>Mettre en œuvre les bonnes pratiques d'écoconception</v>
      </c>
      <c r="C753" s="353" t="str">
        <f t="shared" si="60"/>
        <v>% de services numériques en conformité totale et conformité partielle</v>
      </c>
      <c r="D753" s="354"/>
      <c r="E753" s="115"/>
      <c r="F753" s="118"/>
    </row>
    <row r="754" spans="1:8" ht="25.2" customHeight="1" x14ac:dyDescent="0.25">
      <c r="B754" s="173" t="str">
        <f t="shared" si="60"/>
        <v>Mettre en œuvre les bonnes pratiques d'accessibilité numérique</v>
      </c>
      <c r="C754" s="353" t="str">
        <f t="shared" si="60"/>
        <v>% des services numériques accessibles</v>
      </c>
      <c r="D754" s="354"/>
      <c r="E754" s="115"/>
      <c r="F754" s="118"/>
    </row>
    <row r="755" spans="1:8" ht="25.2" customHeight="1" x14ac:dyDescent="0.25">
      <c r="B755" s="173" t="str">
        <f t="shared" si="60"/>
        <v>Optimiser les états et sorties d'impression</v>
      </c>
      <c r="C755" s="353" t="str">
        <f t="shared" si="60"/>
        <v>% d'applications dont les états de sortie sont optimisés</v>
      </c>
      <c r="D755" s="354"/>
      <c r="E755" s="115"/>
      <c r="F755" s="118"/>
    </row>
    <row r="756" spans="1:8" ht="25.2" customHeight="1" x14ac:dyDescent="0.25">
      <c r="B756" s="173" t="str">
        <f t="shared" si="60"/>
        <v>Systématiser la revue de code en sortie de développement</v>
      </c>
      <c r="C756" s="353" t="str">
        <f t="shared" si="60"/>
        <v>% de services numériques dont la revue de code est effectuée à la fin du développement</v>
      </c>
      <c r="D756" s="354"/>
      <c r="E756" s="115"/>
      <c r="F756" s="118"/>
    </row>
    <row r="757" spans="1:8" ht="39" customHeight="1" x14ac:dyDescent="0.25">
      <c r="B757" s="173" t="str">
        <f t="shared" si="60"/>
        <v>Privilégier les opérateurs qui ont ratifié le code européen de bonne conduite (CoC) pour les datacenters</v>
      </c>
      <c r="C757" s="353" t="str">
        <f t="shared" si="60"/>
        <v>% de DC ou m2 de DC ou kW IT gérés par des fournisseurs ayant signé le CoC</v>
      </c>
      <c r="D757" s="354"/>
      <c r="E757" s="115"/>
      <c r="F757" s="118"/>
    </row>
    <row r="758" spans="1:8" ht="25.2" customHeight="1" x14ac:dyDescent="0.25">
      <c r="B758" s="173" t="str">
        <f t="shared" si="60"/>
        <v>Privilégier une architecture modulaire pour les centres de données</v>
      </c>
      <c r="C758" s="353" t="str">
        <f t="shared" si="60"/>
        <v>% de m2 DC modulaires</v>
      </c>
      <c r="D758" s="354"/>
      <c r="E758" s="115"/>
      <c r="F758" s="118"/>
    </row>
    <row r="759" spans="1:8" ht="25.2" customHeight="1" x14ac:dyDescent="0.25">
      <c r="B759" s="173" t="str">
        <f t="shared" si="60"/>
        <v>Confiner les baies des salles serveurs</v>
      </c>
      <c r="C759" s="353" t="str">
        <f t="shared" si="60"/>
        <v>% de rack confinés</v>
      </c>
      <c r="D759" s="354"/>
      <c r="E759" s="115"/>
      <c r="F759" s="118"/>
    </row>
    <row r="760" spans="1:8" ht="25.2" customHeight="1" x14ac:dyDescent="0.25">
      <c r="B760" s="173" t="str">
        <f t="shared" si="60"/>
        <v>Organiser les baies en allées chaudes et froides</v>
      </c>
      <c r="C760" s="353" t="str">
        <f t="shared" si="60"/>
        <v>% du DC organisé en allées chaudes / allées froides</v>
      </c>
      <c r="D760" s="354"/>
      <c r="E760" s="115"/>
      <c r="F760" s="118"/>
    </row>
    <row r="761" spans="1:8" ht="25.2" customHeight="1" x14ac:dyDescent="0.25">
      <c r="B761" s="173" t="str">
        <f t="shared" si="60"/>
        <v>Privilégier les équipements IT conformes aux exigences ASHRAE</v>
      </c>
      <c r="C761" s="353" t="str">
        <f t="shared" si="60"/>
        <v>% des équipements conformes aux exigences ASHRAE</v>
      </c>
      <c r="D761" s="354"/>
      <c r="E761" s="115"/>
      <c r="F761" s="118"/>
    </row>
    <row r="762" spans="1:8" ht="25.2" customHeight="1" x14ac:dyDescent="0.25">
      <c r="B762" s="173" t="str">
        <f t="shared" si="60"/>
        <v>Exiger une efficacité énergétique minimum pour les équipements non IT des salles</v>
      </c>
      <c r="C762" s="353" t="str">
        <f t="shared" si="60"/>
        <v>% d'équipement acheté avec une efficacité énergétique minimum</v>
      </c>
      <c r="D762" s="354"/>
      <c r="E762" s="115"/>
      <c r="F762" s="118"/>
    </row>
    <row r="763" spans="1:8" ht="25.2" customHeight="1" x14ac:dyDescent="0.25">
      <c r="B763" s="173" t="str">
        <f t="shared" si="60"/>
        <v>Consolider les serveurs physiques sous-utilisés pour les regrouper</v>
      </c>
      <c r="C763" s="353" t="str">
        <f t="shared" si="60"/>
        <v>% de serveurs virtualisés</v>
      </c>
      <c r="D763" s="354"/>
      <c r="E763" s="115"/>
      <c r="F763" s="118"/>
    </row>
    <row r="764" spans="1:8" ht="25.2" customHeight="1" thickBot="1" x14ac:dyDescent="0.3">
      <c r="B764" s="173" t="str">
        <f t="shared" si="60"/>
        <v>Refroidir les serveurs par une solution économe en énergie</v>
      </c>
      <c r="C764" s="353" t="str">
        <f t="shared" si="60"/>
        <v>% des centres de données de l'organisation utilisant d’un refroidissement économe en énergie</v>
      </c>
      <c r="D764" s="354"/>
      <c r="E764" s="115"/>
      <c r="F764" s="118"/>
    </row>
    <row r="765" spans="1:8" ht="25.2" customHeight="1" thickBot="1" x14ac:dyDescent="0.3">
      <c r="C765" s="355" t="str">
        <f t="shared" ref="C765:C778" si="61">C730</f>
        <v xml:space="preserve"> Indicateur</v>
      </c>
      <c r="D765" s="361"/>
    </row>
    <row r="766" spans="1:8" ht="25.2" customHeight="1" x14ac:dyDescent="0.25">
      <c r="B766" s="171" t="str">
        <f t="shared" ref="B766:B778" si="62">B731</f>
        <v>Amélioration continue de l'efficacité des centres de données</v>
      </c>
      <c r="C766" s="351" t="str">
        <f t="shared" si="61"/>
        <v>Votre PUE cible</v>
      </c>
      <c r="D766" s="352"/>
      <c r="E766" s="117"/>
      <c r="F766" s="117"/>
    </row>
    <row r="767" spans="1:8" ht="25.2" customHeight="1" x14ac:dyDescent="0.25">
      <c r="A767" s="107"/>
      <c r="B767" s="172" t="str">
        <f t="shared" si="62"/>
        <v>Privilégier une architecture applicative modulaire</v>
      </c>
      <c r="C767" s="353" t="str">
        <f t="shared" si="61"/>
        <v>% de services numériques reposant sur une architecture modulaire</v>
      </c>
      <c r="D767" s="354"/>
      <c r="E767" s="115"/>
      <c r="F767" s="118"/>
      <c r="H767" s="82"/>
    </row>
    <row r="768" spans="1:8" ht="25.2" customHeight="1" x14ac:dyDescent="0.25">
      <c r="A768" s="107"/>
      <c r="B768" s="172" t="str">
        <f t="shared" si="62"/>
        <v>Maîtriser les capacités de stockage</v>
      </c>
      <c r="C768" s="353" t="str">
        <f t="shared" si="61"/>
        <v>Go accordé / utilisateur</v>
      </c>
      <c r="D768" s="354"/>
      <c r="E768" s="292"/>
      <c r="F768" s="118"/>
    </row>
    <row r="769" spans="1:6" ht="27" customHeight="1" x14ac:dyDescent="0.25">
      <c r="A769" s="107"/>
      <c r="B769" s="172" t="str">
        <f t="shared" si="62"/>
        <v>Augmenter la température de fonctionnement à plus de 24° C</v>
      </c>
      <c r="C769" s="353" t="str">
        <f t="shared" si="61"/>
        <v>Température de consigne</v>
      </c>
      <c r="D769" s="354"/>
      <c r="E769" s="292"/>
      <c r="F769" s="118"/>
    </row>
    <row r="770" spans="1:6" ht="27" customHeight="1" x14ac:dyDescent="0.25">
      <c r="A770" s="107"/>
      <c r="B770" s="172" t="str">
        <f t="shared" si="62"/>
        <v>Mettre en place un suivi régulier des indicateurs énergétiques du datacenter</v>
      </c>
      <c r="C770" s="353" t="str">
        <f t="shared" si="61"/>
        <v xml:space="preserve">Oui, Non </v>
      </c>
      <c r="D770" s="354"/>
      <c r="E770" s="118"/>
      <c r="F770" s="118"/>
    </row>
    <row r="771" spans="1:6" ht="27" customHeight="1" x14ac:dyDescent="0.25">
      <c r="A771" s="107"/>
      <c r="B771" s="172" t="str">
        <f t="shared" si="62"/>
        <v>Mettre en place une procédure stricte de provisionning et déprovisionning des matériels IT</v>
      </c>
      <c r="C771" s="353" t="str">
        <f t="shared" si="61"/>
        <v xml:space="preserve">Oui, Non </v>
      </c>
      <c r="D771" s="354"/>
      <c r="E771" s="118"/>
      <c r="F771" s="118"/>
    </row>
    <row r="772" spans="1:6" ht="27" customHeight="1" x14ac:dyDescent="0.25">
      <c r="A772" s="107"/>
      <c r="B772" s="172" t="str">
        <f t="shared" si="62"/>
        <v>Adapter l'architecture physique des serveurs à leur usage</v>
      </c>
      <c r="C772" s="353" t="str">
        <f t="shared" si="61"/>
        <v xml:space="preserve">Oui, Non </v>
      </c>
      <c r="D772" s="354"/>
      <c r="E772" s="118"/>
      <c r="F772" s="118"/>
    </row>
    <row r="773" spans="1:6" ht="40.950000000000003" customHeight="1" x14ac:dyDescent="0.25">
      <c r="A773" s="107"/>
      <c r="B773" s="172" t="str">
        <f t="shared" si="62"/>
        <v>Déployer un data management dédié à la sobriété numérique, intégré au tableau de bord générique</v>
      </c>
      <c r="C773" s="353" t="str">
        <f t="shared" si="61"/>
        <v xml:space="preserve">Oui, Non </v>
      </c>
      <c r="D773" s="354"/>
      <c r="E773" s="118"/>
      <c r="F773" s="118"/>
    </row>
    <row r="774" spans="1:6" ht="25.2" customHeight="1" x14ac:dyDescent="0.25">
      <c r="A774" s="107"/>
      <c r="B774" s="172" t="str">
        <f t="shared" si="62"/>
        <v>Revoir régulièrement la politique de rétention des données</v>
      </c>
      <c r="C774" s="353" t="str">
        <f t="shared" si="61"/>
        <v>Nombre de mois entre chaque révision</v>
      </c>
      <c r="D774" s="354"/>
      <c r="E774" s="292"/>
      <c r="F774" s="118"/>
    </row>
    <row r="775" spans="1:6" ht="25.2" customHeight="1" x14ac:dyDescent="0.25">
      <c r="A775" s="107"/>
      <c r="B775" s="172" t="str">
        <f t="shared" si="62"/>
        <v xml:space="preserve">Avoir une politique de rétention des données à jour </v>
      </c>
      <c r="C775" s="353" t="str">
        <f t="shared" si="61"/>
        <v xml:space="preserve">Oui, Non </v>
      </c>
      <c r="D775" s="354"/>
      <c r="E775" s="118"/>
      <c r="F775" s="118"/>
    </row>
    <row r="776" spans="1:6" ht="34.950000000000003" customHeight="1" x14ac:dyDescent="0.25">
      <c r="A776" s="107"/>
      <c r="B776" s="172" t="str">
        <f t="shared" si="62"/>
        <v>Définir et partager un catalogue des données pour diminuer le nombre de recherches de bases de données</v>
      </c>
      <c r="C776" s="353" t="str">
        <f t="shared" si="61"/>
        <v xml:space="preserve">Oui, Non </v>
      </c>
      <c r="D776" s="354"/>
      <c r="E776" s="118"/>
      <c r="F776" s="118"/>
    </row>
    <row r="777" spans="1:6" ht="25.2" customHeight="1" x14ac:dyDescent="0.25">
      <c r="A777" s="107"/>
      <c r="B777" s="172" t="str">
        <f t="shared" si="62"/>
        <v> Intégrer des clauses environnementales lors du choix d’un prestataire d’hébergement</v>
      </c>
      <c r="C777" s="353" t="str">
        <f t="shared" si="61"/>
        <v xml:space="preserve">Oui, Non </v>
      </c>
      <c r="D777" s="354"/>
      <c r="E777" s="118"/>
      <c r="F777" s="118"/>
    </row>
    <row r="778" spans="1:6" ht="34.200000000000003" customHeight="1" x14ac:dyDescent="0.25">
      <c r="A778" s="107"/>
      <c r="B778" s="172" t="str">
        <f t="shared" si="62"/>
        <v>Définir et mettre en œuvre une stratégie de décommissionnement des services numériques</v>
      </c>
      <c r="C778" s="353" t="str">
        <f t="shared" si="61"/>
        <v xml:space="preserve">Oui, Non </v>
      </c>
      <c r="D778" s="354"/>
      <c r="E778" s="118"/>
      <c r="F778" s="118"/>
    </row>
    <row r="779" spans="1:6" ht="22.2" customHeight="1" x14ac:dyDescent="0.25"/>
    <row r="780" spans="1:6" ht="22.2" customHeight="1" x14ac:dyDescent="0.25"/>
    <row r="781" spans="1:6" ht="22.2" customHeight="1" x14ac:dyDescent="0.25"/>
    <row r="782" spans="1:6" x14ac:dyDescent="0.25">
      <c r="B782" s="350" t="s">
        <v>1263</v>
      </c>
      <c r="C782" s="350"/>
    </row>
    <row r="783" spans="1:6" ht="25.2" customHeight="1" x14ac:dyDescent="0.25">
      <c r="A783" s="191">
        <f>A748+1</f>
        <v>22</v>
      </c>
      <c r="B783" s="190">
        <f ca="1">OFFSET(Identité!C$34, 0, $A748)</f>
        <v>0</v>
      </c>
    </row>
    <row r="784" spans="1:6" ht="25.2" customHeight="1" thickBot="1" x14ac:dyDescent="0.3">
      <c r="B784" s="49"/>
    </row>
    <row r="785" spans="2:6" ht="46.2" customHeight="1" thickBot="1" x14ac:dyDescent="0.3">
      <c r="B785" s="170" t="str">
        <f t="shared" ref="B785:C799" si="63">B750</f>
        <v>Bonnes pratiques</v>
      </c>
      <c r="C785" s="355" t="str">
        <f t="shared" si="63"/>
        <v xml:space="preserve"> Indicateur </v>
      </c>
      <c r="D785" s="356"/>
      <c r="E785" s="189" t="str">
        <f>E750</f>
        <v>Quel est votre objectif pour cette bonne pratique ?</v>
      </c>
      <c r="F785" s="189" t="str">
        <f>F750</f>
        <v>Selon vos objectifs, où en est la mise en œuvre de cette bonne pratique ?</v>
      </c>
    </row>
    <row r="786" spans="2:6" ht="25.2" customHeight="1" x14ac:dyDescent="0.25">
      <c r="B786" s="168" t="str">
        <f t="shared" si="63"/>
        <v>Entretenir les ordinateurs pour éviter qu'ils ralentissent et deviennent instables</v>
      </c>
      <c r="C786" s="351" t="str">
        <f t="shared" si="63"/>
        <v>% de postes de travail entretenus au moins une fois par mois</v>
      </c>
      <c r="D786" s="352"/>
      <c r="E786" s="114"/>
      <c r="F786" s="226"/>
    </row>
    <row r="787" spans="2:6" ht="25.2" customHeight="1" x14ac:dyDescent="0.25">
      <c r="B787" s="173" t="str">
        <f t="shared" si="63"/>
        <v>Surveiller le taux d'utilisation des logiciels</v>
      </c>
      <c r="C787" s="353" t="str">
        <f t="shared" si="63"/>
        <v>% des logiciels dont l'activité est surveillée</v>
      </c>
      <c r="D787" s="354"/>
      <c r="E787" s="115"/>
      <c r="F787" s="118"/>
    </row>
    <row r="788" spans="2:6" ht="25.2" customHeight="1" x14ac:dyDescent="0.25">
      <c r="B788" s="173" t="str">
        <f t="shared" si="63"/>
        <v>Mettre en œuvre les bonnes pratiques d'écoconception</v>
      </c>
      <c r="C788" s="353" t="str">
        <f t="shared" si="63"/>
        <v>% de services numériques en conformité totale et conformité partielle</v>
      </c>
      <c r="D788" s="354"/>
      <c r="E788" s="115"/>
      <c r="F788" s="118"/>
    </row>
    <row r="789" spans="2:6" ht="25.2" customHeight="1" x14ac:dyDescent="0.25">
      <c r="B789" s="173" t="str">
        <f t="shared" si="63"/>
        <v>Mettre en œuvre les bonnes pratiques d'accessibilité numérique</v>
      </c>
      <c r="C789" s="353" t="str">
        <f t="shared" si="63"/>
        <v>% des services numériques accessibles</v>
      </c>
      <c r="D789" s="354"/>
      <c r="E789" s="115"/>
      <c r="F789" s="118"/>
    </row>
    <row r="790" spans="2:6" ht="25.2" customHeight="1" x14ac:dyDescent="0.25">
      <c r="B790" s="173" t="str">
        <f t="shared" si="63"/>
        <v>Optimiser les états et sorties d'impression</v>
      </c>
      <c r="C790" s="353" t="str">
        <f t="shared" si="63"/>
        <v>% d'applications dont les états de sortie sont optimisés</v>
      </c>
      <c r="D790" s="354"/>
      <c r="E790" s="115"/>
      <c r="F790" s="118"/>
    </row>
    <row r="791" spans="2:6" ht="25.2" customHeight="1" x14ac:dyDescent="0.25">
      <c r="B791" s="173" t="str">
        <f t="shared" si="63"/>
        <v>Systématiser la revue de code en sortie de développement</v>
      </c>
      <c r="C791" s="353" t="str">
        <f t="shared" si="63"/>
        <v>% de services numériques dont la revue de code est effectuée à la fin du développement</v>
      </c>
      <c r="D791" s="354"/>
      <c r="E791" s="115"/>
      <c r="F791" s="118"/>
    </row>
    <row r="792" spans="2:6" ht="39" customHeight="1" x14ac:dyDescent="0.25">
      <c r="B792" s="173" t="str">
        <f t="shared" si="63"/>
        <v>Privilégier les opérateurs qui ont ratifié le code européen de bonne conduite (CoC) pour les datacenters</v>
      </c>
      <c r="C792" s="353" t="str">
        <f t="shared" si="63"/>
        <v>% de DC ou m2 de DC ou kW IT gérés par des fournisseurs ayant signé le CoC</v>
      </c>
      <c r="D792" s="354"/>
      <c r="E792" s="115"/>
      <c r="F792" s="118"/>
    </row>
    <row r="793" spans="2:6" ht="25.2" customHeight="1" x14ac:dyDescent="0.25">
      <c r="B793" s="173" t="str">
        <f t="shared" si="63"/>
        <v>Privilégier une architecture modulaire pour les centres de données</v>
      </c>
      <c r="C793" s="353" t="str">
        <f t="shared" si="63"/>
        <v>% de m2 DC modulaires</v>
      </c>
      <c r="D793" s="354"/>
      <c r="E793" s="115"/>
      <c r="F793" s="118"/>
    </row>
    <row r="794" spans="2:6" ht="25.2" customHeight="1" x14ac:dyDescent="0.25">
      <c r="B794" s="173" t="str">
        <f t="shared" si="63"/>
        <v>Confiner les baies des salles serveurs</v>
      </c>
      <c r="C794" s="353" t="str">
        <f t="shared" si="63"/>
        <v>% de rack confinés</v>
      </c>
      <c r="D794" s="354"/>
      <c r="E794" s="115"/>
      <c r="F794" s="118"/>
    </row>
    <row r="795" spans="2:6" ht="25.2" customHeight="1" x14ac:dyDescent="0.25">
      <c r="B795" s="173" t="str">
        <f t="shared" si="63"/>
        <v>Organiser les baies en allées chaudes et froides</v>
      </c>
      <c r="C795" s="353" t="str">
        <f t="shared" si="63"/>
        <v>% du DC organisé en allées chaudes / allées froides</v>
      </c>
      <c r="D795" s="354"/>
      <c r="E795" s="115"/>
      <c r="F795" s="118"/>
    </row>
    <row r="796" spans="2:6" ht="25.2" customHeight="1" x14ac:dyDescent="0.25">
      <c r="B796" s="173" t="str">
        <f t="shared" si="63"/>
        <v>Privilégier les équipements IT conformes aux exigences ASHRAE</v>
      </c>
      <c r="C796" s="353" t="str">
        <f t="shared" si="63"/>
        <v>% des équipements conformes aux exigences ASHRAE</v>
      </c>
      <c r="D796" s="354"/>
      <c r="E796" s="115"/>
      <c r="F796" s="118"/>
    </row>
    <row r="797" spans="2:6" ht="25.2" customHeight="1" x14ac:dyDescent="0.25">
      <c r="B797" s="173" t="str">
        <f t="shared" si="63"/>
        <v>Exiger une efficacité énergétique minimum pour les équipements non IT des salles</v>
      </c>
      <c r="C797" s="353" t="str">
        <f t="shared" si="63"/>
        <v>% d'équipement acheté avec une efficacité énergétique minimum</v>
      </c>
      <c r="D797" s="354"/>
      <c r="E797" s="115"/>
      <c r="F797" s="118"/>
    </row>
    <row r="798" spans="2:6" ht="25.2" customHeight="1" x14ac:dyDescent="0.25">
      <c r="B798" s="173" t="str">
        <f t="shared" si="63"/>
        <v>Consolider les serveurs physiques sous-utilisés pour les regrouper</v>
      </c>
      <c r="C798" s="353" t="str">
        <f t="shared" si="63"/>
        <v>% de serveurs virtualisés</v>
      </c>
      <c r="D798" s="354"/>
      <c r="E798" s="115"/>
      <c r="F798" s="118"/>
    </row>
    <row r="799" spans="2:6" ht="25.2" customHeight="1" thickBot="1" x14ac:dyDescent="0.3">
      <c r="B799" s="173" t="str">
        <f t="shared" si="63"/>
        <v>Refroidir les serveurs par une solution économe en énergie</v>
      </c>
      <c r="C799" s="353" t="str">
        <f t="shared" si="63"/>
        <v>% des centres de données de l'organisation utilisant d’un refroidissement économe en énergie</v>
      </c>
      <c r="D799" s="354"/>
      <c r="E799" s="115"/>
      <c r="F799" s="118"/>
    </row>
    <row r="800" spans="2:6" ht="25.2" customHeight="1" thickBot="1" x14ac:dyDescent="0.3">
      <c r="C800" s="355" t="str">
        <f t="shared" ref="C800:C813" si="64">C765</f>
        <v xml:space="preserve"> Indicateur</v>
      </c>
      <c r="D800" s="361"/>
    </row>
    <row r="801" spans="1:8" ht="25.2" customHeight="1" x14ac:dyDescent="0.25">
      <c r="B801" s="171" t="str">
        <f t="shared" ref="B801:B813" si="65">B766</f>
        <v>Amélioration continue de l'efficacité des centres de données</v>
      </c>
      <c r="C801" s="351" t="str">
        <f t="shared" si="64"/>
        <v>Votre PUE cible</v>
      </c>
      <c r="D801" s="352"/>
      <c r="E801" s="117"/>
      <c r="F801" s="117"/>
    </row>
    <row r="802" spans="1:8" ht="25.2" customHeight="1" x14ac:dyDescent="0.25">
      <c r="A802" s="107"/>
      <c r="B802" s="172" t="str">
        <f t="shared" si="65"/>
        <v>Privilégier une architecture applicative modulaire</v>
      </c>
      <c r="C802" s="353" t="str">
        <f t="shared" si="64"/>
        <v>% de services numériques reposant sur une architecture modulaire</v>
      </c>
      <c r="D802" s="354"/>
      <c r="E802" s="115"/>
      <c r="F802" s="118"/>
      <c r="H802" s="82"/>
    </row>
    <row r="803" spans="1:8" ht="25.2" customHeight="1" x14ac:dyDescent="0.25">
      <c r="A803" s="107"/>
      <c r="B803" s="172" t="str">
        <f t="shared" si="65"/>
        <v>Maîtriser les capacités de stockage</v>
      </c>
      <c r="C803" s="353" t="str">
        <f t="shared" si="64"/>
        <v>Go accordé / utilisateur</v>
      </c>
      <c r="D803" s="354"/>
      <c r="E803" s="292"/>
      <c r="F803" s="118"/>
    </row>
    <row r="804" spans="1:8" ht="27" customHeight="1" x14ac:dyDescent="0.25">
      <c r="A804" s="107"/>
      <c r="B804" s="172" t="str">
        <f t="shared" si="65"/>
        <v>Augmenter la température de fonctionnement à plus de 24° C</v>
      </c>
      <c r="C804" s="353" t="str">
        <f t="shared" si="64"/>
        <v>Température de consigne</v>
      </c>
      <c r="D804" s="354"/>
      <c r="E804" s="292"/>
      <c r="F804" s="118"/>
    </row>
    <row r="805" spans="1:8" ht="27" customHeight="1" x14ac:dyDescent="0.25">
      <c r="A805" s="107"/>
      <c r="B805" s="172" t="str">
        <f t="shared" si="65"/>
        <v>Mettre en place un suivi régulier des indicateurs énergétiques du datacenter</v>
      </c>
      <c r="C805" s="353" t="str">
        <f t="shared" si="64"/>
        <v xml:space="preserve">Oui, Non </v>
      </c>
      <c r="D805" s="354"/>
      <c r="E805" s="118"/>
      <c r="F805" s="118"/>
    </row>
    <row r="806" spans="1:8" ht="27" customHeight="1" x14ac:dyDescent="0.25">
      <c r="A806" s="107"/>
      <c r="B806" s="172" t="str">
        <f t="shared" si="65"/>
        <v>Mettre en place une procédure stricte de provisionning et déprovisionning des matériels IT</v>
      </c>
      <c r="C806" s="353" t="str">
        <f t="shared" si="64"/>
        <v xml:space="preserve">Oui, Non </v>
      </c>
      <c r="D806" s="354"/>
      <c r="E806" s="118"/>
      <c r="F806" s="118"/>
    </row>
    <row r="807" spans="1:8" ht="27" customHeight="1" x14ac:dyDescent="0.25">
      <c r="A807" s="107"/>
      <c r="B807" s="172" t="str">
        <f t="shared" si="65"/>
        <v>Adapter l'architecture physique des serveurs à leur usage</v>
      </c>
      <c r="C807" s="353" t="str">
        <f t="shared" si="64"/>
        <v xml:space="preserve">Oui, Non </v>
      </c>
      <c r="D807" s="354"/>
      <c r="E807" s="118"/>
      <c r="F807" s="118"/>
    </row>
    <row r="808" spans="1:8" ht="40.950000000000003" customHeight="1" x14ac:dyDescent="0.25">
      <c r="A808" s="107"/>
      <c r="B808" s="172" t="str">
        <f t="shared" si="65"/>
        <v>Déployer un data management dédié à la sobriété numérique, intégré au tableau de bord générique</v>
      </c>
      <c r="C808" s="353" t="str">
        <f t="shared" si="64"/>
        <v xml:space="preserve">Oui, Non </v>
      </c>
      <c r="D808" s="354"/>
      <c r="E808" s="118"/>
      <c r="F808" s="118"/>
    </row>
    <row r="809" spans="1:8" ht="25.2" customHeight="1" x14ac:dyDescent="0.25">
      <c r="A809" s="107"/>
      <c r="B809" s="172" t="str">
        <f t="shared" si="65"/>
        <v>Revoir régulièrement la politique de rétention des données</v>
      </c>
      <c r="C809" s="353" t="str">
        <f t="shared" si="64"/>
        <v>Nombre de mois entre chaque révision</v>
      </c>
      <c r="D809" s="354"/>
      <c r="E809" s="292"/>
      <c r="F809" s="118"/>
    </row>
    <row r="810" spans="1:8" ht="25.2" customHeight="1" x14ac:dyDescent="0.25">
      <c r="A810" s="107"/>
      <c r="B810" s="172" t="str">
        <f t="shared" si="65"/>
        <v xml:space="preserve">Avoir une politique de rétention des données à jour </v>
      </c>
      <c r="C810" s="353" t="str">
        <f t="shared" si="64"/>
        <v xml:space="preserve">Oui, Non </v>
      </c>
      <c r="D810" s="354"/>
      <c r="E810" s="118"/>
      <c r="F810" s="118"/>
    </row>
    <row r="811" spans="1:8" ht="34.950000000000003" customHeight="1" x14ac:dyDescent="0.25">
      <c r="A811" s="107"/>
      <c r="B811" s="172" t="str">
        <f t="shared" si="65"/>
        <v>Définir et partager un catalogue des données pour diminuer le nombre de recherches de bases de données</v>
      </c>
      <c r="C811" s="353" t="str">
        <f t="shared" si="64"/>
        <v xml:space="preserve">Oui, Non </v>
      </c>
      <c r="D811" s="354"/>
      <c r="E811" s="118"/>
      <c r="F811" s="118"/>
    </row>
    <row r="812" spans="1:8" ht="25.2" customHeight="1" x14ac:dyDescent="0.25">
      <c r="A812" s="107"/>
      <c r="B812" s="172" t="str">
        <f t="shared" si="65"/>
        <v> Intégrer des clauses environnementales lors du choix d’un prestataire d’hébergement</v>
      </c>
      <c r="C812" s="353" t="str">
        <f t="shared" si="64"/>
        <v xml:space="preserve">Oui, Non </v>
      </c>
      <c r="D812" s="354"/>
      <c r="E812" s="118"/>
      <c r="F812" s="118"/>
    </row>
    <row r="813" spans="1:8" ht="34.200000000000003" customHeight="1" x14ac:dyDescent="0.25">
      <c r="A813" s="107"/>
      <c r="B813" s="172" t="str">
        <f t="shared" si="65"/>
        <v>Définir et mettre en œuvre une stratégie de décommissionnement des services numériques</v>
      </c>
      <c r="C813" s="353" t="str">
        <f t="shared" si="64"/>
        <v xml:space="preserve">Oui, Non </v>
      </c>
      <c r="D813" s="354"/>
      <c r="E813" s="118"/>
      <c r="F813" s="118"/>
    </row>
    <row r="814" spans="1:8" ht="22.2" customHeight="1" x14ac:dyDescent="0.25"/>
    <row r="815" spans="1:8" ht="22.2" customHeight="1" x14ac:dyDescent="0.25"/>
    <row r="816" spans="1:8" ht="22.2" customHeight="1" x14ac:dyDescent="0.25"/>
    <row r="817" spans="1:6" x14ac:dyDescent="0.25">
      <c r="B817" s="350" t="s">
        <v>1263</v>
      </c>
      <c r="C817" s="350"/>
    </row>
    <row r="818" spans="1:6" ht="25.2" customHeight="1" x14ac:dyDescent="0.25">
      <c r="A818" s="191">
        <f>A783+1</f>
        <v>23</v>
      </c>
      <c r="B818" s="190">
        <f ca="1">OFFSET(Identité!C$34, 0, $A783)</f>
        <v>0</v>
      </c>
    </row>
    <row r="819" spans="1:6" ht="25.2" customHeight="1" thickBot="1" x14ac:dyDescent="0.3">
      <c r="B819" s="49"/>
    </row>
    <row r="820" spans="1:6" ht="46.2" customHeight="1" thickBot="1" x14ac:dyDescent="0.3">
      <c r="B820" s="170" t="str">
        <f t="shared" ref="B820:C834" si="66">B785</f>
        <v>Bonnes pratiques</v>
      </c>
      <c r="C820" s="355" t="str">
        <f t="shared" si="66"/>
        <v xml:space="preserve"> Indicateur </v>
      </c>
      <c r="D820" s="356"/>
      <c r="E820" s="189" t="str">
        <f>E785</f>
        <v>Quel est votre objectif pour cette bonne pratique ?</v>
      </c>
      <c r="F820" s="189" t="str">
        <f>F785</f>
        <v>Selon vos objectifs, où en est la mise en œuvre de cette bonne pratique ?</v>
      </c>
    </row>
    <row r="821" spans="1:6" ht="25.2" customHeight="1" x14ac:dyDescent="0.25">
      <c r="B821" s="168" t="str">
        <f t="shared" si="66"/>
        <v>Entretenir les ordinateurs pour éviter qu'ils ralentissent et deviennent instables</v>
      </c>
      <c r="C821" s="351" t="str">
        <f t="shared" si="66"/>
        <v>% de postes de travail entretenus au moins une fois par mois</v>
      </c>
      <c r="D821" s="352"/>
      <c r="E821" s="114"/>
      <c r="F821" s="226"/>
    </row>
    <row r="822" spans="1:6" ht="25.2" customHeight="1" x14ac:dyDescent="0.25">
      <c r="B822" s="173" t="str">
        <f t="shared" si="66"/>
        <v>Surveiller le taux d'utilisation des logiciels</v>
      </c>
      <c r="C822" s="353" t="str">
        <f t="shared" si="66"/>
        <v>% des logiciels dont l'activité est surveillée</v>
      </c>
      <c r="D822" s="354"/>
      <c r="E822" s="115"/>
      <c r="F822" s="118"/>
    </row>
    <row r="823" spans="1:6" ht="25.2" customHeight="1" x14ac:dyDescent="0.25">
      <c r="B823" s="173" t="str">
        <f t="shared" si="66"/>
        <v>Mettre en œuvre les bonnes pratiques d'écoconception</v>
      </c>
      <c r="C823" s="353" t="str">
        <f t="shared" si="66"/>
        <v>% de services numériques en conformité totale et conformité partielle</v>
      </c>
      <c r="D823" s="354"/>
      <c r="E823" s="115"/>
      <c r="F823" s="118"/>
    </row>
    <row r="824" spans="1:6" ht="25.2" customHeight="1" x14ac:dyDescent="0.25">
      <c r="B824" s="173" t="str">
        <f t="shared" si="66"/>
        <v>Mettre en œuvre les bonnes pratiques d'accessibilité numérique</v>
      </c>
      <c r="C824" s="353" t="str">
        <f t="shared" si="66"/>
        <v>% des services numériques accessibles</v>
      </c>
      <c r="D824" s="354"/>
      <c r="E824" s="115"/>
      <c r="F824" s="118"/>
    </row>
    <row r="825" spans="1:6" ht="25.2" customHeight="1" x14ac:dyDescent="0.25">
      <c r="B825" s="173" t="str">
        <f t="shared" si="66"/>
        <v>Optimiser les états et sorties d'impression</v>
      </c>
      <c r="C825" s="353" t="str">
        <f t="shared" si="66"/>
        <v>% d'applications dont les états de sortie sont optimisés</v>
      </c>
      <c r="D825" s="354"/>
      <c r="E825" s="115"/>
      <c r="F825" s="118"/>
    </row>
    <row r="826" spans="1:6" ht="25.2" customHeight="1" x14ac:dyDescent="0.25">
      <c r="B826" s="173" t="str">
        <f t="shared" si="66"/>
        <v>Systématiser la revue de code en sortie de développement</v>
      </c>
      <c r="C826" s="353" t="str">
        <f t="shared" si="66"/>
        <v>% de services numériques dont la revue de code est effectuée à la fin du développement</v>
      </c>
      <c r="D826" s="354"/>
      <c r="E826" s="115"/>
      <c r="F826" s="118"/>
    </row>
    <row r="827" spans="1:6" ht="39" customHeight="1" x14ac:dyDescent="0.25">
      <c r="B827" s="173" t="str">
        <f t="shared" si="66"/>
        <v>Privilégier les opérateurs qui ont ratifié le code européen de bonne conduite (CoC) pour les datacenters</v>
      </c>
      <c r="C827" s="353" t="str">
        <f t="shared" si="66"/>
        <v>% de DC ou m2 de DC ou kW IT gérés par des fournisseurs ayant signé le CoC</v>
      </c>
      <c r="D827" s="354"/>
      <c r="E827" s="115"/>
      <c r="F827" s="118"/>
    </row>
    <row r="828" spans="1:6" ht="25.2" customHeight="1" x14ac:dyDescent="0.25">
      <c r="B828" s="173" t="str">
        <f t="shared" si="66"/>
        <v>Privilégier une architecture modulaire pour les centres de données</v>
      </c>
      <c r="C828" s="353" t="str">
        <f t="shared" si="66"/>
        <v>% de m2 DC modulaires</v>
      </c>
      <c r="D828" s="354"/>
      <c r="E828" s="115"/>
      <c r="F828" s="118"/>
    </row>
    <row r="829" spans="1:6" ht="25.2" customHeight="1" x14ac:dyDescent="0.25">
      <c r="B829" s="173" t="str">
        <f t="shared" si="66"/>
        <v>Confiner les baies des salles serveurs</v>
      </c>
      <c r="C829" s="353" t="str">
        <f t="shared" si="66"/>
        <v>% de rack confinés</v>
      </c>
      <c r="D829" s="354"/>
      <c r="E829" s="115"/>
      <c r="F829" s="118"/>
    </row>
    <row r="830" spans="1:6" ht="25.2" customHeight="1" x14ac:dyDescent="0.25">
      <c r="B830" s="173" t="str">
        <f t="shared" si="66"/>
        <v>Organiser les baies en allées chaudes et froides</v>
      </c>
      <c r="C830" s="353" t="str">
        <f t="shared" si="66"/>
        <v>% du DC organisé en allées chaudes / allées froides</v>
      </c>
      <c r="D830" s="354"/>
      <c r="E830" s="115"/>
      <c r="F830" s="118"/>
    </row>
    <row r="831" spans="1:6" ht="25.2" customHeight="1" x14ac:dyDescent="0.25">
      <c r="B831" s="173" t="str">
        <f t="shared" si="66"/>
        <v>Privilégier les équipements IT conformes aux exigences ASHRAE</v>
      </c>
      <c r="C831" s="353" t="str">
        <f t="shared" si="66"/>
        <v>% des équipements conformes aux exigences ASHRAE</v>
      </c>
      <c r="D831" s="354"/>
      <c r="E831" s="115"/>
      <c r="F831" s="118"/>
    </row>
    <row r="832" spans="1:6" ht="25.2" customHeight="1" x14ac:dyDescent="0.25">
      <c r="B832" s="173" t="str">
        <f t="shared" si="66"/>
        <v>Exiger une efficacité énergétique minimum pour les équipements non IT des salles</v>
      </c>
      <c r="C832" s="353" t="str">
        <f t="shared" si="66"/>
        <v>% d'équipement acheté avec une efficacité énergétique minimum</v>
      </c>
      <c r="D832" s="354"/>
      <c r="E832" s="115"/>
      <c r="F832" s="118"/>
    </row>
    <row r="833" spans="1:8" ht="25.2" customHeight="1" x14ac:dyDescent="0.25">
      <c r="B833" s="173" t="str">
        <f t="shared" si="66"/>
        <v>Consolider les serveurs physiques sous-utilisés pour les regrouper</v>
      </c>
      <c r="C833" s="353" t="str">
        <f t="shared" si="66"/>
        <v>% de serveurs virtualisés</v>
      </c>
      <c r="D833" s="354"/>
      <c r="E833" s="115"/>
      <c r="F833" s="118"/>
    </row>
    <row r="834" spans="1:8" ht="25.2" customHeight="1" thickBot="1" x14ac:dyDescent="0.3">
      <c r="B834" s="173" t="str">
        <f t="shared" si="66"/>
        <v>Refroidir les serveurs par une solution économe en énergie</v>
      </c>
      <c r="C834" s="353" t="str">
        <f t="shared" si="66"/>
        <v>% des centres de données de l'organisation utilisant d’un refroidissement économe en énergie</v>
      </c>
      <c r="D834" s="354"/>
      <c r="E834" s="115"/>
      <c r="F834" s="118"/>
    </row>
    <row r="835" spans="1:8" ht="25.2" customHeight="1" thickBot="1" x14ac:dyDescent="0.3">
      <c r="C835" s="355" t="str">
        <f t="shared" ref="C835:C848" si="67">C800</f>
        <v xml:space="preserve"> Indicateur</v>
      </c>
      <c r="D835" s="361"/>
    </row>
    <row r="836" spans="1:8" ht="25.2" customHeight="1" x14ac:dyDescent="0.25">
      <c r="B836" s="171" t="str">
        <f t="shared" ref="B836:B848" si="68">B801</f>
        <v>Amélioration continue de l'efficacité des centres de données</v>
      </c>
      <c r="C836" s="351" t="str">
        <f t="shared" si="67"/>
        <v>Votre PUE cible</v>
      </c>
      <c r="D836" s="352"/>
      <c r="E836" s="117"/>
      <c r="F836" s="117"/>
    </row>
    <row r="837" spans="1:8" ht="25.2" customHeight="1" x14ac:dyDescent="0.25">
      <c r="A837" s="107"/>
      <c r="B837" s="172" t="str">
        <f t="shared" si="68"/>
        <v>Privilégier une architecture applicative modulaire</v>
      </c>
      <c r="C837" s="353" t="str">
        <f t="shared" si="67"/>
        <v>% de services numériques reposant sur une architecture modulaire</v>
      </c>
      <c r="D837" s="354"/>
      <c r="E837" s="115"/>
      <c r="F837" s="118"/>
      <c r="H837" s="82"/>
    </row>
    <row r="838" spans="1:8" ht="25.2" customHeight="1" x14ac:dyDescent="0.25">
      <c r="A838" s="107"/>
      <c r="B838" s="172" t="str">
        <f t="shared" si="68"/>
        <v>Maîtriser les capacités de stockage</v>
      </c>
      <c r="C838" s="353" t="str">
        <f t="shared" si="67"/>
        <v>Go accordé / utilisateur</v>
      </c>
      <c r="D838" s="354"/>
      <c r="E838" s="292"/>
      <c r="F838" s="118"/>
    </row>
    <row r="839" spans="1:8" ht="27" customHeight="1" x14ac:dyDescent="0.25">
      <c r="A839" s="107"/>
      <c r="B839" s="172" t="str">
        <f t="shared" si="68"/>
        <v>Augmenter la température de fonctionnement à plus de 24° C</v>
      </c>
      <c r="C839" s="353" t="str">
        <f t="shared" si="67"/>
        <v>Température de consigne</v>
      </c>
      <c r="D839" s="354"/>
      <c r="E839" s="292"/>
      <c r="F839" s="118"/>
    </row>
    <row r="840" spans="1:8" ht="27" customHeight="1" x14ac:dyDescent="0.25">
      <c r="A840" s="107"/>
      <c r="B840" s="172" t="str">
        <f t="shared" si="68"/>
        <v>Mettre en place un suivi régulier des indicateurs énergétiques du datacenter</v>
      </c>
      <c r="C840" s="353" t="str">
        <f t="shared" si="67"/>
        <v xml:space="preserve">Oui, Non </v>
      </c>
      <c r="D840" s="354"/>
      <c r="E840" s="118"/>
      <c r="F840" s="118"/>
    </row>
    <row r="841" spans="1:8" ht="27" customHeight="1" x14ac:dyDescent="0.25">
      <c r="A841" s="107"/>
      <c r="B841" s="172" t="str">
        <f t="shared" si="68"/>
        <v>Mettre en place une procédure stricte de provisionning et déprovisionning des matériels IT</v>
      </c>
      <c r="C841" s="353" t="str">
        <f t="shared" si="67"/>
        <v xml:space="preserve">Oui, Non </v>
      </c>
      <c r="D841" s="354"/>
      <c r="E841" s="118"/>
      <c r="F841" s="118"/>
    </row>
    <row r="842" spans="1:8" ht="27" customHeight="1" x14ac:dyDescent="0.25">
      <c r="A842" s="107"/>
      <c r="B842" s="172" t="str">
        <f t="shared" si="68"/>
        <v>Adapter l'architecture physique des serveurs à leur usage</v>
      </c>
      <c r="C842" s="353" t="str">
        <f t="shared" si="67"/>
        <v xml:space="preserve">Oui, Non </v>
      </c>
      <c r="D842" s="354"/>
      <c r="E842" s="118"/>
      <c r="F842" s="118"/>
    </row>
    <row r="843" spans="1:8" ht="40.950000000000003" customHeight="1" x14ac:dyDescent="0.25">
      <c r="A843" s="107"/>
      <c r="B843" s="172" t="str">
        <f t="shared" si="68"/>
        <v>Déployer un data management dédié à la sobriété numérique, intégré au tableau de bord générique</v>
      </c>
      <c r="C843" s="353" t="str">
        <f t="shared" si="67"/>
        <v xml:space="preserve">Oui, Non </v>
      </c>
      <c r="D843" s="354"/>
      <c r="E843" s="118"/>
      <c r="F843" s="118"/>
    </row>
    <row r="844" spans="1:8" ht="25.2" customHeight="1" x14ac:dyDescent="0.25">
      <c r="A844" s="107"/>
      <c r="B844" s="172" t="str">
        <f t="shared" si="68"/>
        <v>Revoir régulièrement la politique de rétention des données</v>
      </c>
      <c r="C844" s="353" t="str">
        <f t="shared" si="67"/>
        <v>Nombre de mois entre chaque révision</v>
      </c>
      <c r="D844" s="354"/>
      <c r="E844" s="292"/>
      <c r="F844" s="118"/>
    </row>
    <row r="845" spans="1:8" ht="25.2" customHeight="1" x14ac:dyDescent="0.25">
      <c r="A845" s="107"/>
      <c r="B845" s="172" t="str">
        <f t="shared" si="68"/>
        <v xml:space="preserve">Avoir une politique de rétention des données à jour </v>
      </c>
      <c r="C845" s="353" t="str">
        <f t="shared" si="67"/>
        <v xml:space="preserve">Oui, Non </v>
      </c>
      <c r="D845" s="354"/>
      <c r="E845" s="118"/>
      <c r="F845" s="118"/>
    </row>
    <row r="846" spans="1:8" ht="34.950000000000003" customHeight="1" x14ac:dyDescent="0.25">
      <c r="A846" s="107"/>
      <c r="B846" s="172" t="str">
        <f t="shared" si="68"/>
        <v>Définir et partager un catalogue des données pour diminuer le nombre de recherches de bases de données</v>
      </c>
      <c r="C846" s="353" t="str">
        <f t="shared" si="67"/>
        <v xml:space="preserve">Oui, Non </v>
      </c>
      <c r="D846" s="354"/>
      <c r="E846" s="118"/>
      <c r="F846" s="118"/>
    </row>
    <row r="847" spans="1:8" ht="25.2" customHeight="1" x14ac:dyDescent="0.25">
      <c r="A847" s="107"/>
      <c r="B847" s="172" t="str">
        <f t="shared" si="68"/>
        <v> Intégrer des clauses environnementales lors du choix d’un prestataire d’hébergement</v>
      </c>
      <c r="C847" s="353" t="str">
        <f t="shared" si="67"/>
        <v xml:space="preserve">Oui, Non </v>
      </c>
      <c r="D847" s="354"/>
      <c r="E847" s="118"/>
      <c r="F847" s="118"/>
    </row>
    <row r="848" spans="1:8" ht="34.200000000000003" customHeight="1" x14ac:dyDescent="0.25">
      <c r="A848" s="107"/>
      <c r="B848" s="172" t="str">
        <f t="shared" si="68"/>
        <v>Définir et mettre en œuvre une stratégie de décommissionnement des services numériques</v>
      </c>
      <c r="C848" s="353" t="str">
        <f t="shared" si="67"/>
        <v xml:space="preserve">Oui, Non </v>
      </c>
      <c r="D848" s="354"/>
      <c r="E848" s="118"/>
      <c r="F848" s="118"/>
    </row>
    <row r="849" spans="1:6" ht="22.2" customHeight="1" x14ac:dyDescent="0.25"/>
    <row r="850" spans="1:6" ht="22.2" customHeight="1" x14ac:dyDescent="0.25"/>
    <row r="851" spans="1:6" ht="22.2" customHeight="1" x14ac:dyDescent="0.25"/>
    <row r="852" spans="1:6" x14ac:dyDescent="0.25">
      <c r="B852" s="350" t="s">
        <v>1263</v>
      </c>
      <c r="C852" s="350"/>
    </row>
    <row r="853" spans="1:6" ht="25.2" customHeight="1" x14ac:dyDescent="0.25">
      <c r="A853" s="191">
        <f>A818+1</f>
        <v>24</v>
      </c>
      <c r="B853" s="190">
        <f ca="1">OFFSET(Identité!C$34, 0, $A818)</f>
        <v>0</v>
      </c>
    </row>
    <row r="854" spans="1:6" ht="25.2" customHeight="1" thickBot="1" x14ac:dyDescent="0.3">
      <c r="B854" s="49"/>
    </row>
    <row r="855" spans="1:6" ht="46.2" customHeight="1" thickBot="1" x14ac:dyDescent="0.3">
      <c r="B855" s="170" t="str">
        <f t="shared" ref="B855:C869" si="69">B820</f>
        <v>Bonnes pratiques</v>
      </c>
      <c r="C855" s="355" t="str">
        <f t="shared" si="69"/>
        <v xml:space="preserve"> Indicateur </v>
      </c>
      <c r="D855" s="356"/>
      <c r="E855" s="189" t="str">
        <f>E820</f>
        <v>Quel est votre objectif pour cette bonne pratique ?</v>
      </c>
      <c r="F855" s="189" t="str">
        <f>F820</f>
        <v>Selon vos objectifs, où en est la mise en œuvre de cette bonne pratique ?</v>
      </c>
    </row>
    <row r="856" spans="1:6" ht="25.2" customHeight="1" x14ac:dyDescent="0.25">
      <c r="B856" s="168" t="str">
        <f t="shared" si="69"/>
        <v>Entretenir les ordinateurs pour éviter qu'ils ralentissent et deviennent instables</v>
      </c>
      <c r="C856" s="351" t="str">
        <f t="shared" si="69"/>
        <v>% de postes de travail entretenus au moins une fois par mois</v>
      </c>
      <c r="D856" s="352"/>
      <c r="E856" s="114"/>
      <c r="F856" s="226"/>
    </row>
    <row r="857" spans="1:6" ht="25.2" customHeight="1" x14ac:dyDescent="0.25">
      <c r="B857" s="173" t="str">
        <f t="shared" si="69"/>
        <v>Surveiller le taux d'utilisation des logiciels</v>
      </c>
      <c r="C857" s="353" t="str">
        <f t="shared" si="69"/>
        <v>% des logiciels dont l'activité est surveillée</v>
      </c>
      <c r="D857" s="354"/>
      <c r="E857" s="115"/>
      <c r="F857" s="118"/>
    </row>
    <row r="858" spans="1:6" ht="25.2" customHeight="1" x14ac:dyDescent="0.25">
      <c r="B858" s="173" t="str">
        <f t="shared" si="69"/>
        <v>Mettre en œuvre les bonnes pratiques d'écoconception</v>
      </c>
      <c r="C858" s="353" t="str">
        <f t="shared" si="69"/>
        <v>% de services numériques en conformité totale et conformité partielle</v>
      </c>
      <c r="D858" s="354"/>
      <c r="E858" s="115"/>
      <c r="F858" s="118"/>
    </row>
    <row r="859" spans="1:6" ht="25.2" customHeight="1" x14ac:dyDescent="0.25">
      <c r="B859" s="173" t="str">
        <f t="shared" si="69"/>
        <v>Mettre en œuvre les bonnes pratiques d'accessibilité numérique</v>
      </c>
      <c r="C859" s="353" t="str">
        <f t="shared" si="69"/>
        <v>% des services numériques accessibles</v>
      </c>
      <c r="D859" s="354"/>
      <c r="E859" s="115"/>
      <c r="F859" s="118"/>
    </row>
    <row r="860" spans="1:6" ht="25.2" customHeight="1" x14ac:dyDescent="0.25">
      <c r="B860" s="173" t="str">
        <f t="shared" si="69"/>
        <v>Optimiser les états et sorties d'impression</v>
      </c>
      <c r="C860" s="353" t="str">
        <f t="shared" si="69"/>
        <v>% d'applications dont les états de sortie sont optimisés</v>
      </c>
      <c r="D860" s="354"/>
      <c r="E860" s="115"/>
      <c r="F860" s="118"/>
    </row>
    <row r="861" spans="1:6" ht="25.2" customHeight="1" x14ac:dyDescent="0.25">
      <c r="B861" s="173" t="str">
        <f t="shared" si="69"/>
        <v>Systématiser la revue de code en sortie de développement</v>
      </c>
      <c r="C861" s="353" t="str">
        <f t="shared" si="69"/>
        <v>% de services numériques dont la revue de code est effectuée à la fin du développement</v>
      </c>
      <c r="D861" s="354"/>
      <c r="E861" s="115"/>
      <c r="F861" s="118"/>
    </row>
    <row r="862" spans="1:6" ht="39" customHeight="1" x14ac:dyDescent="0.25">
      <c r="B862" s="173" t="str">
        <f t="shared" si="69"/>
        <v>Privilégier les opérateurs qui ont ratifié le code européen de bonne conduite (CoC) pour les datacenters</v>
      </c>
      <c r="C862" s="353" t="str">
        <f t="shared" si="69"/>
        <v>% de DC ou m2 de DC ou kW IT gérés par des fournisseurs ayant signé le CoC</v>
      </c>
      <c r="D862" s="354"/>
      <c r="E862" s="115"/>
      <c r="F862" s="118"/>
    </row>
    <row r="863" spans="1:6" ht="25.2" customHeight="1" x14ac:dyDescent="0.25">
      <c r="B863" s="173" t="str">
        <f t="shared" si="69"/>
        <v>Privilégier une architecture modulaire pour les centres de données</v>
      </c>
      <c r="C863" s="353" t="str">
        <f t="shared" si="69"/>
        <v>% de m2 DC modulaires</v>
      </c>
      <c r="D863" s="354"/>
      <c r="E863" s="115"/>
      <c r="F863" s="118"/>
    </row>
    <row r="864" spans="1:6" ht="25.2" customHeight="1" x14ac:dyDescent="0.25">
      <c r="B864" s="173" t="str">
        <f t="shared" si="69"/>
        <v>Confiner les baies des salles serveurs</v>
      </c>
      <c r="C864" s="353" t="str">
        <f t="shared" si="69"/>
        <v>% de rack confinés</v>
      </c>
      <c r="D864" s="354"/>
      <c r="E864" s="115"/>
      <c r="F864" s="118"/>
    </row>
    <row r="865" spans="1:8" ht="25.2" customHeight="1" x14ac:dyDescent="0.25">
      <c r="B865" s="173" t="str">
        <f t="shared" si="69"/>
        <v>Organiser les baies en allées chaudes et froides</v>
      </c>
      <c r="C865" s="353" t="str">
        <f t="shared" si="69"/>
        <v>% du DC organisé en allées chaudes / allées froides</v>
      </c>
      <c r="D865" s="354"/>
      <c r="E865" s="115"/>
      <c r="F865" s="118"/>
    </row>
    <row r="866" spans="1:8" ht="25.2" customHeight="1" x14ac:dyDescent="0.25">
      <c r="B866" s="173" t="str">
        <f t="shared" si="69"/>
        <v>Privilégier les équipements IT conformes aux exigences ASHRAE</v>
      </c>
      <c r="C866" s="353" t="str">
        <f t="shared" si="69"/>
        <v>% des équipements conformes aux exigences ASHRAE</v>
      </c>
      <c r="D866" s="354"/>
      <c r="E866" s="115"/>
      <c r="F866" s="118"/>
    </row>
    <row r="867" spans="1:8" ht="25.2" customHeight="1" x14ac:dyDescent="0.25">
      <c r="B867" s="173" t="str">
        <f t="shared" si="69"/>
        <v>Exiger une efficacité énergétique minimum pour les équipements non IT des salles</v>
      </c>
      <c r="C867" s="353" t="str">
        <f t="shared" si="69"/>
        <v>% d'équipement acheté avec une efficacité énergétique minimum</v>
      </c>
      <c r="D867" s="354"/>
      <c r="E867" s="115"/>
      <c r="F867" s="118"/>
    </row>
    <row r="868" spans="1:8" ht="25.2" customHeight="1" x14ac:dyDescent="0.25">
      <c r="B868" s="173" t="str">
        <f t="shared" si="69"/>
        <v>Consolider les serveurs physiques sous-utilisés pour les regrouper</v>
      </c>
      <c r="C868" s="353" t="str">
        <f t="shared" si="69"/>
        <v>% de serveurs virtualisés</v>
      </c>
      <c r="D868" s="354"/>
      <c r="E868" s="115"/>
      <c r="F868" s="118"/>
    </row>
    <row r="869" spans="1:8" ht="25.2" customHeight="1" thickBot="1" x14ac:dyDescent="0.3">
      <c r="B869" s="173" t="str">
        <f t="shared" si="69"/>
        <v>Refroidir les serveurs par une solution économe en énergie</v>
      </c>
      <c r="C869" s="353" t="str">
        <f t="shared" si="69"/>
        <v>% des centres de données de l'organisation utilisant d’un refroidissement économe en énergie</v>
      </c>
      <c r="D869" s="354"/>
      <c r="E869" s="115"/>
      <c r="F869" s="118"/>
    </row>
    <row r="870" spans="1:8" ht="25.2" customHeight="1" thickBot="1" x14ac:dyDescent="0.3">
      <c r="C870" s="355" t="str">
        <f t="shared" ref="C870:C883" si="70">C835</f>
        <v xml:space="preserve"> Indicateur</v>
      </c>
      <c r="D870" s="361"/>
    </row>
    <row r="871" spans="1:8" ht="25.2" customHeight="1" x14ac:dyDescent="0.25">
      <c r="B871" s="171" t="str">
        <f t="shared" ref="B871:B883" si="71">B836</f>
        <v>Amélioration continue de l'efficacité des centres de données</v>
      </c>
      <c r="C871" s="351" t="str">
        <f t="shared" si="70"/>
        <v>Votre PUE cible</v>
      </c>
      <c r="D871" s="352"/>
      <c r="E871" s="117"/>
      <c r="F871" s="117"/>
    </row>
    <row r="872" spans="1:8" ht="25.2" customHeight="1" x14ac:dyDescent="0.25">
      <c r="A872" s="107"/>
      <c r="B872" s="172" t="str">
        <f t="shared" si="71"/>
        <v>Privilégier une architecture applicative modulaire</v>
      </c>
      <c r="C872" s="353" t="str">
        <f t="shared" si="70"/>
        <v>% de services numériques reposant sur une architecture modulaire</v>
      </c>
      <c r="D872" s="354"/>
      <c r="E872" s="115"/>
      <c r="F872" s="118"/>
      <c r="H872" s="82"/>
    </row>
    <row r="873" spans="1:8" ht="25.2" customHeight="1" x14ac:dyDescent="0.25">
      <c r="A873" s="107"/>
      <c r="B873" s="172" t="str">
        <f t="shared" si="71"/>
        <v>Maîtriser les capacités de stockage</v>
      </c>
      <c r="C873" s="353" t="str">
        <f t="shared" si="70"/>
        <v>Go accordé / utilisateur</v>
      </c>
      <c r="D873" s="354"/>
      <c r="E873" s="292"/>
      <c r="F873" s="118"/>
    </row>
    <row r="874" spans="1:8" ht="27" customHeight="1" x14ac:dyDescent="0.25">
      <c r="A874" s="107"/>
      <c r="B874" s="172" t="str">
        <f t="shared" si="71"/>
        <v>Augmenter la température de fonctionnement à plus de 24° C</v>
      </c>
      <c r="C874" s="353" t="str">
        <f t="shared" si="70"/>
        <v>Température de consigne</v>
      </c>
      <c r="D874" s="354"/>
      <c r="E874" s="292"/>
      <c r="F874" s="118"/>
    </row>
    <row r="875" spans="1:8" ht="27" customHeight="1" x14ac:dyDescent="0.25">
      <c r="A875" s="107"/>
      <c r="B875" s="172" t="str">
        <f t="shared" si="71"/>
        <v>Mettre en place un suivi régulier des indicateurs énergétiques du datacenter</v>
      </c>
      <c r="C875" s="353" t="str">
        <f t="shared" si="70"/>
        <v xml:space="preserve">Oui, Non </v>
      </c>
      <c r="D875" s="354"/>
      <c r="E875" s="118"/>
      <c r="F875" s="118"/>
    </row>
    <row r="876" spans="1:8" ht="27" customHeight="1" x14ac:dyDescent="0.25">
      <c r="A876" s="107"/>
      <c r="B876" s="172" t="str">
        <f t="shared" si="71"/>
        <v>Mettre en place une procédure stricte de provisionning et déprovisionning des matériels IT</v>
      </c>
      <c r="C876" s="353" t="str">
        <f t="shared" si="70"/>
        <v xml:space="preserve">Oui, Non </v>
      </c>
      <c r="D876" s="354"/>
      <c r="E876" s="118"/>
      <c r="F876" s="118"/>
    </row>
    <row r="877" spans="1:8" ht="27" customHeight="1" x14ac:dyDescent="0.25">
      <c r="A877" s="107"/>
      <c r="B877" s="172" t="str">
        <f t="shared" si="71"/>
        <v>Adapter l'architecture physique des serveurs à leur usage</v>
      </c>
      <c r="C877" s="353" t="str">
        <f t="shared" si="70"/>
        <v xml:space="preserve">Oui, Non </v>
      </c>
      <c r="D877" s="354"/>
      <c r="E877" s="118"/>
      <c r="F877" s="118"/>
    </row>
    <row r="878" spans="1:8" ht="40.950000000000003" customHeight="1" x14ac:dyDescent="0.25">
      <c r="A878" s="107"/>
      <c r="B878" s="172" t="str">
        <f t="shared" si="71"/>
        <v>Déployer un data management dédié à la sobriété numérique, intégré au tableau de bord générique</v>
      </c>
      <c r="C878" s="353" t="str">
        <f t="shared" si="70"/>
        <v xml:space="preserve">Oui, Non </v>
      </c>
      <c r="D878" s="354"/>
      <c r="E878" s="118"/>
      <c r="F878" s="118"/>
    </row>
    <row r="879" spans="1:8" ht="25.2" customHeight="1" x14ac:dyDescent="0.25">
      <c r="A879" s="107"/>
      <c r="B879" s="172" t="str">
        <f t="shared" si="71"/>
        <v>Revoir régulièrement la politique de rétention des données</v>
      </c>
      <c r="C879" s="353" t="str">
        <f t="shared" si="70"/>
        <v>Nombre de mois entre chaque révision</v>
      </c>
      <c r="D879" s="354"/>
      <c r="E879" s="292"/>
      <c r="F879" s="118"/>
    </row>
    <row r="880" spans="1:8" ht="25.2" customHeight="1" x14ac:dyDescent="0.25">
      <c r="A880" s="107"/>
      <c r="B880" s="172" t="str">
        <f t="shared" si="71"/>
        <v xml:space="preserve">Avoir une politique de rétention des données à jour </v>
      </c>
      <c r="C880" s="353" t="str">
        <f t="shared" si="70"/>
        <v xml:space="preserve">Oui, Non </v>
      </c>
      <c r="D880" s="354"/>
      <c r="E880" s="118"/>
      <c r="F880" s="118"/>
    </row>
    <row r="881" spans="1:6" ht="34.950000000000003" customHeight="1" x14ac:dyDescent="0.25">
      <c r="A881" s="107"/>
      <c r="B881" s="172" t="str">
        <f t="shared" si="71"/>
        <v>Définir et partager un catalogue des données pour diminuer le nombre de recherches de bases de données</v>
      </c>
      <c r="C881" s="353" t="str">
        <f t="shared" si="70"/>
        <v xml:space="preserve">Oui, Non </v>
      </c>
      <c r="D881" s="354"/>
      <c r="E881" s="118"/>
      <c r="F881" s="118"/>
    </row>
    <row r="882" spans="1:6" ht="25.2" customHeight="1" x14ac:dyDescent="0.25">
      <c r="A882" s="107"/>
      <c r="B882" s="172" t="str">
        <f t="shared" si="71"/>
        <v> Intégrer des clauses environnementales lors du choix d’un prestataire d’hébergement</v>
      </c>
      <c r="C882" s="353" t="str">
        <f t="shared" si="70"/>
        <v xml:space="preserve">Oui, Non </v>
      </c>
      <c r="D882" s="354"/>
      <c r="E882" s="118"/>
      <c r="F882" s="118"/>
    </row>
    <row r="883" spans="1:6" ht="34.200000000000003" customHeight="1" x14ac:dyDescent="0.25">
      <c r="A883" s="107"/>
      <c r="B883" s="172" t="str">
        <f t="shared" si="71"/>
        <v>Définir et mettre en œuvre une stratégie de décommissionnement des services numériques</v>
      </c>
      <c r="C883" s="353" t="str">
        <f t="shared" si="70"/>
        <v xml:space="preserve">Oui, Non </v>
      </c>
      <c r="D883" s="354"/>
      <c r="E883" s="118"/>
      <c r="F883" s="118"/>
    </row>
    <row r="884" spans="1:6" ht="22.2" customHeight="1" x14ac:dyDescent="0.25"/>
    <row r="885" spans="1:6" ht="22.2" customHeight="1" x14ac:dyDescent="0.25"/>
    <row r="886" spans="1:6" ht="22.2" customHeight="1" x14ac:dyDescent="0.25"/>
    <row r="887" spans="1:6" x14ac:dyDescent="0.25">
      <c r="B887" s="350" t="s">
        <v>1263</v>
      </c>
      <c r="C887" s="350"/>
    </row>
    <row r="888" spans="1:6" ht="25.2" customHeight="1" x14ac:dyDescent="0.25">
      <c r="A888" s="191">
        <f>A853+1</f>
        <v>25</v>
      </c>
      <c r="B888" s="190">
        <f ca="1">OFFSET(Identité!C$34, 0, $A853)</f>
        <v>0</v>
      </c>
    </row>
    <row r="889" spans="1:6" ht="25.2" customHeight="1" thickBot="1" x14ac:dyDescent="0.3">
      <c r="B889" s="49"/>
    </row>
    <row r="890" spans="1:6" ht="46.2" customHeight="1" thickBot="1" x14ac:dyDescent="0.3">
      <c r="B890" s="170" t="str">
        <f t="shared" ref="B890:C904" si="72">B855</f>
        <v>Bonnes pratiques</v>
      </c>
      <c r="C890" s="355" t="str">
        <f t="shared" si="72"/>
        <v xml:space="preserve"> Indicateur </v>
      </c>
      <c r="D890" s="356"/>
      <c r="E890" s="189" t="str">
        <f>E855</f>
        <v>Quel est votre objectif pour cette bonne pratique ?</v>
      </c>
      <c r="F890" s="189" t="str">
        <f>F855</f>
        <v>Selon vos objectifs, où en est la mise en œuvre de cette bonne pratique ?</v>
      </c>
    </row>
    <row r="891" spans="1:6" ht="25.2" customHeight="1" x14ac:dyDescent="0.25">
      <c r="B891" s="168" t="str">
        <f t="shared" si="72"/>
        <v>Entretenir les ordinateurs pour éviter qu'ils ralentissent et deviennent instables</v>
      </c>
      <c r="C891" s="351" t="str">
        <f t="shared" si="72"/>
        <v>% de postes de travail entretenus au moins une fois par mois</v>
      </c>
      <c r="D891" s="352"/>
      <c r="E891" s="114"/>
      <c r="F891" s="226"/>
    </row>
    <row r="892" spans="1:6" ht="25.2" customHeight="1" x14ac:dyDescent="0.25">
      <c r="B892" s="173" t="str">
        <f t="shared" si="72"/>
        <v>Surveiller le taux d'utilisation des logiciels</v>
      </c>
      <c r="C892" s="353" t="str">
        <f t="shared" si="72"/>
        <v>% des logiciels dont l'activité est surveillée</v>
      </c>
      <c r="D892" s="354"/>
      <c r="E892" s="115"/>
      <c r="F892" s="118"/>
    </row>
    <row r="893" spans="1:6" ht="25.2" customHeight="1" x14ac:dyDescent="0.25">
      <c r="B893" s="173" t="str">
        <f t="shared" si="72"/>
        <v>Mettre en œuvre les bonnes pratiques d'écoconception</v>
      </c>
      <c r="C893" s="353" t="str">
        <f t="shared" si="72"/>
        <v>% de services numériques en conformité totale et conformité partielle</v>
      </c>
      <c r="D893" s="354"/>
      <c r="E893" s="115"/>
      <c r="F893" s="118"/>
    </row>
    <row r="894" spans="1:6" ht="25.2" customHeight="1" x14ac:dyDescent="0.25">
      <c r="B894" s="173" t="str">
        <f t="shared" si="72"/>
        <v>Mettre en œuvre les bonnes pratiques d'accessibilité numérique</v>
      </c>
      <c r="C894" s="353" t="str">
        <f t="shared" si="72"/>
        <v>% des services numériques accessibles</v>
      </c>
      <c r="D894" s="354"/>
      <c r="E894" s="115"/>
      <c r="F894" s="118"/>
    </row>
    <row r="895" spans="1:6" ht="25.2" customHeight="1" x14ac:dyDescent="0.25">
      <c r="B895" s="173" t="str">
        <f t="shared" si="72"/>
        <v>Optimiser les états et sorties d'impression</v>
      </c>
      <c r="C895" s="353" t="str">
        <f t="shared" si="72"/>
        <v>% d'applications dont les états de sortie sont optimisés</v>
      </c>
      <c r="D895" s="354"/>
      <c r="E895" s="115"/>
      <c r="F895" s="118"/>
    </row>
    <row r="896" spans="1:6" ht="25.2" customHeight="1" x14ac:dyDescent="0.25">
      <c r="B896" s="173" t="str">
        <f t="shared" si="72"/>
        <v>Systématiser la revue de code en sortie de développement</v>
      </c>
      <c r="C896" s="353" t="str">
        <f t="shared" si="72"/>
        <v>% de services numériques dont la revue de code est effectuée à la fin du développement</v>
      </c>
      <c r="D896" s="354"/>
      <c r="E896" s="115"/>
      <c r="F896" s="118"/>
    </row>
    <row r="897" spans="1:8" ht="39" customHeight="1" x14ac:dyDescent="0.25">
      <c r="B897" s="173" t="str">
        <f t="shared" si="72"/>
        <v>Privilégier les opérateurs qui ont ratifié le code européen de bonne conduite (CoC) pour les datacenters</v>
      </c>
      <c r="C897" s="353" t="str">
        <f t="shared" si="72"/>
        <v>% de DC ou m2 de DC ou kW IT gérés par des fournisseurs ayant signé le CoC</v>
      </c>
      <c r="D897" s="354"/>
      <c r="E897" s="115"/>
      <c r="F897" s="118"/>
    </row>
    <row r="898" spans="1:8" ht="25.2" customHeight="1" x14ac:dyDescent="0.25">
      <c r="B898" s="173" t="str">
        <f t="shared" si="72"/>
        <v>Privilégier une architecture modulaire pour les centres de données</v>
      </c>
      <c r="C898" s="353" t="str">
        <f t="shared" si="72"/>
        <v>% de m2 DC modulaires</v>
      </c>
      <c r="D898" s="354"/>
      <c r="E898" s="115"/>
      <c r="F898" s="118"/>
    </row>
    <row r="899" spans="1:8" ht="25.2" customHeight="1" x14ac:dyDescent="0.25">
      <c r="B899" s="173" t="str">
        <f t="shared" si="72"/>
        <v>Confiner les baies des salles serveurs</v>
      </c>
      <c r="C899" s="353" t="str">
        <f t="shared" si="72"/>
        <v>% de rack confinés</v>
      </c>
      <c r="D899" s="354"/>
      <c r="E899" s="115"/>
      <c r="F899" s="118"/>
    </row>
    <row r="900" spans="1:8" ht="25.2" customHeight="1" x14ac:dyDescent="0.25">
      <c r="B900" s="173" t="str">
        <f t="shared" si="72"/>
        <v>Organiser les baies en allées chaudes et froides</v>
      </c>
      <c r="C900" s="353" t="str">
        <f t="shared" si="72"/>
        <v>% du DC organisé en allées chaudes / allées froides</v>
      </c>
      <c r="D900" s="354"/>
      <c r="E900" s="115"/>
      <c r="F900" s="118"/>
    </row>
    <row r="901" spans="1:8" ht="25.2" customHeight="1" x14ac:dyDescent="0.25">
      <c r="B901" s="173" t="str">
        <f t="shared" si="72"/>
        <v>Privilégier les équipements IT conformes aux exigences ASHRAE</v>
      </c>
      <c r="C901" s="353" t="str">
        <f t="shared" si="72"/>
        <v>% des équipements conformes aux exigences ASHRAE</v>
      </c>
      <c r="D901" s="354"/>
      <c r="E901" s="115"/>
      <c r="F901" s="118"/>
    </row>
    <row r="902" spans="1:8" ht="25.2" customHeight="1" x14ac:dyDescent="0.25">
      <c r="B902" s="173" t="str">
        <f t="shared" si="72"/>
        <v>Exiger une efficacité énergétique minimum pour les équipements non IT des salles</v>
      </c>
      <c r="C902" s="353" t="str">
        <f t="shared" si="72"/>
        <v>% d'équipement acheté avec une efficacité énergétique minimum</v>
      </c>
      <c r="D902" s="354"/>
      <c r="E902" s="115"/>
      <c r="F902" s="118"/>
    </row>
    <row r="903" spans="1:8" ht="25.2" customHeight="1" x14ac:dyDescent="0.25">
      <c r="B903" s="173" t="str">
        <f t="shared" si="72"/>
        <v>Consolider les serveurs physiques sous-utilisés pour les regrouper</v>
      </c>
      <c r="C903" s="353" t="str">
        <f t="shared" si="72"/>
        <v>% de serveurs virtualisés</v>
      </c>
      <c r="D903" s="354"/>
      <c r="E903" s="115"/>
      <c r="F903" s="118"/>
    </row>
    <row r="904" spans="1:8" ht="25.2" customHeight="1" thickBot="1" x14ac:dyDescent="0.3">
      <c r="B904" s="173" t="str">
        <f t="shared" si="72"/>
        <v>Refroidir les serveurs par une solution économe en énergie</v>
      </c>
      <c r="C904" s="353" t="str">
        <f t="shared" si="72"/>
        <v>% des centres de données de l'organisation utilisant d’un refroidissement économe en énergie</v>
      </c>
      <c r="D904" s="354"/>
      <c r="E904" s="115"/>
      <c r="F904" s="118"/>
    </row>
    <row r="905" spans="1:8" ht="25.2" customHeight="1" thickBot="1" x14ac:dyDescent="0.3">
      <c r="C905" s="355" t="str">
        <f t="shared" ref="C905:C918" si="73">C870</f>
        <v xml:space="preserve"> Indicateur</v>
      </c>
      <c r="D905" s="361"/>
    </row>
    <row r="906" spans="1:8" ht="25.2" customHeight="1" x14ac:dyDescent="0.25">
      <c r="B906" s="171" t="str">
        <f t="shared" ref="B906:B918" si="74">B871</f>
        <v>Amélioration continue de l'efficacité des centres de données</v>
      </c>
      <c r="C906" s="351" t="str">
        <f t="shared" si="73"/>
        <v>Votre PUE cible</v>
      </c>
      <c r="D906" s="352"/>
      <c r="E906" s="117"/>
      <c r="F906" s="117"/>
    </row>
    <row r="907" spans="1:8" ht="25.2" customHeight="1" x14ac:dyDescent="0.25">
      <c r="A907" s="107"/>
      <c r="B907" s="172" t="str">
        <f t="shared" si="74"/>
        <v>Privilégier une architecture applicative modulaire</v>
      </c>
      <c r="C907" s="353" t="str">
        <f t="shared" si="73"/>
        <v>% de services numériques reposant sur une architecture modulaire</v>
      </c>
      <c r="D907" s="354"/>
      <c r="E907" s="115"/>
      <c r="F907" s="118"/>
      <c r="H907" s="82"/>
    </row>
    <row r="908" spans="1:8" ht="25.2" customHeight="1" x14ac:dyDescent="0.25">
      <c r="A908" s="107"/>
      <c r="B908" s="172" t="str">
        <f t="shared" si="74"/>
        <v>Maîtriser les capacités de stockage</v>
      </c>
      <c r="C908" s="353" t="str">
        <f t="shared" si="73"/>
        <v>Go accordé / utilisateur</v>
      </c>
      <c r="D908" s="354"/>
      <c r="E908" s="292"/>
      <c r="F908" s="118"/>
    </row>
    <row r="909" spans="1:8" ht="27" customHeight="1" x14ac:dyDescent="0.25">
      <c r="A909" s="107"/>
      <c r="B909" s="172" t="str">
        <f t="shared" si="74"/>
        <v>Augmenter la température de fonctionnement à plus de 24° C</v>
      </c>
      <c r="C909" s="353" t="str">
        <f t="shared" si="73"/>
        <v>Température de consigne</v>
      </c>
      <c r="D909" s="354"/>
      <c r="E909" s="292"/>
      <c r="F909" s="118"/>
    </row>
    <row r="910" spans="1:8" ht="27" customHeight="1" x14ac:dyDescent="0.25">
      <c r="A910" s="107"/>
      <c r="B910" s="172" t="str">
        <f t="shared" si="74"/>
        <v>Mettre en place un suivi régulier des indicateurs énergétiques du datacenter</v>
      </c>
      <c r="C910" s="353" t="str">
        <f t="shared" si="73"/>
        <v xml:space="preserve">Oui, Non </v>
      </c>
      <c r="D910" s="354"/>
      <c r="E910" s="118"/>
      <c r="F910" s="118"/>
    </row>
    <row r="911" spans="1:8" ht="27" customHeight="1" x14ac:dyDescent="0.25">
      <c r="A911" s="107"/>
      <c r="B911" s="172" t="str">
        <f t="shared" si="74"/>
        <v>Mettre en place une procédure stricte de provisionning et déprovisionning des matériels IT</v>
      </c>
      <c r="C911" s="353" t="str">
        <f t="shared" si="73"/>
        <v xml:space="preserve">Oui, Non </v>
      </c>
      <c r="D911" s="354"/>
      <c r="E911" s="118"/>
      <c r="F911" s="118"/>
    </row>
    <row r="912" spans="1:8" ht="27" customHeight="1" x14ac:dyDescent="0.25">
      <c r="A912" s="107"/>
      <c r="B912" s="172" t="str">
        <f t="shared" si="74"/>
        <v>Adapter l'architecture physique des serveurs à leur usage</v>
      </c>
      <c r="C912" s="353" t="str">
        <f t="shared" si="73"/>
        <v xml:space="preserve">Oui, Non </v>
      </c>
      <c r="D912" s="354"/>
      <c r="E912" s="118"/>
      <c r="F912" s="118"/>
    </row>
    <row r="913" spans="1:6" ht="40.950000000000003" customHeight="1" x14ac:dyDescent="0.25">
      <c r="A913" s="107"/>
      <c r="B913" s="172" t="str">
        <f t="shared" si="74"/>
        <v>Déployer un data management dédié à la sobriété numérique, intégré au tableau de bord générique</v>
      </c>
      <c r="C913" s="353" t="str">
        <f t="shared" si="73"/>
        <v xml:space="preserve">Oui, Non </v>
      </c>
      <c r="D913" s="354"/>
      <c r="E913" s="118"/>
      <c r="F913" s="118"/>
    </row>
    <row r="914" spans="1:6" ht="25.2" customHeight="1" x14ac:dyDescent="0.25">
      <c r="A914" s="107"/>
      <c r="B914" s="172" t="str">
        <f t="shared" si="74"/>
        <v>Revoir régulièrement la politique de rétention des données</v>
      </c>
      <c r="C914" s="353" t="str">
        <f t="shared" si="73"/>
        <v>Nombre de mois entre chaque révision</v>
      </c>
      <c r="D914" s="354"/>
      <c r="E914" s="292"/>
      <c r="F914" s="118"/>
    </row>
    <row r="915" spans="1:6" ht="25.2" customHeight="1" x14ac:dyDescent="0.25">
      <c r="A915" s="107"/>
      <c r="B915" s="172" t="str">
        <f t="shared" si="74"/>
        <v xml:space="preserve">Avoir une politique de rétention des données à jour </v>
      </c>
      <c r="C915" s="353" t="str">
        <f t="shared" si="73"/>
        <v xml:space="preserve">Oui, Non </v>
      </c>
      <c r="D915" s="354"/>
      <c r="E915" s="118"/>
      <c r="F915" s="118"/>
    </row>
    <row r="916" spans="1:6" ht="34.950000000000003" customHeight="1" x14ac:dyDescent="0.25">
      <c r="A916" s="107"/>
      <c r="B916" s="172" t="str">
        <f t="shared" si="74"/>
        <v>Définir et partager un catalogue des données pour diminuer le nombre de recherches de bases de données</v>
      </c>
      <c r="C916" s="353" t="str">
        <f t="shared" si="73"/>
        <v xml:space="preserve">Oui, Non </v>
      </c>
      <c r="D916" s="354"/>
      <c r="E916" s="118"/>
      <c r="F916" s="118"/>
    </row>
    <row r="917" spans="1:6" ht="25.2" customHeight="1" x14ac:dyDescent="0.25">
      <c r="A917" s="107"/>
      <c r="B917" s="172" t="str">
        <f t="shared" si="74"/>
        <v> Intégrer des clauses environnementales lors du choix d’un prestataire d’hébergement</v>
      </c>
      <c r="C917" s="353" t="str">
        <f t="shared" si="73"/>
        <v xml:space="preserve">Oui, Non </v>
      </c>
      <c r="D917" s="354"/>
      <c r="E917" s="118"/>
      <c r="F917" s="118"/>
    </row>
    <row r="918" spans="1:6" ht="34.200000000000003" customHeight="1" x14ac:dyDescent="0.25">
      <c r="A918" s="107"/>
      <c r="B918" s="172" t="str">
        <f t="shared" si="74"/>
        <v>Définir et mettre en œuvre une stratégie de décommissionnement des services numériques</v>
      </c>
      <c r="C918" s="353" t="str">
        <f t="shared" si="73"/>
        <v xml:space="preserve">Oui, Non </v>
      </c>
      <c r="D918" s="354"/>
      <c r="E918" s="118"/>
      <c r="F918" s="118"/>
    </row>
    <row r="919" spans="1:6" ht="22.2" customHeight="1" x14ac:dyDescent="0.25"/>
    <row r="920" spans="1:6" ht="22.2" customHeight="1" x14ac:dyDescent="0.25"/>
    <row r="921" spans="1:6" ht="22.2" customHeight="1" x14ac:dyDescent="0.25"/>
    <row r="922" spans="1:6" x14ac:dyDescent="0.25">
      <c r="B922" s="350" t="s">
        <v>1263</v>
      </c>
      <c r="C922" s="350"/>
    </row>
    <row r="923" spans="1:6" ht="25.2" customHeight="1" x14ac:dyDescent="0.25">
      <c r="A923" s="191">
        <f>A888+1</f>
        <v>26</v>
      </c>
      <c r="B923" s="190">
        <f ca="1">OFFSET(Identité!C$34, 0, $A888)</f>
        <v>0</v>
      </c>
    </row>
    <row r="924" spans="1:6" ht="25.2" customHeight="1" thickBot="1" x14ac:dyDescent="0.3">
      <c r="B924" s="49"/>
    </row>
    <row r="925" spans="1:6" ht="46.2" customHeight="1" thickBot="1" x14ac:dyDescent="0.3">
      <c r="B925" s="170" t="str">
        <f t="shared" ref="B925:C939" si="75">B890</f>
        <v>Bonnes pratiques</v>
      </c>
      <c r="C925" s="355" t="str">
        <f t="shared" si="75"/>
        <v xml:space="preserve"> Indicateur </v>
      </c>
      <c r="D925" s="356"/>
      <c r="E925" s="189" t="str">
        <f>E890</f>
        <v>Quel est votre objectif pour cette bonne pratique ?</v>
      </c>
      <c r="F925" s="189" t="str">
        <f>F890</f>
        <v>Selon vos objectifs, où en est la mise en œuvre de cette bonne pratique ?</v>
      </c>
    </row>
    <row r="926" spans="1:6" ht="25.2" customHeight="1" x14ac:dyDescent="0.25">
      <c r="B926" s="168" t="str">
        <f t="shared" si="75"/>
        <v>Entretenir les ordinateurs pour éviter qu'ils ralentissent et deviennent instables</v>
      </c>
      <c r="C926" s="351" t="str">
        <f t="shared" si="75"/>
        <v>% de postes de travail entretenus au moins une fois par mois</v>
      </c>
      <c r="D926" s="352"/>
      <c r="E926" s="114"/>
      <c r="F926" s="226"/>
    </row>
    <row r="927" spans="1:6" ht="25.2" customHeight="1" x14ac:dyDescent="0.25">
      <c r="B927" s="173" t="str">
        <f t="shared" si="75"/>
        <v>Surveiller le taux d'utilisation des logiciels</v>
      </c>
      <c r="C927" s="353" t="str">
        <f t="shared" si="75"/>
        <v>% des logiciels dont l'activité est surveillée</v>
      </c>
      <c r="D927" s="354"/>
      <c r="E927" s="115"/>
      <c r="F927" s="118"/>
    </row>
    <row r="928" spans="1:6" ht="25.2" customHeight="1" x14ac:dyDescent="0.25">
      <c r="B928" s="173" t="str">
        <f t="shared" si="75"/>
        <v>Mettre en œuvre les bonnes pratiques d'écoconception</v>
      </c>
      <c r="C928" s="353" t="str">
        <f t="shared" si="75"/>
        <v>% de services numériques en conformité totale et conformité partielle</v>
      </c>
      <c r="D928" s="354"/>
      <c r="E928" s="115"/>
      <c r="F928" s="118"/>
    </row>
    <row r="929" spans="1:8" ht="25.2" customHeight="1" x14ac:dyDescent="0.25">
      <c r="B929" s="173" t="str">
        <f t="shared" si="75"/>
        <v>Mettre en œuvre les bonnes pratiques d'accessibilité numérique</v>
      </c>
      <c r="C929" s="353" t="str">
        <f t="shared" si="75"/>
        <v>% des services numériques accessibles</v>
      </c>
      <c r="D929" s="354"/>
      <c r="E929" s="115"/>
      <c r="F929" s="118"/>
    </row>
    <row r="930" spans="1:8" ht="25.2" customHeight="1" x14ac:dyDescent="0.25">
      <c r="B930" s="173" t="str">
        <f t="shared" si="75"/>
        <v>Optimiser les états et sorties d'impression</v>
      </c>
      <c r="C930" s="353" t="str">
        <f t="shared" si="75"/>
        <v>% d'applications dont les états de sortie sont optimisés</v>
      </c>
      <c r="D930" s="354"/>
      <c r="E930" s="115"/>
      <c r="F930" s="118"/>
    </row>
    <row r="931" spans="1:8" ht="25.2" customHeight="1" x14ac:dyDescent="0.25">
      <c r="B931" s="173" t="str">
        <f t="shared" si="75"/>
        <v>Systématiser la revue de code en sortie de développement</v>
      </c>
      <c r="C931" s="353" t="str">
        <f t="shared" si="75"/>
        <v>% de services numériques dont la revue de code est effectuée à la fin du développement</v>
      </c>
      <c r="D931" s="354"/>
      <c r="E931" s="115"/>
      <c r="F931" s="118"/>
    </row>
    <row r="932" spans="1:8" ht="39" customHeight="1" x14ac:dyDescent="0.25">
      <c r="B932" s="173" t="str">
        <f t="shared" si="75"/>
        <v>Privilégier les opérateurs qui ont ratifié le code européen de bonne conduite (CoC) pour les datacenters</v>
      </c>
      <c r="C932" s="353" t="str">
        <f t="shared" si="75"/>
        <v>% de DC ou m2 de DC ou kW IT gérés par des fournisseurs ayant signé le CoC</v>
      </c>
      <c r="D932" s="354"/>
      <c r="E932" s="115"/>
      <c r="F932" s="118"/>
    </row>
    <row r="933" spans="1:8" ht="25.2" customHeight="1" x14ac:dyDescent="0.25">
      <c r="B933" s="173" t="str">
        <f t="shared" si="75"/>
        <v>Privilégier une architecture modulaire pour les centres de données</v>
      </c>
      <c r="C933" s="353" t="str">
        <f t="shared" si="75"/>
        <v>% de m2 DC modulaires</v>
      </c>
      <c r="D933" s="354"/>
      <c r="E933" s="115"/>
      <c r="F933" s="118"/>
    </row>
    <row r="934" spans="1:8" ht="25.2" customHeight="1" x14ac:dyDescent="0.25">
      <c r="B934" s="173" t="str">
        <f t="shared" si="75"/>
        <v>Confiner les baies des salles serveurs</v>
      </c>
      <c r="C934" s="353" t="str">
        <f t="shared" si="75"/>
        <v>% de rack confinés</v>
      </c>
      <c r="D934" s="354"/>
      <c r="E934" s="115"/>
      <c r="F934" s="118"/>
    </row>
    <row r="935" spans="1:8" ht="25.2" customHeight="1" x14ac:dyDescent="0.25">
      <c r="B935" s="173" t="str">
        <f t="shared" si="75"/>
        <v>Organiser les baies en allées chaudes et froides</v>
      </c>
      <c r="C935" s="353" t="str">
        <f t="shared" si="75"/>
        <v>% du DC organisé en allées chaudes / allées froides</v>
      </c>
      <c r="D935" s="354"/>
      <c r="E935" s="115"/>
      <c r="F935" s="118"/>
    </row>
    <row r="936" spans="1:8" ht="25.2" customHeight="1" x14ac:dyDescent="0.25">
      <c r="B936" s="173" t="str">
        <f t="shared" si="75"/>
        <v>Privilégier les équipements IT conformes aux exigences ASHRAE</v>
      </c>
      <c r="C936" s="353" t="str">
        <f t="shared" si="75"/>
        <v>% des équipements conformes aux exigences ASHRAE</v>
      </c>
      <c r="D936" s="354"/>
      <c r="E936" s="115"/>
      <c r="F936" s="118"/>
    </row>
    <row r="937" spans="1:8" ht="25.2" customHeight="1" x14ac:dyDescent="0.25">
      <c r="B937" s="173" t="str">
        <f t="shared" si="75"/>
        <v>Exiger une efficacité énergétique minimum pour les équipements non IT des salles</v>
      </c>
      <c r="C937" s="353" t="str">
        <f t="shared" si="75"/>
        <v>% d'équipement acheté avec une efficacité énergétique minimum</v>
      </c>
      <c r="D937" s="354"/>
      <c r="E937" s="115"/>
      <c r="F937" s="118"/>
    </row>
    <row r="938" spans="1:8" ht="25.2" customHeight="1" x14ac:dyDescent="0.25">
      <c r="B938" s="173" t="str">
        <f t="shared" si="75"/>
        <v>Consolider les serveurs physiques sous-utilisés pour les regrouper</v>
      </c>
      <c r="C938" s="353" t="str">
        <f t="shared" si="75"/>
        <v>% de serveurs virtualisés</v>
      </c>
      <c r="D938" s="354"/>
      <c r="E938" s="115"/>
      <c r="F938" s="118"/>
    </row>
    <row r="939" spans="1:8" ht="25.2" customHeight="1" thickBot="1" x14ac:dyDescent="0.3">
      <c r="B939" s="173" t="str">
        <f t="shared" si="75"/>
        <v>Refroidir les serveurs par une solution économe en énergie</v>
      </c>
      <c r="C939" s="353" t="str">
        <f t="shared" si="75"/>
        <v>% des centres de données de l'organisation utilisant d’un refroidissement économe en énergie</v>
      </c>
      <c r="D939" s="354"/>
      <c r="E939" s="115"/>
      <c r="F939" s="118"/>
    </row>
    <row r="940" spans="1:8" ht="25.2" customHeight="1" thickBot="1" x14ac:dyDescent="0.3">
      <c r="C940" s="355" t="str">
        <f t="shared" ref="C940:C953" si="76">C905</f>
        <v xml:space="preserve"> Indicateur</v>
      </c>
      <c r="D940" s="361"/>
    </row>
    <row r="941" spans="1:8" ht="25.2" customHeight="1" x14ac:dyDescent="0.25">
      <c r="B941" s="171" t="str">
        <f t="shared" ref="B941:B953" si="77">B906</f>
        <v>Amélioration continue de l'efficacité des centres de données</v>
      </c>
      <c r="C941" s="351" t="str">
        <f t="shared" si="76"/>
        <v>Votre PUE cible</v>
      </c>
      <c r="D941" s="352"/>
      <c r="E941" s="117"/>
      <c r="F941" s="117"/>
    </row>
    <row r="942" spans="1:8" ht="25.2" customHeight="1" x14ac:dyDescent="0.25">
      <c r="A942" s="107"/>
      <c r="B942" s="172" t="str">
        <f t="shared" si="77"/>
        <v>Privilégier une architecture applicative modulaire</v>
      </c>
      <c r="C942" s="353" t="str">
        <f t="shared" si="76"/>
        <v>% de services numériques reposant sur une architecture modulaire</v>
      </c>
      <c r="D942" s="354"/>
      <c r="E942" s="115"/>
      <c r="F942" s="118"/>
      <c r="H942" s="82"/>
    </row>
    <row r="943" spans="1:8" ht="25.2" customHeight="1" x14ac:dyDescent="0.25">
      <c r="A943" s="107"/>
      <c r="B943" s="172" t="str">
        <f t="shared" si="77"/>
        <v>Maîtriser les capacités de stockage</v>
      </c>
      <c r="C943" s="353" t="str">
        <f t="shared" si="76"/>
        <v>Go accordé / utilisateur</v>
      </c>
      <c r="D943" s="354"/>
      <c r="E943" s="292"/>
      <c r="F943" s="118"/>
    </row>
    <row r="944" spans="1:8" ht="27" customHeight="1" x14ac:dyDescent="0.25">
      <c r="A944" s="107"/>
      <c r="B944" s="172" t="str">
        <f t="shared" si="77"/>
        <v>Augmenter la température de fonctionnement à plus de 24° C</v>
      </c>
      <c r="C944" s="353" t="str">
        <f t="shared" si="76"/>
        <v>Température de consigne</v>
      </c>
      <c r="D944" s="354"/>
      <c r="E944" s="292"/>
      <c r="F944" s="118"/>
    </row>
    <row r="945" spans="1:6" ht="27" customHeight="1" x14ac:dyDescent="0.25">
      <c r="A945" s="107"/>
      <c r="B945" s="172" t="str">
        <f t="shared" si="77"/>
        <v>Mettre en place un suivi régulier des indicateurs énergétiques du datacenter</v>
      </c>
      <c r="C945" s="353" t="str">
        <f t="shared" si="76"/>
        <v xml:space="preserve">Oui, Non </v>
      </c>
      <c r="D945" s="354"/>
      <c r="E945" s="118"/>
      <c r="F945" s="118"/>
    </row>
    <row r="946" spans="1:6" ht="27" customHeight="1" x14ac:dyDescent="0.25">
      <c r="A946" s="107"/>
      <c r="B946" s="172" t="str">
        <f t="shared" si="77"/>
        <v>Mettre en place une procédure stricte de provisionning et déprovisionning des matériels IT</v>
      </c>
      <c r="C946" s="353" t="str">
        <f t="shared" si="76"/>
        <v xml:space="preserve">Oui, Non </v>
      </c>
      <c r="D946" s="354"/>
      <c r="E946" s="118"/>
      <c r="F946" s="118"/>
    </row>
    <row r="947" spans="1:6" ht="27" customHeight="1" x14ac:dyDescent="0.25">
      <c r="A947" s="107"/>
      <c r="B947" s="172" t="str">
        <f t="shared" si="77"/>
        <v>Adapter l'architecture physique des serveurs à leur usage</v>
      </c>
      <c r="C947" s="353" t="str">
        <f t="shared" si="76"/>
        <v xml:space="preserve">Oui, Non </v>
      </c>
      <c r="D947" s="354"/>
      <c r="E947" s="118"/>
      <c r="F947" s="118"/>
    </row>
    <row r="948" spans="1:6" ht="40.950000000000003" customHeight="1" x14ac:dyDescent="0.25">
      <c r="A948" s="107"/>
      <c r="B948" s="172" t="str">
        <f t="shared" si="77"/>
        <v>Déployer un data management dédié à la sobriété numérique, intégré au tableau de bord générique</v>
      </c>
      <c r="C948" s="353" t="str">
        <f t="shared" si="76"/>
        <v xml:space="preserve">Oui, Non </v>
      </c>
      <c r="D948" s="354"/>
      <c r="E948" s="118"/>
      <c r="F948" s="118"/>
    </row>
    <row r="949" spans="1:6" ht="25.2" customHeight="1" x14ac:dyDescent="0.25">
      <c r="A949" s="107"/>
      <c r="B949" s="172" t="str">
        <f t="shared" si="77"/>
        <v>Revoir régulièrement la politique de rétention des données</v>
      </c>
      <c r="C949" s="353" t="str">
        <f t="shared" si="76"/>
        <v>Nombre de mois entre chaque révision</v>
      </c>
      <c r="D949" s="354"/>
      <c r="E949" s="292"/>
      <c r="F949" s="118"/>
    </row>
    <row r="950" spans="1:6" ht="25.2" customHeight="1" x14ac:dyDescent="0.25">
      <c r="A950" s="107"/>
      <c r="B950" s="172" t="str">
        <f t="shared" si="77"/>
        <v xml:space="preserve">Avoir une politique de rétention des données à jour </v>
      </c>
      <c r="C950" s="353" t="str">
        <f t="shared" si="76"/>
        <v xml:space="preserve">Oui, Non </v>
      </c>
      <c r="D950" s="354"/>
      <c r="E950" s="118"/>
      <c r="F950" s="118"/>
    </row>
    <row r="951" spans="1:6" ht="34.950000000000003" customHeight="1" x14ac:dyDescent="0.25">
      <c r="A951" s="107"/>
      <c r="B951" s="172" t="str">
        <f t="shared" si="77"/>
        <v>Définir et partager un catalogue des données pour diminuer le nombre de recherches de bases de données</v>
      </c>
      <c r="C951" s="353" t="str">
        <f t="shared" si="76"/>
        <v xml:space="preserve">Oui, Non </v>
      </c>
      <c r="D951" s="354"/>
      <c r="E951" s="118"/>
      <c r="F951" s="118"/>
    </row>
    <row r="952" spans="1:6" ht="25.2" customHeight="1" x14ac:dyDescent="0.25">
      <c r="A952" s="107"/>
      <c r="B952" s="172" t="str">
        <f t="shared" si="77"/>
        <v> Intégrer des clauses environnementales lors du choix d’un prestataire d’hébergement</v>
      </c>
      <c r="C952" s="353" t="str">
        <f t="shared" si="76"/>
        <v xml:space="preserve">Oui, Non </v>
      </c>
      <c r="D952" s="354"/>
      <c r="E952" s="118"/>
      <c r="F952" s="118"/>
    </row>
    <row r="953" spans="1:6" ht="34.200000000000003" customHeight="1" x14ac:dyDescent="0.25">
      <c r="A953" s="107"/>
      <c r="B953" s="172" t="str">
        <f t="shared" si="77"/>
        <v>Définir et mettre en œuvre une stratégie de décommissionnement des services numériques</v>
      </c>
      <c r="C953" s="353" t="str">
        <f t="shared" si="76"/>
        <v xml:space="preserve">Oui, Non </v>
      </c>
      <c r="D953" s="354"/>
      <c r="E953" s="118"/>
      <c r="F953" s="118"/>
    </row>
    <row r="954" spans="1:6" ht="22.2" customHeight="1" x14ac:dyDescent="0.25"/>
    <row r="955" spans="1:6" ht="22.2" customHeight="1" x14ac:dyDescent="0.25"/>
    <row r="956" spans="1:6" ht="22.2" customHeight="1" x14ac:dyDescent="0.25"/>
    <row r="957" spans="1:6" x14ac:dyDescent="0.25">
      <c r="B957" s="350" t="s">
        <v>1263</v>
      </c>
      <c r="C957" s="350"/>
    </row>
    <row r="958" spans="1:6" ht="25.2" customHeight="1" x14ac:dyDescent="0.25">
      <c r="A958" s="191">
        <f>A923+1</f>
        <v>27</v>
      </c>
      <c r="B958" s="190">
        <f ca="1">OFFSET(Identité!C$34, 0, $A923)</f>
        <v>0</v>
      </c>
    </row>
    <row r="959" spans="1:6" ht="25.2" customHeight="1" thickBot="1" x14ac:dyDescent="0.3">
      <c r="B959" s="49"/>
    </row>
    <row r="960" spans="1:6" ht="46.2" customHeight="1" thickBot="1" x14ac:dyDescent="0.3">
      <c r="B960" s="170" t="str">
        <f t="shared" ref="B960:C974" si="78">B925</f>
        <v>Bonnes pratiques</v>
      </c>
      <c r="C960" s="355" t="str">
        <f t="shared" si="78"/>
        <v xml:space="preserve"> Indicateur </v>
      </c>
      <c r="D960" s="356"/>
      <c r="E960" s="189" t="str">
        <f>E925</f>
        <v>Quel est votre objectif pour cette bonne pratique ?</v>
      </c>
      <c r="F960" s="189" t="str">
        <f>F925</f>
        <v>Selon vos objectifs, où en est la mise en œuvre de cette bonne pratique ?</v>
      </c>
    </row>
    <row r="961" spans="2:6" ht="25.2" customHeight="1" x14ac:dyDescent="0.25">
      <c r="B961" s="168" t="str">
        <f t="shared" si="78"/>
        <v>Entretenir les ordinateurs pour éviter qu'ils ralentissent et deviennent instables</v>
      </c>
      <c r="C961" s="351" t="str">
        <f t="shared" si="78"/>
        <v>% de postes de travail entretenus au moins une fois par mois</v>
      </c>
      <c r="D961" s="352"/>
      <c r="E961" s="114"/>
      <c r="F961" s="226"/>
    </row>
    <row r="962" spans="2:6" ht="25.2" customHeight="1" x14ac:dyDescent="0.25">
      <c r="B962" s="173" t="str">
        <f t="shared" si="78"/>
        <v>Surveiller le taux d'utilisation des logiciels</v>
      </c>
      <c r="C962" s="353" t="str">
        <f t="shared" si="78"/>
        <v>% des logiciels dont l'activité est surveillée</v>
      </c>
      <c r="D962" s="354"/>
      <c r="E962" s="115"/>
      <c r="F962" s="118"/>
    </row>
    <row r="963" spans="2:6" ht="25.2" customHeight="1" x14ac:dyDescent="0.25">
      <c r="B963" s="173" t="str">
        <f t="shared" si="78"/>
        <v>Mettre en œuvre les bonnes pratiques d'écoconception</v>
      </c>
      <c r="C963" s="353" t="str">
        <f t="shared" si="78"/>
        <v>% de services numériques en conformité totale et conformité partielle</v>
      </c>
      <c r="D963" s="354"/>
      <c r="E963" s="115"/>
      <c r="F963" s="118"/>
    </row>
    <row r="964" spans="2:6" ht="25.2" customHeight="1" x14ac:dyDescent="0.25">
      <c r="B964" s="173" t="str">
        <f t="shared" si="78"/>
        <v>Mettre en œuvre les bonnes pratiques d'accessibilité numérique</v>
      </c>
      <c r="C964" s="353" t="str">
        <f t="shared" si="78"/>
        <v>% des services numériques accessibles</v>
      </c>
      <c r="D964" s="354"/>
      <c r="E964" s="115"/>
      <c r="F964" s="118"/>
    </row>
    <row r="965" spans="2:6" ht="25.2" customHeight="1" x14ac:dyDescent="0.25">
      <c r="B965" s="173" t="str">
        <f t="shared" si="78"/>
        <v>Optimiser les états et sorties d'impression</v>
      </c>
      <c r="C965" s="353" t="str">
        <f t="shared" si="78"/>
        <v>% d'applications dont les états de sortie sont optimisés</v>
      </c>
      <c r="D965" s="354"/>
      <c r="E965" s="115"/>
      <c r="F965" s="118"/>
    </row>
    <row r="966" spans="2:6" ht="25.2" customHeight="1" x14ac:dyDescent="0.25">
      <c r="B966" s="173" t="str">
        <f t="shared" si="78"/>
        <v>Systématiser la revue de code en sortie de développement</v>
      </c>
      <c r="C966" s="353" t="str">
        <f t="shared" si="78"/>
        <v>% de services numériques dont la revue de code est effectuée à la fin du développement</v>
      </c>
      <c r="D966" s="354"/>
      <c r="E966" s="115"/>
      <c r="F966" s="118"/>
    </row>
    <row r="967" spans="2:6" ht="39" customHeight="1" x14ac:dyDescent="0.25">
      <c r="B967" s="173" t="str">
        <f t="shared" si="78"/>
        <v>Privilégier les opérateurs qui ont ratifié le code européen de bonne conduite (CoC) pour les datacenters</v>
      </c>
      <c r="C967" s="353" t="str">
        <f t="shared" si="78"/>
        <v>% de DC ou m2 de DC ou kW IT gérés par des fournisseurs ayant signé le CoC</v>
      </c>
      <c r="D967" s="354"/>
      <c r="E967" s="115"/>
      <c r="F967" s="118"/>
    </row>
    <row r="968" spans="2:6" ht="25.2" customHeight="1" x14ac:dyDescent="0.25">
      <c r="B968" s="173" t="str">
        <f t="shared" si="78"/>
        <v>Privilégier une architecture modulaire pour les centres de données</v>
      </c>
      <c r="C968" s="353" t="str">
        <f t="shared" si="78"/>
        <v>% de m2 DC modulaires</v>
      </c>
      <c r="D968" s="354"/>
      <c r="E968" s="115"/>
      <c r="F968" s="118"/>
    </row>
    <row r="969" spans="2:6" ht="25.2" customHeight="1" x14ac:dyDescent="0.25">
      <c r="B969" s="173" t="str">
        <f t="shared" si="78"/>
        <v>Confiner les baies des salles serveurs</v>
      </c>
      <c r="C969" s="353" t="str">
        <f t="shared" si="78"/>
        <v>% de rack confinés</v>
      </c>
      <c r="D969" s="354"/>
      <c r="E969" s="115"/>
      <c r="F969" s="118"/>
    </row>
    <row r="970" spans="2:6" ht="25.2" customHeight="1" x14ac:dyDescent="0.25">
      <c r="B970" s="173" t="str">
        <f t="shared" si="78"/>
        <v>Organiser les baies en allées chaudes et froides</v>
      </c>
      <c r="C970" s="353" t="str">
        <f t="shared" si="78"/>
        <v>% du DC organisé en allées chaudes / allées froides</v>
      </c>
      <c r="D970" s="354"/>
      <c r="E970" s="115"/>
      <c r="F970" s="118"/>
    </row>
    <row r="971" spans="2:6" ht="25.2" customHeight="1" x14ac:dyDescent="0.25">
      <c r="B971" s="173" t="str">
        <f t="shared" si="78"/>
        <v>Privilégier les équipements IT conformes aux exigences ASHRAE</v>
      </c>
      <c r="C971" s="353" t="str">
        <f t="shared" si="78"/>
        <v>% des équipements conformes aux exigences ASHRAE</v>
      </c>
      <c r="D971" s="354"/>
      <c r="E971" s="115"/>
      <c r="F971" s="118"/>
    </row>
    <row r="972" spans="2:6" ht="25.2" customHeight="1" x14ac:dyDescent="0.25">
      <c r="B972" s="173" t="str">
        <f t="shared" si="78"/>
        <v>Exiger une efficacité énergétique minimum pour les équipements non IT des salles</v>
      </c>
      <c r="C972" s="353" t="str">
        <f t="shared" si="78"/>
        <v>% d'équipement acheté avec une efficacité énergétique minimum</v>
      </c>
      <c r="D972" s="354"/>
      <c r="E972" s="115"/>
      <c r="F972" s="118"/>
    </row>
    <row r="973" spans="2:6" ht="25.2" customHeight="1" x14ac:dyDescent="0.25">
      <c r="B973" s="173" t="str">
        <f t="shared" si="78"/>
        <v>Consolider les serveurs physiques sous-utilisés pour les regrouper</v>
      </c>
      <c r="C973" s="353" t="str">
        <f t="shared" si="78"/>
        <v>% de serveurs virtualisés</v>
      </c>
      <c r="D973" s="354"/>
      <c r="E973" s="115"/>
      <c r="F973" s="118"/>
    </row>
    <row r="974" spans="2:6" ht="25.2" customHeight="1" thickBot="1" x14ac:dyDescent="0.3">
      <c r="B974" s="173" t="str">
        <f t="shared" si="78"/>
        <v>Refroidir les serveurs par une solution économe en énergie</v>
      </c>
      <c r="C974" s="353" t="str">
        <f t="shared" si="78"/>
        <v>% des centres de données de l'organisation utilisant d’un refroidissement économe en énergie</v>
      </c>
      <c r="D974" s="354"/>
      <c r="E974" s="115"/>
      <c r="F974" s="118"/>
    </row>
    <row r="975" spans="2:6" ht="25.2" customHeight="1" thickBot="1" x14ac:dyDescent="0.3">
      <c r="C975" s="355" t="str">
        <f t="shared" ref="C975:C988" si="79">C940</f>
        <v xml:space="preserve"> Indicateur</v>
      </c>
      <c r="D975" s="361"/>
    </row>
    <row r="976" spans="2:6" ht="25.2" customHeight="1" x14ac:dyDescent="0.25">
      <c r="B976" s="171" t="str">
        <f t="shared" ref="B976:B988" si="80">B941</f>
        <v>Amélioration continue de l'efficacité des centres de données</v>
      </c>
      <c r="C976" s="351" t="str">
        <f t="shared" si="79"/>
        <v>Votre PUE cible</v>
      </c>
      <c r="D976" s="352"/>
      <c r="E976" s="117"/>
      <c r="F976" s="117"/>
    </row>
    <row r="977" spans="1:8" ht="25.2" customHeight="1" x14ac:dyDescent="0.25">
      <c r="A977" s="107"/>
      <c r="B977" s="172" t="str">
        <f t="shared" si="80"/>
        <v>Privilégier une architecture applicative modulaire</v>
      </c>
      <c r="C977" s="353" t="str">
        <f t="shared" si="79"/>
        <v>% de services numériques reposant sur une architecture modulaire</v>
      </c>
      <c r="D977" s="354"/>
      <c r="E977" s="115"/>
      <c r="F977" s="118"/>
      <c r="H977" s="82"/>
    </row>
    <row r="978" spans="1:8" ht="25.2" customHeight="1" x14ac:dyDescent="0.25">
      <c r="A978" s="107"/>
      <c r="B978" s="172" t="str">
        <f t="shared" si="80"/>
        <v>Maîtriser les capacités de stockage</v>
      </c>
      <c r="C978" s="353" t="str">
        <f t="shared" si="79"/>
        <v>Go accordé / utilisateur</v>
      </c>
      <c r="D978" s="354"/>
      <c r="E978" s="292"/>
      <c r="F978" s="118"/>
    </row>
    <row r="979" spans="1:8" ht="27" customHeight="1" x14ac:dyDescent="0.25">
      <c r="A979" s="107"/>
      <c r="B979" s="172" t="str">
        <f t="shared" si="80"/>
        <v>Augmenter la température de fonctionnement à plus de 24° C</v>
      </c>
      <c r="C979" s="353" t="str">
        <f t="shared" si="79"/>
        <v>Température de consigne</v>
      </c>
      <c r="D979" s="354"/>
      <c r="E979" s="292"/>
      <c r="F979" s="118"/>
    </row>
    <row r="980" spans="1:8" ht="27" customHeight="1" x14ac:dyDescent="0.25">
      <c r="A980" s="107"/>
      <c r="B980" s="172" t="str">
        <f t="shared" si="80"/>
        <v>Mettre en place un suivi régulier des indicateurs énergétiques du datacenter</v>
      </c>
      <c r="C980" s="353" t="str">
        <f t="shared" si="79"/>
        <v xml:space="preserve">Oui, Non </v>
      </c>
      <c r="D980" s="354"/>
      <c r="E980" s="118"/>
      <c r="F980" s="118"/>
    </row>
    <row r="981" spans="1:8" ht="27" customHeight="1" x14ac:dyDescent="0.25">
      <c r="A981" s="107"/>
      <c r="B981" s="172" t="str">
        <f t="shared" si="80"/>
        <v>Mettre en place une procédure stricte de provisionning et déprovisionning des matériels IT</v>
      </c>
      <c r="C981" s="353" t="str">
        <f t="shared" si="79"/>
        <v xml:space="preserve">Oui, Non </v>
      </c>
      <c r="D981" s="354"/>
      <c r="E981" s="118"/>
      <c r="F981" s="118"/>
    </row>
    <row r="982" spans="1:8" ht="27" customHeight="1" x14ac:dyDescent="0.25">
      <c r="A982" s="107"/>
      <c r="B982" s="172" t="str">
        <f t="shared" si="80"/>
        <v>Adapter l'architecture physique des serveurs à leur usage</v>
      </c>
      <c r="C982" s="353" t="str">
        <f t="shared" si="79"/>
        <v xml:space="preserve">Oui, Non </v>
      </c>
      <c r="D982" s="354"/>
      <c r="E982" s="118"/>
      <c r="F982" s="118"/>
    </row>
    <row r="983" spans="1:8" ht="40.950000000000003" customHeight="1" x14ac:dyDescent="0.25">
      <c r="A983" s="107"/>
      <c r="B983" s="172" t="str">
        <f t="shared" si="80"/>
        <v>Déployer un data management dédié à la sobriété numérique, intégré au tableau de bord générique</v>
      </c>
      <c r="C983" s="353" t="str">
        <f t="shared" si="79"/>
        <v xml:space="preserve">Oui, Non </v>
      </c>
      <c r="D983" s="354"/>
      <c r="E983" s="118"/>
      <c r="F983" s="118"/>
    </row>
    <row r="984" spans="1:8" ht="25.2" customHeight="1" x14ac:dyDescent="0.25">
      <c r="A984" s="107"/>
      <c r="B984" s="172" t="str">
        <f t="shared" si="80"/>
        <v>Revoir régulièrement la politique de rétention des données</v>
      </c>
      <c r="C984" s="353" t="str">
        <f t="shared" si="79"/>
        <v>Nombre de mois entre chaque révision</v>
      </c>
      <c r="D984" s="354"/>
      <c r="E984" s="292"/>
      <c r="F984" s="118"/>
    </row>
    <row r="985" spans="1:8" ht="25.2" customHeight="1" x14ac:dyDescent="0.25">
      <c r="A985" s="107"/>
      <c r="B985" s="172" t="str">
        <f t="shared" si="80"/>
        <v xml:space="preserve">Avoir une politique de rétention des données à jour </v>
      </c>
      <c r="C985" s="353" t="str">
        <f t="shared" si="79"/>
        <v xml:space="preserve">Oui, Non </v>
      </c>
      <c r="D985" s="354"/>
      <c r="E985" s="118"/>
      <c r="F985" s="118"/>
    </row>
    <row r="986" spans="1:8" ht="34.950000000000003" customHeight="1" x14ac:dyDescent="0.25">
      <c r="A986" s="107"/>
      <c r="B986" s="172" t="str">
        <f t="shared" si="80"/>
        <v>Définir et partager un catalogue des données pour diminuer le nombre de recherches de bases de données</v>
      </c>
      <c r="C986" s="353" t="str">
        <f t="shared" si="79"/>
        <v xml:space="preserve">Oui, Non </v>
      </c>
      <c r="D986" s="354"/>
      <c r="E986" s="118"/>
      <c r="F986" s="118"/>
    </row>
    <row r="987" spans="1:8" ht="25.2" customHeight="1" x14ac:dyDescent="0.25">
      <c r="A987" s="107"/>
      <c r="B987" s="172" t="str">
        <f t="shared" si="80"/>
        <v> Intégrer des clauses environnementales lors du choix d’un prestataire d’hébergement</v>
      </c>
      <c r="C987" s="353" t="str">
        <f t="shared" si="79"/>
        <v xml:space="preserve">Oui, Non </v>
      </c>
      <c r="D987" s="354"/>
      <c r="E987" s="118"/>
      <c r="F987" s="118"/>
    </row>
    <row r="988" spans="1:8" ht="34.200000000000003" customHeight="1" x14ac:dyDescent="0.25">
      <c r="A988" s="107"/>
      <c r="B988" s="172" t="str">
        <f t="shared" si="80"/>
        <v>Définir et mettre en œuvre une stratégie de décommissionnement des services numériques</v>
      </c>
      <c r="C988" s="353" t="str">
        <f t="shared" si="79"/>
        <v xml:space="preserve">Oui, Non </v>
      </c>
      <c r="D988" s="354"/>
      <c r="E988" s="118"/>
      <c r="F988" s="118"/>
    </row>
    <row r="989" spans="1:8" ht="22.2" customHeight="1" x14ac:dyDescent="0.25"/>
    <row r="990" spans="1:8" ht="22.2" customHeight="1" x14ac:dyDescent="0.25"/>
    <row r="991" spans="1:8" ht="22.2" customHeight="1" x14ac:dyDescent="0.25"/>
    <row r="992" spans="1:8" x14ac:dyDescent="0.25">
      <c r="B992" s="350" t="s">
        <v>1263</v>
      </c>
      <c r="C992" s="350"/>
    </row>
    <row r="993" spans="1:6" ht="25.2" customHeight="1" x14ac:dyDescent="0.25">
      <c r="A993" s="191">
        <f>A958+1</f>
        <v>28</v>
      </c>
      <c r="B993" s="190">
        <f ca="1">OFFSET(Identité!C$34, 0, $A958)</f>
        <v>0</v>
      </c>
    </row>
    <row r="994" spans="1:6" ht="25.2" customHeight="1" thickBot="1" x14ac:dyDescent="0.3">
      <c r="B994" s="49"/>
    </row>
    <row r="995" spans="1:6" ht="46.2" customHeight="1" thickBot="1" x14ac:dyDescent="0.3">
      <c r="B995" s="170" t="str">
        <f t="shared" ref="B995:C1009" si="81">B960</f>
        <v>Bonnes pratiques</v>
      </c>
      <c r="C995" s="355" t="str">
        <f t="shared" si="81"/>
        <v xml:space="preserve"> Indicateur </v>
      </c>
      <c r="D995" s="356"/>
      <c r="E995" s="189" t="str">
        <f>E960</f>
        <v>Quel est votre objectif pour cette bonne pratique ?</v>
      </c>
      <c r="F995" s="189" t="str">
        <f>F960</f>
        <v>Selon vos objectifs, où en est la mise en œuvre de cette bonne pratique ?</v>
      </c>
    </row>
    <row r="996" spans="1:6" ht="25.2" customHeight="1" x14ac:dyDescent="0.25">
      <c r="B996" s="168" t="str">
        <f t="shared" si="81"/>
        <v>Entretenir les ordinateurs pour éviter qu'ils ralentissent et deviennent instables</v>
      </c>
      <c r="C996" s="351" t="str">
        <f t="shared" si="81"/>
        <v>% de postes de travail entretenus au moins une fois par mois</v>
      </c>
      <c r="D996" s="352"/>
      <c r="E996" s="114"/>
      <c r="F996" s="226"/>
    </row>
    <row r="997" spans="1:6" ht="25.2" customHeight="1" x14ac:dyDescent="0.25">
      <c r="B997" s="173" t="str">
        <f t="shared" si="81"/>
        <v>Surveiller le taux d'utilisation des logiciels</v>
      </c>
      <c r="C997" s="353" t="str">
        <f t="shared" si="81"/>
        <v>% des logiciels dont l'activité est surveillée</v>
      </c>
      <c r="D997" s="354"/>
      <c r="E997" s="115"/>
      <c r="F997" s="118"/>
    </row>
    <row r="998" spans="1:6" ht="25.2" customHeight="1" x14ac:dyDescent="0.25">
      <c r="B998" s="173" t="str">
        <f t="shared" si="81"/>
        <v>Mettre en œuvre les bonnes pratiques d'écoconception</v>
      </c>
      <c r="C998" s="353" t="str">
        <f t="shared" si="81"/>
        <v>% de services numériques en conformité totale et conformité partielle</v>
      </c>
      <c r="D998" s="354"/>
      <c r="E998" s="115"/>
      <c r="F998" s="118"/>
    </row>
    <row r="999" spans="1:6" ht="25.2" customHeight="1" x14ac:dyDescent="0.25">
      <c r="B999" s="173" t="str">
        <f t="shared" si="81"/>
        <v>Mettre en œuvre les bonnes pratiques d'accessibilité numérique</v>
      </c>
      <c r="C999" s="353" t="str">
        <f t="shared" si="81"/>
        <v>% des services numériques accessibles</v>
      </c>
      <c r="D999" s="354"/>
      <c r="E999" s="115"/>
      <c r="F999" s="118"/>
    </row>
    <row r="1000" spans="1:6" ht="25.2" customHeight="1" x14ac:dyDescent="0.25">
      <c r="B1000" s="173" t="str">
        <f t="shared" si="81"/>
        <v>Optimiser les états et sorties d'impression</v>
      </c>
      <c r="C1000" s="353" t="str">
        <f t="shared" si="81"/>
        <v>% d'applications dont les états de sortie sont optimisés</v>
      </c>
      <c r="D1000" s="354"/>
      <c r="E1000" s="115"/>
      <c r="F1000" s="118"/>
    </row>
    <row r="1001" spans="1:6" ht="25.2" customHeight="1" x14ac:dyDescent="0.25">
      <c r="B1001" s="173" t="str">
        <f t="shared" si="81"/>
        <v>Systématiser la revue de code en sortie de développement</v>
      </c>
      <c r="C1001" s="353" t="str">
        <f t="shared" si="81"/>
        <v>% de services numériques dont la revue de code est effectuée à la fin du développement</v>
      </c>
      <c r="D1001" s="354"/>
      <c r="E1001" s="115"/>
      <c r="F1001" s="118"/>
    </row>
    <row r="1002" spans="1:6" ht="39" customHeight="1" x14ac:dyDescent="0.25">
      <c r="B1002" s="173" t="str">
        <f t="shared" si="81"/>
        <v>Privilégier les opérateurs qui ont ratifié le code européen de bonne conduite (CoC) pour les datacenters</v>
      </c>
      <c r="C1002" s="353" t="str">
        <f t="shared" si="81"/>
        <v>% de DC ou m2 de DC ou kW IT gérés par des fournisseurs ayant signé le CoC</v>
      </c>
      <c r="D1002" s="354"/>
      <c r="E1002" s="115"/>
      <c r="F1002" s="118"/>
    </row>
    <row r="1003" spans="1:6" ht="25.2" customHeight="1" x14ac:dyDescent="0.25">
      <c r="B1003" s="173" t="str">
        <f t="shared" si="81"/>
        <v>Privilégier une architecture modulaire pour les centres de données</v>
      </c>
      <c r="C1003" s="353" t="str">
        <f t="shared" si="81"/>
        <v>% de m2 DC modulaires</v>
      </c>
      <c r="D1003" s="354"/>
      <c r="E1003" s="115"/>
      <c r="F1003" s="118"/>
    </row>
    <row r="1004" spans="1:6" ht="25.2" customHeight="1" x14ac:dyDescent="0.25">
      <c r="B1004" s="173" t="str">
        <f t="shared" si="81"/>
        <v>Confiner les baies des salles serveurs</v>
      </c>
      <c r="C1004" s="353" t="str">
        <f t="shared" si="81"/>
        <v>% de rack confinés</v>
      </c>
      <c r="D1004" s="354"/>
      <c r="E1004" s="115"/>
      <c r="F1004" s="118"/>
    </row>
    <row r="1005" spans="1:6" ht="25.2" customHeight="1" x14ac:dyDescent="0.25">
      <c r="B1005" s="173" t="str">
        <f t="shared" si="81"/>
        <v>Organiser les baies en allées chaudes et froides</v>
      </c>
      <c r="C1005" s="353" t="str">
        <f t="shared" si="81"/>
        <v>% du DC organisé en allées chaudes / allées froides</v>
      </c>
      <c r="D1005" s="354"/>
      <c r="E1005" s="115"/>
      <c r="F1005" s="118"/>
    </row>
    <row r="1006" spans="1:6" ht="25.2" customHeight="1" x14ac:dyDescent="0.25">
      <c r="B1006" s="173" t="str">
        <f t="shared" si="81"/>
        <v>Privilégier les équipements IT conformes aux exigences ASHRAE</v>
      </c>
      <c r="C1006" s="353" t="str">
        <f t="shared" si="81"/>
        <v>% des équipements conformes aux exigences ASHRAE</v>
      </c>
      <c r="D1006" s="354"/>
      <c r="E1006" s="115"/>
      <c r="F1006" s="118"/>
    </row>
    <row r="1007" spans="1:6" ht="25.2" customHeight="1" x14ac:dyDescent="0.25">
      <c r="B1007" s="173" t="str">
        <f t="shared" si="81"/>
        <v>Exiger une efficacité énergétique minimum pour les équipements non IT des salles</v>
      </c>
      <c r="C1007" s="353" t="str">
        <f t="shared" si="81"/>
        <v>% d'équipement acheté avec une efficacité énergétique minimum</v>
      </c>
      <c r="D1007" s="354"/>
      <c r="E1007" s="115"/>
      <c r="F1007" s="118"/>
    </row>
    <row r="1008" spans="1:6" ht="25.2" customHeight="1" x14ac:dyDescent="0.25">
      <c r="B1008" s="173" t="str">
        <f t="shared" si="81"/>
        <v>Consolider les serveurs physiques sous-utilisés pour les regrouper</v>
      </c>
      <c r="C1008" s="353" t="str">
        <f t="shared" si="81"/>
        <v>% de serveurs virtualisés</v>
      </c>
      <c r="D1008" s="354"/>
      <c r="E1008" s="115"/>
      <c r="F1008" s="118"/>
    </row>
    <row r="1009" spans="1:8" ht="25.2" customHeight="1" thickBot="1" x14ac:dyDescent="0.3">
      <c r="B1009" s="173" t="str">
        <f t="shared" si="81"/>
        <v>Refroidir les serveurs par une solution économe en énergie</v>
      </c>
      <c r="C1009" s="353" t="str">
        <f t="shared" si="81"/>
        <v>% des centres de données de l'organisation utilisant d’un refroidissement économe en énergie</v>
      </c>
      <c r="D1009" s="354"/>
      <c r="E1009" s="115"/>
      <c r="F1009" s="118"/>
    </row>
    <row r="1010" spans="1:8" ht="25.2" customHeight="1" thickBot="1" x14ac:dyDescent="0.3">
      <c r="C1010" s="355" t="str">
        <f t="shared" ref="C1010:C1023" si="82">C975</f>
        <v xml:space="preserve"> Indicateur</v>
      </c>
      <c r="D1010" s="361"/>
    </row>
    <row r="1011" spans="1:8" ht="25.2" customHeight="1" x14ac:dyDescent="0.25">
      <c r="B1011" s="171" t="str">
        <f t="shared" ref="B1011:B1023" si="83">B976</f>
        <v>Amélioration continue de l'efficacité des centres de données</v>
      </c>
      <c r="C1011" s="351" t="str">
        <f t="shared" si="82"/>
        <v>Votre PUE cible</v>
      </c>
      <c r="D1011" s="352"/>
      <c r="E1011" s="117"/>
      <c r="F1011" s="117"/>
    </row>
    <row r="1012" spans="1:8" ht="25.2" customHeight="1" x14ac:dyDescent="0.25">
      <c r="A1012" s="107"/>
      <c r="B1012" s="172" t="str">
        <f t="shared" si="83"/>
        <v>Privilégier une architecture applicative modulaire</v>
      </c>
      <c r="C1012" s="353" t="str">
        <f t="shared" si="82"/>
        <v>% de services numériques reposant sur une architecture modulaire</v>
      </c>
      <c r="D1012" s="354"/>
      <c r="E1012" s="115"/>
      <c r="F1012" s="118"/>
      <c r="H1012" s="82"/>
    </row>
    <row r="1013" spans="1:8" ht="25.2" customHeight="1" x14ac:dyDescent="0.25">
      <c r="A1013" s="107"/>
      <c r="B1013" s="172" t="str">
        <f t="shared" si="83"/>
        <v>Maîtriser les capacités de stockage</v>
      </c>
      <c r="C1013" s="353" t="str">
        <f t="shared" si="82"/>
        <v>Go accordé / utilisateur</v>
      </c>
      <c r="D1013" s="354"/>
      <c r="E1013" s="292"/>
      <c r="F1013" s="118"/>
    </row>
    <row r="1014" spans="1:8" ht="27" customHeight="1" x14ac:dyDescent="0.25">
      <c r="A1014" s="107"/>
      <c r="B1014" s="172" t="str">
        <f t="shared" si="83"/>
        <v>Augmenter la température de fonctionnement à plus de 24° C</v>
      </c>
      <c r="C1014" s="353" t="str">
        <f t="shared" si="82"/>
        <v>Température de consigne</v>
      </c>
      <c r="D1014" s="354"/>
      <c r="E1014" s="292"/>
      <c r="F1014" s="118"/>
    </row>
    <row r="1015" spans="1:8" ht="27" customHeight="1" x14ac:dyDescent="0.25">
      <c r="A1015" s="107"/>
      <c r="B1015" s="172" t="str">
        <f t="shared" si="83"/>
        <v>Mettre en place un suivi régulier des indicateurs énergétiques du datacenter</v>
      </c>
      <c r="C1015" s="353" t="str">
        <f t="shared" si="82"/>
        <v xml:space="preserve">Oui, Non </v>
      </c>
      <c r="D1015" s="354"/>
      <c r="E1015" s="118"/>
      <c r="F1015" s="118"/>
    </row>
    <row r="1016" spans="1:8" ht="27" customHeight="1" x14ac:dyDescent="0.25">
      <c r="A1016" s="107"/>
      <c r="B1016" s="172" t="str">
        <f t="shared" si="83"/>
        <v>Mettre en place une procédure stricte de provisionning et déprovisionning des matériels IT</v>
      </c>
      <c r="C1016" s="353" t="str">
        <f t="shared" si="82"/>
        <v xml:space="preserve">Oui, Non </v>
      </c>
      <c r="D1016" s="354"/>
      <c r="E1016" s="118"/>
      <c r="F1016" s="118"/>
    </row>
    <row r="1017" spans="1:8" ht="27" customHeight="1" x14ac:dyDescent="0.25">
      <c r="A1017" s="107"/>
      <c r="B1017" s="172" t="str">
        <f t="shared" si="83"/>
        <v>Adapter l'architecture physique des serveurs à leur usage</v>
      </c>
      <c r="C1017" s="353" t="str">
        <f t="shared" si="82"/>
        <v xml:space="preserve">Oui, Non </v>
      </c>
      <c r="D1017" s="354"/>
      <c r="E1017" s="118"/>
      <c r="F1017" s="118"/>
    </row>
    <row r="1018" spans="1:8" ht="40.950000000000003" customHeight="1" x14ac:dyDescent="0.25">
      <c r="A1018" s="107"/>
      <c r="B1018" s="172" t="str">
        <f t="shared" si="83"/>
        <v>Déployer un data management dédié à la sobriété numérique, intégré au tableau de bord générique</v>
      </c>
      <c r="C1018" s="353" t="str">
        <f t="shared" si="82"/>
        <v xml:space="preserve">Oui, Non </v>
      </c>
      <c r="D1018" s="354"/>
      <c r="E1018" s="118"/>
      <c r="F1018" s="118"/>
    </row>
    <row r="1019" spans="1:8" ht="25.2" customHeight="1" x14ac:dyDescent="0.25">
      <c r="A1019" s="107"/>
      <c r="B1019" s="172" t="str">
        <f t="shared" si="83"/>
        <v>Revoir régulièrement la politique de rétention des données</v>
      </c>
      <c r="C1019" s="353" t="str">
        <f t="shared" si="82"/>
        <v>Nombre de mois entre chaque révision</v>
      </c>
      <c r="D1019" s="354"/>
      <c r="E1019" s="292"/>
      <c r="F1019" s="118"/>
    </row>
    <row r="1020" spans="1:8" ht="25.2" customHeight="1" x14ac:dyDescent="0.25">
      <c r="A1020" s="107"/>
      <c r="B1020" s="172" t="str">
        <f t="shared" si="83"/>
        <v xml:space="preserve">Avoir une politique de rétention des données à jour </v>
      </c>
      <c r="C1020" s="353" t="str">
        <f t="shared" si="82"/>
        <v xml:space="preserve">Oui, Non </v>
      </c>
      <c r="D1020" s="354"/>
      <c r="E1020" s="118"/>
      <c r="F1020" s="118"/>
    </row>
    <row r="1021" spans="1:8" ht="34.950000000000003" customHeight="1" x14ac:dyDescent="0.25">
      <c r="A1021" s="107"/>
      <c r="B1021" s="172" t="str">
        <f t="shared" si="83"/>
        <v>Définir et partager un catalogue des données pour diminuer le nombre de recherches de bases de données</v>
      </c>
      <c r="C1021" s="353" t="str">
        <f t="shared" si="82"/>
        <v xml:space="preserve">Oui, Non </v>
      </c>
      <c r="D1021" s="354"/>
      <c r="E1021" s="118"/>
      <c r="F1021" s="118"/>
    </row>
    <row r="1022" spans="1:8" ht="25.2" customHeight="1" x14ac:dyDescent="0.25">
      <c r="A1022" s="107"/>
      <c r="B1022" s="172" t="str">
        <f t="shared" si="83"/>
        <v> Intégrer des clauses environnementales lors du choix d’un prestataire d’hébergement</v>
      </c>
      <c r="C1022" s="353" t="str">
        <f t="shared" si="82"/>
        <v xml:space="preserve">Oui, Non </v>
      </c>
      <c r="D1022" s="354"/>
      <c r="E1022" s="118"/>
      <c r="F1022" s="118"/>
    </row>
    <row r="1023" spans="1:8" ht="34.200000000000003" customHeight="1" x14ac:dyDescent="0.25">
      <c r="A1023" s="107"/>
      <c r="B1023" s="172" t="str">
        <f t="shared" si="83"/>
        <v>Définir et mettre en œuvre une stratégie de décommissionnement des services numériques</v>
      </c>
      <c r="C1023" s="353" t="str">
        <f t="shared" si="82"/>
        <v xml:space="preserve">Oui, Non </v>
      </c>
      <c r="D1023" s="354"/>
      <c r="E1023" s="118"/>
      <c r="F1023" s="118"/>
    </row>
    <row r="1024" spans="1:8" ht="22.2" customHeight="1" x14ac:dyDescent="0.25"/>
    <row r="1025" spans="1:6" ht="22.2" customHeight="1" x14ac:dyDescent="0.25"/>
    <row r="1026" spans="1:6" ht="22.2" customHeight="1" x14ac:dyDescent="0.25"/>
    <row r="1027" spans="1:6" x14ac:dyDescent="0.25">
      <c r="B1027" s="350" t="s">
        <v>1263</v>
      </c>
      <c r="C1027" s="350"/>
    </row>
    <row r="1028" spans="1:6" ht="25.2" customHeight="1" x14ac:dyDescent="0.25">
      <c r="A1028" s="191">
        <f>A993+1</f>
        <v>29</v>
      </c>
      <c r="B1028" s="190">
        <f ca="1">OFFSET(Identité!C$34, 0, $A993)</f>
        <v>0</v>
      </c>
    </row>
    <row r="1029" spans="1:6" ht="25.2" customHeight="1" thickBot="1" x14ac:dyDescent="0.3">
      <c r="B1029" s="49"/>
    </row>
    <row r="1030" spans="1:6" ht="46.2" customHeight="1" thickBot="1" x14ac:dyDescent="0.3">
      <c r="B1030" s="170" t="str">
        <f t="shared" ref="B1030:C1044" si="84">B995</f>
        <v>Bonnes pratiques</v>
      </c>
      <c r="C1030" s="355" t="str">
        <f t="shared" si="84"/>
        <v xml:space="preserve"> Indicateur </v>
      </c>
      <c r="D1030" s="356"/>
      <c r="E1030" s="189" t="str">
        <f>E995</f>
        <v>Quel est votre objectif pour cette bonne pratique ?</v>
      </c>
      <c r="F1030" s="189" t="str">
        <f>F995</f>
        <v>Selon vos objectifs, où en est la mise en œuvre de cette bonne pratique ?</v>
      </c>
    </row>
    <row r="1031" spans="1:6" ht="25.2" customHeight="1" x14ac:dyDescent="0.25">
      <c r="B1031" s="168" t="str">
        <f t="shared" si="84"/>
        <v>Entretenir les ordinateurs pour éviter qu'ils ralentissent et deviennent instables</v>
      </c>
      <c r="C1031" s="351" t="str">
        <f t="shared" si="84"/>
        <v>% de postes de travail entretenus au moins une fois par mois</v>
      </c>
      <c r="D1031" s="352"/>
      <c r="E1031" s="114"/>
      <c r="F1031" s="226"/>
    </row>
    <row r="1032" spans="1:6" ht="25.2" customHeight="1" x14ac:dyDescent="0.25">
      <c r="B1032" s="173" t="str">
        <f t="shared" si="84"/>
        <v>Surveiller le taux d'utilisation des logiciels</v>
      </c>
      <c r="C1032" s="353" t="str">
        <f t="shared" si="84"/>
        <v>% des logiciels dont l'activité est surveillée</v>
      </c>
      <c r="D1032" s="354"/>
      <c r="E1032" s="115"/>
      <c r="F1032" s="118"/>
    </row>
    <row r="1033" spans="1:6" ht="25.2" customHeight="1" x14ac:dyDescent="0.25">
      <c r="B1033" s="173" t="str">
        <f t="shared" si="84"/>
        <v>Mettre en œuvre les bonnes pratiques d'écoconception</v>
      </c>
      <c r="C1033" s="353" t="str">
        <f t="shared" si="84"/>
        <v>% de services numériques en conformité totale et conformité partielle</v>
      </c>
      <c r="D1033" s="354"/>
      <c r="E1033" s="115"/>
      <c r="F1033" s="118"/>
    </row>
    <row r="1034" spans="1:6" ht="25.2" customHeight="1" x14ac:dyDescent="0.25">
      <c r="B1034" s="173" t="str">
        <f t="shared" si="84"/>
        <v>Mettre en œuvre les bonnes pratiques d'accessibilité numérique</v>
      </c>
      <c r="C1034" s="353" t="str">
        <f t="shared" si="84"/>
        <v>% des services numériques accessibles</v>
      </c>
      <c r="D1034" s="354"/>
      <c r="E1034" s="115"/>
      <c r="F1034" s="118"/>
    </row>
    <row r="1035" spans="1:6" ht="25.2" customHeight="1" x14ac:dyDescent="0.25">
      <c r="B1035" s="173" t="str">
        <f t="shared" si="84"/>
        <v>Optimiser les états et sorties d'impression</v>
      </c>
      <c r="C1035" s="353" t="str">
        <f t="shared" si="84"/>
        <v>% d'applications dont les états de sortie sont optimisés</v>
      </c>
      <c r="D1035" s="354"/>
      <c r="E1035" s="115"/>
      <c r="F1035" s="118"/>
    </row>
    <row r="1036" spans="1:6" ht="25.2" customHeight="1" x14ac:dyDescent="0.25">
      <c r="B1036" s="173" t="str">
        <f t="shared" si="84"/>
        <v>Systématiser la revue de code en sortie de développement</v>
      </c>
      <c r="C1036" s="353" t="str">
        <f t="shared" si="84"/>
        <v>% de services numériques dont la revue de code est effectuée à la fin du développement</v>
      </c>
      <c r="D1036" s="354"/>
      <c r="E1036" s="115"/>
      <c r="F1036" s="118"/>
    </row>
    <row r="1037" spans="1:6" ht="39" customHeight="1" x14ac:dyDescent="0.25">
      <c r="B1037" s="173" t="str">
        <f t="shared" si="84"/>
        <v>Privilégier les opérateurs qui ont ratifié le code européen de bonne conduite (CoC) pour les datacenters</v>
      </c>
      <c r="C1037" s="353" t="str">
        <f t="shared" si="84"/>
        <v>% de DC ou m2 de DC ou kW IT gérés par des fournisseurs ayant signé le CoC</v>
      </c>
      <c r="D1037" s="354"/>
      <c r="E1037" s="115"/>
      <c r="F1037" s="118"/>
    </row>
    <row r="1038" spans="1:6" ht="25.2" customHeight="1" x14ac:dyDescent="0.25">
      <c r="B1038" s="173" t="str">
        <f t="shared" si="84"/>
        <v>Privilégier une architecture modulaire pour les centres de données</v>
      </c>
      <c r="C1038" s="353" t="str">
        <f t="shared" si="84"/>
        <v>% de m2 DC modulaires</v>
      </c>
      <c r="D1038" s="354"/>
      <c r="E1038" s="115"/>
      <c r="F1038" s="118"/>
    </row>
    <row r="1039" spans="1:6" ht="25.2" customHeight="1" x14ac:dyDescent="0.25">
      <c r="B1039" s="173" t="str">
        <f t="shared" si="84"/>
        <v>Confiner les baies des salles serveurs</v>
      </c>
      <c r="C1039" s="353" t="str">
        <f t="shared" si="84"/>
        <v>% de rack confinés</v>
      </c>
      <c r="D1039" s="354"/>
      <c r="E1039" s="115"/>
      <c r="F1039" s="118"/>
    </row>
    <row r="1040" spans="1:6" ht="25.2" customHeight="1" x14ac:dyDescent="0.25">
      <c r="B1040" s="173" t="str">
        <f t="shared" si="84"/>
        <v>Organiser les baies en allées chaudes et froides</v>
      </c>
      <c r="C1040" s="353" t="str">
        <f t="shared" si="84"/>
        <v>% du DC organisé en allées chaudes / allées froides</v>
      </c>
      <c r="D1040" s="354"/>
      <c r="E1040" s="115"/>
      <c r="F1040" s="118"/>
    </row>
    <row r="1041" spans="1:8" ht="25.2" customHeight="1" x14ac:dyDescent="0.25">
      <c r="B1041" s="173" t="str">
        <f t="shared" si="84"/>
        <v>Privilégier les équipements IT conformes aux exigences ASHRAE</v>
      </c>
      <c r="C1041" s="353" t="str">
        <f t="shared" si="84"/>
        <v>% des équipements conformes aux exigences ASHRAE</v>
      </c>
      <c r="D1041" s="354"/>
      <c r="E1041" s="115"/>
      <c r="F1041" s="118"/>
    </row>
    <row r="1042" spans="1:8" ht="25.2" customHeight="1" x14ac:dyDescent="0.25">
      <c r="B1042" s="173" t="str">
        <f t="shared" si="84"/>
        <v>Exiger une efficacité énergétique minimum pour les équipements non IT des salles</v>
      </c>
      <c r="C1042" s="353" t="str">
        <f t="shared" si="84"/>
        <v>% d'équipement acheté avec une efficacité énergétique minimum</v>
      </c>
      <c r="D1042" s="354"/>
      <c r="E1042" s="115"/>
      <c r="F1042" s="118"/>
    </row>
    <row r="1043" spans="1:8" ht="25.2" customHeight="1" x14ac:dyDescent="0.25">
      <c r="B1043" s="173" t="str">
        <f t="shared" si="84"/>
        <v>Consolider les serveurs physiques sous-utilisés pour les regrouper</v>
      </c>
      <c r="C1043" s="353" t="str">
        <f t="shared" si="84"/>
        <v>% de serveurs virtualisés</v>
      </c>
      <c r="D1043" s="354"/>
      <c r="E1043" s="115"/>
      <c r="F1043" s="118"/>
    </row>
    <row r="1044" spans="1:8" ht="25.2" customHeight="1" thickBot="1" x14ac:dyDescent="0.3">
      <c r="B1044" s="173" t="str">
        <f t="shared" si="84"/>
        <v>Refroidir les serveurs par une solution économe en énergie</v>
      </c>
      <c r="C1044" s="353" t="str">
        <f t="shared" si="84"/>
        <v>% des centres de données de l'organisation utilisant d’un refroidissement économe en énergie</v>
      </c>
      <c r="D1044" s="354"/>
      <c r="E1044" s="115"/>
      <c r="F1044" s="118"/>
    </row>
    <row r="1045" spans="1:8" ht="25.2" customHeight="1" thickBot="1" x14ac:dyDescent="0.3">
      <c r="C1045" s="355" t="str">
        <f t="shared" ref="C1045:C1058" si="85">C1010</f>
        <v xml:space="preserve"> Indicateur</v>
      </c>
      <c r="D1045" s="361"/>
    </row>
    <row r="1046" spans="1:8" ht="25.2" customHeight="1" x14ac:dyDescent="0.25">
      <c r="B1046" s="171" t="str">
        <f t="shared" ref="B1046:B1058" si="86">B1011</f>
        <v>Amélioration continue de l'efficacité des centres de données</v>
      </c>
      <c r="C1046" s="351" t="str">
        <f t="shared" si="85"/>
        <v>Votre PUE cible</v>
      </c>
      <c r="D1046" s="352"/>
      <c r="E1046" s="117"/>
      <c r="F1046" s="117"/>
    </row>
    <row r="1047" spans="1:8" ht="25.2" customHeight="1" x14ac:dyDescent="0.25">
      <c r="A1047" s="107"/>
      <c r="B1047" s="172" t="str">
        <f t="shared" si="86"/>
        <v>Privilégier une architecture applicative modulaire</v>
      </c>
      <c r="C1047" s="353" t="str">
        <f t="shared" si="85"/>
        <v>% de services numériques reposant sur une architecture modulaire</v>
      </c>
      <c r="D1047" s="354"/>
      <c r="E1047" s="115"/>
      <c r="F1047" s="118"/>
      <c r="H1047" s="82"/>
    </row>
    <row r="1048" spans="1:8" ht="25.2" customHeight="1" x14ac:dyDescent="0.25">
      <c r="A1048" s="107"/>
      <c r="B1048" s="172" t="str">
        <f t="shared" si="86"/>
        <v>Maîtriser les capacités de stockage</v>
      </c>
      <c r="C1048" s="353" t="str">
        <f t="shared" si="85"/>
        <v>Go accordé / utilisateur</v>
      </c>
      <c r="D1048" s="354"/>
      <c r="E1048" s="292"/>
      <c r="F1048" s="118"/>
    </row>
    <row r="1049" spans="1:8" ht="27" customHeight="1" x14ac:dyDescent="0.25">
      <c r="A1049" s="107"/>
      <c r="B1049" s="172" t="str">
        <f t="shared" si="86"/>
        <v>Augmenter la température de fonctionnement à plus de 24° C</v>
      </c>
      <c r="C1049" s="353" t="str">
        <f t="shared" si="85"/>
        <v>Température de consigne</v>
      </c>
      <c r="D1049" s="354"/>
      <c r="E1049" s="292"/>
      <c r="F1049" s="118"/>
    </row>
    <row r="1050" spans="1:8" ht="27" customHeight="1" x14ac:dyDescent="0.25">
      <c r="A1050" s="107"/>
      <c r="B1050" s="172" t="str">
        <f t="shared" si="86"/>
        <v>Mettre en place un suivi régulier des indicateurs énergétiques du datacenter</v>
      </c>
      <c r="C1050" s="353" t="str">
        <f t="shared" si="85"/>
        <v xml:space="preserve">Oui, Non </v>
      </c>
      <c r="D1050" s="354"/>
      <c r="E1050" s="118"/>
      <c r="F1050" s="118"/>
    </row>
    <row r="1051" spans="1:8" ht="27" customHeight="1" x14ac:dyDescent="0.25">
      <c r="A1051" s="107"/>
      <c r="B1051" s="172" t="str">
        <f t="shared" si="86"/>
        <v>Mettre en place une procédure stricte de provisionning et déprovisionning des matériels IT</v>
      </c>
      <c r="C1051" s="353" t="str">
        <f t="shared" si="85"/>
        <v xml:space="preserve">Oui, Non </v>
      </c>
      <c r="D1051" s="354"/>
      <c r="E1051" s="118"/>
      <c r="F1051" s="118"/>
    </row>
    <row r="1052" spans="1:8" ht="27" customHeight="1" x14ac:dyDescent="0.25">
      <c r="A1052" s="107"/>
      <c r="B1052" s="172" t="str">
        <f t="shared" si="86"/>
        <v>Adapter l'architecture physique des serveurs à leur usage</v>
      </c>
      <c r="C1052" s="353" t="str">
        <f t="shared" si="85"/>
        <v xml:space="preserve">Oui, Non </v>
      </c>
      <c r="D1052" s="354"/>
      <c r="E1052" s="118"/>
      <c r="F1052" s="118"/>
    </row>
    <row r="1053" spans="1:8" ht="40.950000000000003" customHeight="1" x14ac:dyDescent="0.25">
      <c r="A1053" s="107"/>
      <c r="B1053" s="172" t="str">
        <f t="shared" si="86"/>
        <v>Déployer un data management dédié à la sobriété numérique, intégré au tableau de bord générique</v>
      </c>
      <c r="C1053" s="353" t="str">
        <f t="shared" si="85"/>
        <v xml:space="preserve">Oui, Non </v>
      </c>
      <c r="D1053" s="354"/>
      <c r="E1053" s="118"/>
      <c r="F1053" s="118"/>
    </row>
    <row r="1054" spans="1:8" ht="25.2" customHeight="1" x14ac:dyDescent="0.25">
      <c r="A1054" s="107"/>
      <c r="B1054" s="172" t="str">
        <f t="shared" si="86"/>
        <v>Revoir régulièrement la politique de rétention des données</v>
      </c>
      <c r="C1054" s="353" t="str">
        <f t="shared" si="85"/>
        <v>Nombre de mois entre chaque révision</v>
      </c>
      <c r="D1054" s="354"/>
      <c r="E1054" s="292"/>
      <c r="F1054" s="118"/>
    </row>
    <row r="1055" spans="1:8" ht="25.2" customHeight="1" x14ac:dyDescent="0.25">
      <c r="A1055" s="107"/>
      <c r="B1055" s="172" t="str">
        <f t="shared" si="86"/>
        <v xml:space="preserve">Avoir une politique de rétention des données à jour </v>
      </c>
      <c r="C1055" s="353" t="str">
        <f t="shared" si="85"/>
        <v xml:space="preserve">Oui, Non </v>
      </c>
      <c r="D1055" s="354"/>
      <c r="E1055" s="118"/>
      <c r="F1055" s="118"/>
    </row>
    <row r="1056" spans="1:8" ht="34.950000000000003" customHeight="1" x14ac:dyDescent="0.25">
      <c r="A1056" s="107"/>
      <c r="B1056" s="172" t="str">
        <f t="shared" si="86"/>
        <v>Définir et partager un catalogue des données pour diminuer le nombre de recherches de bases de données</v>
      </c>
      <c r="C1056" s="353" t="str">
        <f t="shared" si="85"/>
        <v xml:space="preserve">Oui, Non </v>
      </c>
      <c r="D1056" s="354"/>
      <c r="E1056" s="118"/>
      <c r="F1056" s="118"/>
    </row>
    <row r="1057" spans="1:6" ht="25.2" customHeight="1" x14ac:dyDescent="0.25">
      <c r="A1057" s="107"/>
      <c r="B1057" s="172" t="str">
        <f t="shared" si="86"/>
        <v> Intégrer des clauses environnementales lors du choix d’un prestataire d’hébergement</v>
      </c>
      <c r="C1057" s="353" t="str">
        <f t="shared" si="85"/>
        <v xml:space="preserve">Oui, Non </v>
      </c>
      <c r="D1057" s="354"/>
      <c r="E1057" s="118"/>
      <c r="F1057" s="118"/>
    </row>
    <row r="1058" spans="1:6" ht="34.200000000000003" customHeight="1" x14ac:dyDescent="0.25">
      <c r="A1058" s="107"/>
      <c r="B1058" s="172" t="str">
        <f t="shared" si="86"/>
        <v>Définir et mettre en œuvre une stratégie de décommissionnement des services numériques</v>
      </c>
      <c r="C1058" s="353" t="str">
        <f t="shared" si="85"/>
        <v xml:space="preserve">Oui, Non </v>
      </c>
      <c r="D1058" s="354"/>
      <c r="E1058" s="118"/>
      <c r="F1058" s="118"/>
    </row>
    <row r="1059" spans="1:6" ht="22.2" customHeight="1" x14ac:dyDescent="0.25"/>
    <row r="1060" spans="1:6" ht="22.2" customHeight="1" x14ac:dyDescent="0.25"/>
    <row r="1061" spans="1:6" ht="22.2" customHeight="1" x14ac:dyDescent="0.25"/>
    <row r="1062" spans="1:6" x14ac:dyDescent="0.25">
      <c r="B1062" s="350" t="s">
        <v>1263</v>
      </c>
      <c r="C1062" s="350"/>
    </row>
    <row r="1063" spans="1:6" ht="25.2" customHeight="1" x14ac:dyDescent="0.25">
      <c r="A1063" s="191">
        <f>A1028+1</f>
        <v>30</v>
      </c>
      <c r="B1063" s="190">
        <f ca="1">OFFSET(Identité!C$34, 0, $A1028)</f>
        <v>0</v>
      </c>
    </row>
    <row r="1064" spans="1:6" ht="25.2" customHeight="1" thickBot="1" x14ac:dyDescent="0.3">
      <c r="B1064" s="49"/>
    </row>
    <row r="1065" spans="1:6" ht="46.2" customHeight="1" thickBot="1" x14ac:dyDescent="0.3">
      <c r="B1065" s="170" t="str">
        <f t="shared" ref="B1065:C1079" si="87">B1030</f>
        <v>Bonnes pratiques</v>
      </c>
      <c r="C1065" s="355" t="str">
        <f t="shared" si="87"/>
        <v xml:space="preserve"> Indicateur </v>
      </c>
      <c r="D1065" s="356"/>
      <c r="E1065" s="189" t="str">
        <f>E1030</f>
        <v>Quel est votre objectif pour cette bonne pratique ?</v>
      </c>
      <c r="F1065" s="189" t="str">
        <f>F1030</f>
        <v>Selon vos objectifs, où en est la mise en œuvre de cette bonne pratique ?</v>
      </c>
    </row>
    <row r="1066" spans="1:6" ht="25.2" customHeight="1" x14ac:dyDescent="0.25">
      <c r="B1066" s="168" t="str">
        <f t="shared" si="87"/>
        <v>Entretenir les ordinateurs pour éviter qu'ils ralentissent et deviennent instables</v>
      </c>
      <c r="C1066" s="351" t="str">
        <f t="shared" si="87"/>
        <v>% de postes de travail entretenus au moins une fois par mois</v>
      </c>
      <c r="D1066" s="352"/>
      <c r="E1066" s="114"/>
      <c r="F1066" s="226"/>
    </row>
    <row r="1067" spans="1:6" ht="25.2" customHeight="1" x14ac:dyDescent="0.25">
      <c r="B1067" s="173" t="str">
        <f t="shared" si="87"/>
        <v>Surveiller le taux d'utilisation des logiciels</v>
      </c>
      <c r="C1067" s="353" t="str">
        <f t="shared" si="87"/>
        <v>% des logiciels dont l'activité est surveillée</v>
      </c>
      <c r="D1067" s="354"/>
      <c r="E1067" s="115"/>
      <c r="F1067" s="118"/>
    </row>
    <row r="1068" spans="1:6" ht="25.2" customHeight="1" x14ac:dyDescent="0.25">
      <c r="B1068" s="173" t="str">
        <f t="shared" si="87"/>
        <v>Mettre en œuvre les bonnes pratiques d'écoconception</v>
      </c>
      <c r="C1068" s="353" t="str">
        <f t="shared" si="87"/>
        <v>% de services numériques en conformité totale et conformité partielle</v>
      </c>
      <c r="D1068" s="354"/>
      <c r="E1068" s="115"/>
      <c r="F1068" s="118"/>
    </row>
    <row r="1069" spans="1:6" ht="25.2" customHeight="1" x14ac:dyDescent="0.25">
      <c r="B1069" s="173" t="str">
        <f t="shared" si="87"/>
        <v>Mettre en œuvre les bonnes pratiques d'accessibilité numérique</v>
      </c>
      <c r="C1069" s="353" t="str">
        <f t="shared" si="87"/>
        <v>% des services numériques accessibles</v>
      </c>
      <c r="D1069" s="354"/>
      <c r="E1069" s="115"/>
      <c r="F1069" s="118"/>
    </row>
    <row r="1070" spans="1:6" ht="25.2" customHeight="1" x14ac:dyDescent="0.25">
      <c r="B1070" s="173" t="str">
        <f t="shared" si="87"/>
        <v>Optimiser les états et sorties d'impression</v>
      </c>
      <c r="C1070" s="353" t="str">
        <f t="shared" si="87"/>
        <v>% d'applications dont les états de sortie sont optimisés</v>
      </c>
      <c r="D1070" s="354"/>
      <c r="E1070" s="115"/>
      <c r="F1070" s="118"/>
    </row>
    <row r="1071" spans="1:6" ht="25.2" customHeight="1" x14ac:dyDescent="0.25">
      <c r="B1071" s="173" t="str">
        <f t="shared" si="87"/>
        <v>Systématiser la revue de code en sortie de développement</v>
      </c>
      <c r="C1071" s="353" t="str">
        <f t="shared" si="87"/>
        <v>% de services numériques dont la revue de code est effectuée à la fin du développement</v>
      </c>
      <c r="D1071" s="354"/>
      <c r="E1071" s="115"/>
      <c r="F1071" s="118"/>
    </row>
    <row r="1072" spans="1:6" ht="39" customHeight="1" x14ac:dyDescent="0.25">
      <c r="B1072" s="173" t="str">
        <f t="shared" si="87"/>
        <v>Privilégier les opérateurs qui ont ratifié le code européen de bonne conduite (CoC) pour les datacenters</v>
      </c>
      <c r="C1072" s="353" t="str">
        <f t="shared" si="87"/>
        <v>% de DC ou m2 de DC ou kW IT gérés par des fournisseurs ayant signé le CoC</v>
      </c>
      <c r="D1072" s="354"/>
      <c r="E1072" s="115"/>
      <c r="F1072" s="118"/>
    </row>
    <row r="1073" spans="1:8" ht="25.2" customHeight="1" x14ac:dyDescent="0.25">
      <c r="B1073" s="173" t="str">
        <f t="shared" si="87"/>
        <v>Privilégier une architecture modulaire pour les centres de données</v>
      </c>
      <c r="C1073" s="353" t="str">
        <f t="shared" si="87"/>
        <v>% de m2 DC modulaires</v>
      </c>
      <c r="D1073" s="354"/>
      <c r="E1073" s="115"/>
      <c r="F1073" s="118"/>
    </row>
    <row r="1074" spans="1:8" ht="25.2" customHeight="1" x14ac:dyDescent="0.25">
      <c r="B1074" s="173" t="str">
        <f t="shared" si="87"/>
        <v>Confiner les baies des salles serveurs</v>
      </c>
      <c r="C1074" s="353" t="str">
        <f t="shared" si="87"/>
        <v>% de rack confinés</v>
      </c>
      <c r="D1074" s="354"/>
      <c r="E1074" s="115"/>
      <c r="F1074" s="118"/>
    </row>
    <row r="1075" spans="1:8" ht="25.2" customHeight="1" x14ac:dyDescent="0.25">
      <c r="B1075" s="173" t="str">
        <f t="shared" si="87"/>
        <v>Organiser les baies en allées chaudes et froides</v>
      </c>
      <c r="C1075" s="353" t="str">
        <f t="shared" si="87"/>
        <v>% du DC organisé en allées chaudes / allées froides</v>
      </c>
      <c r="D1075" s="354"/>
      <c r="E1075" s="115"/>
      <c r="F1075" s="118"/>
    </row>
    <row r="1076" spans="1:8" ht="25.2" customHeight="1" x14ac:dyDescent="0.25">
      <c r="B1076" s="173" t="str">
        <f t="shared" si="87"/>
        <v>Privilégier les équipements IT conformes aux exigences ASHRAE</v>
      </c>
      <c r="C1076" s="353" t="str">
        <f t="shared" si="87"/>
        <v>% des équipements conformes aux exigences ASHRAE</v>
      </c>
      <c r="D1076" s="354"/>
      <c r="E1076" s="115"/>
      <c r="F1076" s="118"/>
    </row>
    <row r="1077" spans="1:8" ht="25.2" customHeight="1" x14ac:dyDescent="0.25">
      <c r="B1077" s="173" t="str">
        <f t="shared" si="87"/>
        <v>Exiger une efficacité énergétique minimum pour les équipements non IT des salles</v>
      </c>
      <c r="C1077" s="353" t="str">
        <f t="shared" si="87"/>
        <v>% d'équipement acheté avec une efficacité énergétique minimum</v>
      </c>
      <c r="D1077" s="354"/>
      <c r="E1077" s="115"/>
      <c r="F1077" s="118"/>
    </row>
    <row r="1078" spans="1:8" ht="25.2" customHeight="1" x14ac:dyDescent="0.25">
      <c r="B1078" s="173" t="str">
        <f t="shared" si="87"/>
        <v>Consolider les serveurs physiques sous-utilisés pour les regrouper</v>
      </c>
      <c r="C1078" s="353" t="str">
        <f t="shared" si="87"/>
        <v>% de serveurs virtualisés</v>
      </c>
      <c r="D1078" s="354"/>
      <c r="E1078" s="115"/>
      <c r="F1078" s="118"/>
    </row>
    <row r="1079" spans="1:8" ht="25.2" customHeight="1" thickBot="1" x14ac:dyDescent="0.3">
      <c r="B1079" s="173" t="str">
        <f t="shared" si="87"/>
        <v>Refroidir les serveurs par une solution économe en énergie</v>
      </c>
      <c r="C1079" s="353" t="str">
        <f t="shared" si="87"/>
        <v>% des centres de données de l'organisation utilisant d’un refroidissement économe en énergie</v>
      </c>
      <c r="D1079" s="354"/>
      <c r="E1079" s="115"/>
      <c r="F1079" s="118"/>
    </row>
    <row r="1080" spans="1:8" ht="25.2" customHeight="1" thickBot="1" x14ac:dyDescent="0.3">
      <c r="C1080" s="355" t="str">
        <f t="shared" ref="C1080:C1093" si="88">C1045</f>
        <v xml:space="preserve"> Indicateur</v>
      </c>
      <c r="D1080" s="361"/>
    </row>
    <row r="1081" spans="1:8" ht="25.2" customHeight="1" x14ac:dyDescent="0.25">
      <c r="B1081" s="171" t="str">
        <f t="shared" ref="B1081:B1093" si="89">B1046</f>
        <v>Amélioration continue de l'efficacité des centres de données</v>
      </c>
      <c r="C1081" s="351" t="str">
        <f t="shared" si="88"/>
        <v>Votre PUE cible</v>
      </c>
      <c r="D1081" s="352"/>
      <c r="E1081" s="117"/>
      <c r="F1081" s="117"/>
    </row>
    <row r="1082" spans="1:8" ht="25.2" customHeight="1" x14ac:dyDescent="0.25">
      <c r="A1082" s="107"/>
      <c r="B1082" s="172" t="str">
        <f t="shared" si="89"/>
        <v>Privilégier une architecture applicative modulaire</v>
      </c>
      <c r="C1082" s="353" t="str">
        <f t="shared" si="88"/>
        <v>% de services numériques reposant sur une architecture modulaire</v>
      </c>
      <c r="D1082" s="354"/>
      <c r="E1082" s="115"/>
      <c r="F1082" s="118"/>
      <c r="H1082" s="82"/>
    </row>
    <row r="1083" spans="1:8" ht="25.2" customHeight="1" x14ac:dyDescent="0.25">
      <c r="A1083" s="107"/>
      <c r="B1083" s="172" t="str">
        <f t="shared" si="89"/>
        <v>Maîtriser les capacités de stockage</v>
      </c>
      <c r="C1083" s="353" t="str">
        <f t="shared" si="88"/>
        <v>Go accordé / utilisateur</v>
      </c>
      <c r="D1083" s="354"/>
      <c r="E1083" s="292"/>
      <c r="F1083" s="118"/>
    </row>
    <row r="1084" spans="1:8" ht="27" customHeight="1" x14ac:dyDescent="0.25">
      <c r="A1084" s="107"/>
      <c r="B1084" s="172" t="str">
        <f t="shared" si="89"/>
        <v>Augmenter la température de fonctionnement à plus de 24° C</v>
      </c>
      <c r="C1084" s="353" t="str">
        <f t="shared" si="88"/>
        <v>Température de consigne</v>
      </c>
      <c r="D1084" s="354"/>
      <c r="E1084" s="292"/>
      <c r="F1084" s="118"/>
    </row>
    <row r="1085" spans="1:8" ht="27" customHeight="1" x14ac:dyDescent="0.25">
      <c r="A1085" s="107"/>
      <c r="B1085" s="172" t="str">
        <f t="shared" si="89"/>
        <v>Mettre en place un suivi régulier des indicateurs énergétiques du datacenter</v>
      </c>
      <c r="C1085" s="353" t="str">
        <f t="shared" si="88"/>
        <v xml:space="preserve">Oui, Non </v>
      </c>
      <c r="D1085" s="354"/>
      <c r="E1085" s="118"/>
      <c r="F1085" s="118"/>
    </row>
    <row r="1086" spans="1:8" ht="27" customHeight="1" x14ac:dyDescent="0.25">
      <c r="A1086" s="107"/>
      <c r="B1086" s="172" t="str">
        <f t="shared" si="89"/>
        <v>Mettre en place une procédure stricte de provisionning et déprovisionning des matériels IT</v>
      </c>
      <c r="C1086" s="353" t="str">
        <f t="shared" si="88"/>
        <v xml:space="preserve">Oui, Non </v>
      </c>
      <c r="D1086" s="354"/>
      <c r="E1086" s="118"/>
      <c r="F1086" s="118"/>
    </row>
    <row r="1087" spans="1:8" ht="27" customHeight="1" x14ac:dyDescent="0.25">
      <c r="A1087" s="107"/>
      <c r="B1087" s="172" t="str">
        <f t="shared" si="89"/>
        <v>Adapter l'architecture physique des serveurs à leur usage</v>
      </c>
      <c r="C1087" s="353" t="str">
        <f t="shared" si="88"/>
        <v xml:space="preserve">Oui, Non </v>
      </c>
      <c r="D1087" s="354"/>
      <c r="E1087" s="118"/>
      <c r="F1087" s="118"/>
    </row>
    <row r="1088" spans="1:8" ht="40.950000000000003" customHeight="1" x14ac:dyDescent="0.25">
      <c r="A1088" s="107"/>
      <c r="B1088" s="172" t="str">
        <f t="shared" si="89"/>
        <v>Déployer un data management dédié à la sobriété numérique, intégré au tableau de bord générique</v>
      </c>
      <c r="C1088" s="353" t="str">
        <f t="shared" si="88"/>
        <v xml:space="preserve">Oui, Non </v>
      </c>
      <c r="D1088" s="354"/>
      <c r="E1088" s="118"/>
      <c r="F1088" s="118"/>
    </row>
    <row r="1089" spans="1:6" ht="25.2" customHeight="1" x14ac:dyDescent="0.25">
      <c r="A1089" s="107"/>
      <c r="B1089" s="172" t="str">
        <f t="shared" si="89"/>
        <v>Revoir régulièrement la politique de rétention des données</v>
      </c>
      <c r="C1089" s="353" t="str">
        <f t="shared" si="88"/>
        <v>Nombre de mois entre chaque révision</v>
      </c>
      <c r="D1089" s="354"/>
      <c r="E1089" s="292"/>
      <c r="F1089" s="118"/>
    </row>
    <row r="1090" spans="1:6" ht="25.2" customHeight="1" x14ac:dyDescent="0.25">
      <c r="A1090" s="107"/>
      <c r="B1090" s="172" t="str">
        <f t="shared" si="89"/>
        <v xml:space="preserve">Avoir une politique de rétention des données à jour </v>
      </c>
      <c r="C1090" s="353" t="str">
        <f t="shared" si="88"/>
        <v xml:space="preserve">Oui, Non </v>
      </c>
      <c r="D1090" s="354"/>
      <c r="E1090" s="118"/>
      <c r="F1090" s="118"/>
    </row>
    <row r="1091" spans="1:6" ht="34.950000000000003" customHeight="1" x14ac:dyDescent="0.25">
      <c r="A1091" s="107"/>
      <c r="B1091" s="172" t="str">
        <f t="shared" si="89"/>
        <v>Définir et partager un catalogue des données pour diminuer le nombre de recherches de bases de données</v>
      </c>
      <c r="C1091" s="353" t="str">
        <f t="shared" si="88"/>
        <v xml:space="preserve">Oui, Non </v>
      </c>
      <c r="D1091" s="354"/>
      <c r="E1091" s="118"/>
      <c r="F1091" s="118"/>
    </row>
    <row r="1092" spans="1:6" ht="25.2" customHeight="1" x14ac:dyDescent="0.25">
      <c r="A1092" s="107"/>
      <c r="B1092" s="172" t="str">
        <f t="shared" si="89"/>
        <v> Intégrer des clauses environnementales lors du choix d’un prestataire d’hébergement</v>
      </c>
      <c r="C1092" s="353" t="str">
        <f t="shared" si="88"/>
        <v xml:space="preserve">Oui, Non </v>
      </c>
      <c r="D1092" s="354"/>
      <c r="E1092" s="118"/>
      <c r="F1092" s="118"/>
    </row>
    <row r="1093" spans="1:6" ht="34.200000000000003" customHeight="1" x14ac:dyDescent="0.25">
      <c r="A1093" s="107"/>
      <c r="B1093" s="172" t="str">
        <f t="shared" si="89"/>
        <v>Définir et mettre en œuvre une stratégie de décommissionnement des services numériques</v>
      </c>
      <c r="C1093" s="353" t="str">
        <f t="shared" si="88"/>
        <v xml:space="preserve">Oui, Non </v>
      </c>
      <c r="D1093" s="354"/>
      <c r="E1093" s="118"/>
      <c r="F1093" s="118"/>
    </row>
  </sheetData>
  <sheetProtection algorithmName="SHA-512" hashValue="IrJZjSp4bIuSoF5a/O7LgqyH/oLhgcvyWo1TTh0el68yexdSoyHtFFT8C3zlHHSvFg/ChfECRAH1ZOMXYCKlqA==" saltValue="gBNUtLTONuHMfio3V7K9yQ==" spinCount="100000" sheet="1" objects="1" scenarios="1"/>
  <protectedRanges>
    <protectedRange sqref="E926:F953 E961:F988 E996:F1023 E1031:F1058 E1066:F1093" name="Plage3"/>
    <protectedRange sqref="C8" name="Plage1"/>
    <protectedRange sqref="E15:F43 E51:F78 E86:F113 E121:F148 E156:F183 E191:F218 E226:F253 E261:F288 E296:F323 E331:F358 E366:F393 E401:F428 E436:F463 E471:F498 E506:F533 E541:F568 E576:F603 E611:F638 E646:F673 E681:F708 E716:F743 E751:F778 E786:F813 E821:F848 E856:F883" name="Plage2"/>
  </protectedRanges>
  <mergeCells count="931">
    <mergeCell ref="C1093:D1093"/>
    <mergeCell ref="C1088:D1088"/>
    <mergeCell ref="C1089:D1089"/>
    <mergeCell ref="C1090:D1090"/>
    <mergeCell ref="C1091:D1091"/>
    <mergeCell ref="C1092:D1092"/>
    <mergeCell ref="C1083:D1083"/>
    <mergeCell ref="C1084:D1084"/>
    <mergeCell ref="C1085:D1085"/>
    <mergeCell ref="C1086:D1086"/>
    <mergeCell ref="C1087:D1087"/>
    <mergeCell ref="C1079:D1079"/>
    <mergeCell ref="C1080:D1080"/>
    <mergeCell ref="C1081:D1081"/>
    <mergeCell ref="C1082:D1082"/>
    <mergeCell ref="C1074:D1074"/>
    <mergeCell ref="C1075:D1075"/>
    <mergeCell ref="C1076:D1076"/>
    <mergeCell ref="C1077:D1077"/>
    <mergeCell ref="C1078:D1078"/>
    <mergeCell ref="C1069:D1069"/>
    <mergeCell ref="C1070:D1070"/>
    <mergeCell ref="C1071:D1071"/>
    <mergeCell ref="C1072:D1072"/>
    <mergeCell ref="C1073:D1073"/>
    <mergeCell ref="C1065:D1065"/>
    <mergeCell ref="C1066:D1066"/>
    <mergeCell ref="C1067:D1067"/>
    <mergeCell ref="C1068:D1068"/>
    <mergeCell ref="C1056:D1056"/>
    <mergeCell ref="C1057:D1057"/>
    <mergeCell ref="C1058:D1058"/>
    <mergeCell ref="C1051:D1051"/>
    <mergeCell ref="C1052:D1052"/>
    <mergeCell ref="C1053:D1053"/>
    <mergeCell ref="C1054:D1054"/>
    <mergeCell ref="C1055:D1055"/>
    <mergeCell ref="C1046:D1046"/>
    <mergeCell ref="C1047:D1047"/>
    <mergeCell ref="C1048:D1048"/>
    <mergeCell ref="C1049:D1049"/>
    <mergeCell ref="C1050:D1050"/>
    <mergeCell ref="C1042:D1042"/>
    <mergeCell ref="C1043:D1043"/>
    <mergeCell ref="C1044:D1044"/>
    <mergeCell ref="C1045:D1045"/>
    <mergeCell ref="C1037:D1037"/>
    <mergeCell ref="C1038:D1038"/>
    <mergeCell ref="C1039:D1039"/>
    <mergeCell ref="C1040:D1040"/>
    <mergeCell ref="C1041:D1041"/>
    <mergeCell ref="C1032:D1032"/>
    <mergeCell ref="C1033:D1033"/>
    <mergeCell ref="C1034:D1034"/>
    <mergeCell ref="C1035:D1035"/>
    <mergeCell ref="C1036:D1036"/>
    <mergeCell ref="C1030:D1030"/>
    <mergeCell ref="C1031:D1031"/>
    <mergeCell ref="C1019:D1019"/>
    <mergeCell ref="C1020:D1020"/>
    <mergeCell ref="C1021:D1021"/>
    <mergeCell ref="C1022:D1022"/>
    <mergeCell ref="C1023:D1023"/>
    <mergeCell ref="C1014:D1014"/>
    <mergeCell ref="C1015:D1015"/>
    <mergeCell ref="C1016:D1016"/>
    <mergeCell ref="C1017:D1017"/>
    <mergeCell ref="C1018:D1018"/>
    <mergeCell ref="C1010:D1010"/>
    <mergeCell ref="C1011:D1011"/>
    <mergeCell ref="C1012:D1012"/>
    <mergeCell ref="C1013:D1013"/>
    <mergeCell ref="C1005:D1005"/>
    <mergeCell ref="C1006:D1006"/>
    <mergeCell ref="C1007:D1007"/>
    <mergeCell ref="C1008:D1008"/>
    <mergeCell ref="C1009:D1009"/>
    <mergeCell ref="C1000:D1000"/>
    <mergeCell ref="C1001:D1001"/>
    <mergeCell ref="C1002:D1002"/>
    <mergeCell ref="C1003:D1003"/>
    <mergeCell ref="C1004:D1004"/>
    <mergeCell ref="C995:D995"/>
    <mergeCell ref="C996:D996"/>
    <mergeCell ref="C997:D997"/>
    <mergeCell ref="C998:D998"/>
    <mergeCell ref="C999:D999"/>
    <mergeCell ref="C987:D987"/>
    <mergeCell ref="C988:D988"/>
    <mergeCell ref="C982:D982"/>
    <mergeCell ref="C983:D983"/>
    <mergeCell ref="C984:D984"/>
    <mergeCell ref="C985:D985"/>
    <mergeCell ref="C986:D986"/>
    <mergeCell ref="C977:D977"/>
    <mergeCell ref="C978:D978"/>
    <mergeCell ref="C979:D979"/>
    <mergeCell ref="C980:D980"/>
    <mergeCell ref="C981:D981"/>
    <mergeCell ref="C973:D973"/>
    <mergeCell ref="C974:D974"/>
    <mergeCell ref="C975:D975"/>
    <mergeCell ref="C976:D976"/>
    <mergeCell ref="C968:D968"/>
    <mergeCell ref="C969:D969"/>
    <mergeCell ref="C970:D970"/>
    <mergeCell ref="C971:D971"/>
    <mergeCell ref="C972:D972"/>
    <mergeCell ref="C963:D963"/>
    <mergeCell ref="C964:D964"/>
    <mergeCell ref="C965:D965"/>
    <mergeCell ref="C966:D966"/>
    <mergeCell ref="C967:D967"/>
    <mergeCell ref="C960:D960"/>
    <mergeCell ref="C961:D961"/>
    <mergeCell ref="C962:D962"/>
    <mergeCell ref="C950:D950"/>
    <mergeCell ref="C951:D951"/>
    <mergeCell ref="C952:D952"/>
    <mergeCell ref="C953:D953"/>
    <mergeCell ref="C945:D945"/>
    <mergeCell ref="C946:D946"/>
    <mergeCell ref="C947:D947"/>
    <mergeCell ref="C948:D948"/>
    <mergeCell ref="C949:D949"/>
    <mergeCell ref="C940:D940"/>
    <mergeCell ref="C941:D941"/>
    <mergeCell ref="C942:D942"/>
    <mergeCell ref="C943:D943"/>
    <mergeCell ref="C944:D944"/>
    <mergeCell ref="C936:D936"/>
    <mergeCell ref="C937:D937"/>
    <mergeCell ref="C938:D938"/>
    <mergeCell ref="C939:D939"/>
    <mergeCell ref="C917:D917"/>
    <mergeCell ref="C918:D918"/>
    <mergeCell ref="C912:D912"/>
    <mergeCell ref="C913:D913"/>
    <mergeCell ref="C914:D914"/>
    <mergeCell ref="C915:D915"/>
    <mergeCell ref="C916:D916"/>
    <mergeCell ref="C907:D907"/>
    <mergeCell ref="C908:D908"/>
    <mergeCell ref="C909:D909"/>
    <mergeCell ref="C910:D910"/>
    <mergeCell ref="C911:D911"/>
    <mergeCell ref="C903:D903"/>
    <mergeCell ref="C904:D904"/>
    <mergeCell ref="C905:D905"/>
    <mergeCell ref="C906:D906"/>
    <mergeCell ref="C898:D898"/>
    <mergeCell ref="C899:D899"/>
    <mergeCell ref="C900:D900"/>
    <mergeCell ref="C901:D901"/>
    <mergeCell ref="C902:D902"/>
    <mergeCell ref="C893:D893"/>
    <mergeCell ref="C894:D894"/>
    <mergeCell ref="C895:D895"/>
    <mergeCell ref="C896:D896"/>
    <mergeCell ref="C897:D897"/>
    <mergeCell ref="C890:D890"/>
    <mergeCell ref="C891:D891"/>
    <mergeCell ref="C892:D892"/>
    <mergeCell ref="C880:D880"/>
    <mergeCell ref="C881:D881"/>
    <mergeCell ref="C882:D882"/>
    <mergeCell ref="C883:D883"/>
    <mergeCell ref="C875:D875"/>
    <mergeCell ref="C876:D876"/>
    <mergeCell ref="C877:D877"/>
    <mergeCell ref="C878:D878"/>
    <mergeCell ref="C879:D879"/>
    <mergeCell ref="B887:C887"/>
    <mergeCell ref="C870:D870"/>
    <mergeCell ref="C871:D871"/>
    <mergeCell ref="C872:D872"/>
    <mergeCell ref="C873:D873"/>
    <mergeCell ref="C874:D874"/>
    <mergeCell ref="C866:D866"/>
    <mergeCell ref="C867:D867"/>
    <mergeCell ref="C868:D868"/>
    <mergeCell ref="C869:D869"/>
    <mergeCell ref="C861:D861"/>
    <mergeCell ref="C862:D862"/>
    <mergeCell ref="C863:D863"/>
    <mergeCell ref="C864:D864"/>
    <mergeCell ref="C865:D865"/>
    <mergeCell ref="C856:D856"/>
    <mergeCell ref="C857:D857"/>
    <mergeCell ref="C858:D858"/>
    <mergeCell ref="C859:D859"/>
    <mergeCell ref="C860:D860"/>
    <mergeCell ref="C848:D848"/>
    <mergeCell ref="C855:D855"/>
    <mergeCell ref="C843:D843"/>
    <mergeCell ref="C844:D844"/>
    <mergeCell ref="C845:D845"/>
    <mergeCell ref="C846:D846"/>
    <mergeCell ref="C847:D847"/>
    <mergeCell ref="B852:C852"/>
    <mergeCell ref="C838:D838"/>
    <mergeCell ref="C839:D839"/>
    <mergeCell ref="C840:D840"/>
    <mergeCell ref="C841:D841"/>
    <mergeCell ref="C842:D842"/>
    <mergeCell ref="C834:D834"/>
    <mergeCell ref="C835:D835"/>
    <mergeCell ref="C836:D836"/>
    <mergeCell ref="C837:D837"/>
    <mergeCell ref="C829:D829"/>
    <mergeCell ref="C830:D830"/>
    <mergeCell ref="C831:D831"/>
    <mergeCell ref="C832:D832"/>
    <mergeCell ref="C833:D833"/>
    <mergeCell ref="C824:D824"/>
    <mergeCell ref="C825:D825"/>
    <mergeCell ref="C826:D826"/>
    <mergeCell ref="C827:D827"/>
    <mergeCell ref="C828:D828"/>
    <mergeCell ref="C820:D820"/>
    <mergeCell ref="C821:D821"/>
    <mergeCell ref="C822:D822"/>
    <mergeCell ref="C823:D823"/>
    <mergeCell ref="C811:D811"/>
    <mergeCell ref="C812:D812"/>
    <mergeCell ref="C813:D813"/>
    <mergeCell ref="C806:D806"/>
    <mergeCell ref="C807:D807"/>
    <mergeCell ref="C808:D808"/>
    <mergeCell ref="C809:D809"/>
    <mergeCell ref="C810:D810"/>
    <mergeCell ref="B817:C817"/>
    <mergeCell ref="C801:D801"/>
    <mergeCell ref="C802:D802"/>
    <mergeCell ref="C803:D803"/>
    <mergeCell ref="C804:D804"/>
    <mergeCell ref="C805:D805"/>
    <mergeCell ref="C797:D797"/>
    <mergeCell ref="C798:D798"/>
    <mergeCell ref="C799:D799"/>
    <mergeCell ref="C800:D800"/>
    <mergeCell ref="C792:D792"/>
    <mergeCell ref="C793:D793"/>
    <mergeCell ref="C794:D794"/>
    <mergeCell ref="C795:D795"/>
    <mergeCell ref="C796:D796"/>
    <mergeCell ref="C787:D787"/>
    <mergeCell ref="C788:D788"/>
    <mergeCell ref="C789:D789"/>
    <mergeCell ref="C790:D790"/>
    <mergeCell ref="C791:D791"/>
    <mergeCell ref="C785:D785"/>
    <mergeCell ref="C786:D786"/>
    <mergeCell ref="C774:D774"/>
    <mergeCell ref="C775:D775"/>
    <mergeCell ref="C776:D776"/>
    <mergeCell ref="C777:D777"/>
    <mergeCell ref="C778:D778"/>
    <mergeCell ref="C769:D769"/>
    <mergeCell ref="C770:D770"/>
    <mergeCell ref="C771:D771"/>
    <mergeCell ref="C772:D772"/>
    <mergeCell ref="C773:D773"/>
    <mergeCell ref="C765:D765"/>
    <mergeCell ref="C766:D766"/>
    <mergeCell ref="C767:D767"/>
    <mergeCell ref="C768:D768"/>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742:D742"/>
    <mergeCell ref="C743:D743"/>
    <mergeCell ref="C737:D737"/>
    <mergeCell ref="C738:D738"/>
    <mergeCell ref="C739:D739"/>
    <mergeCell ref="C740:D740"/>
    <mergeCell ref="C741:D741"/>
    <mergeCell ref="C732:D732"/>
    <mergeCell ref="C733:D733"/>
    <mergeCell ref="C734:D734"/>
    <mergeCell ref="C735:D735"/>
    <mergeCell ref="C736:D736"/>
    <mergeCell ref="C728:D728"/>
    <mergeCell ref="C729:D729"/>
    <mergeCell ref="C730:D730"/>
    <mergeCell ref="C731:D731"/>
    <mergeCell ref="C723:D723"/>
    <mergeCell ref="C724:D724"/>
    <mergeCell ref="C725:D725"/>
    <mergeCell ref="C726:D726"/>
    <mergeCell ref="C727:D727"/>
    <mergeCell ref="C718:D718"/>
    <mergeCell ref="C719:D719"/>
    <mergeCell ref="C720:D720"/>
    <mergeCell ref="C721:D721"/>
    <mergeCell ref="C722:D722"/>
    <mergeCell ref="C715:D715"/>
    <mergeCell ref="C716:D716"/>
    <mergeCell ref="C717:D717"/>
    <mergeCell ref="C705:D705"/>
    <mergeCell ref="C706:D706"/>
    <mergeCell ref="C707:D707"/>
    <mergeCell ref="C708:D708"/>
    <mergeCell ref="B712:C712"/>
    <mergeCell ref="C700:D700"/>
    <mergeCell ref="C701:D701"/>
    <mergeCell ref="C702:D702"/>
    <mergeCell ref="C703:D703"/>
    <mergeCell ref="C704:D704"/>
    <mergeCell ref="C695:D695"/>
    <mergeCell ref="C696:D696"/>
    <mergeCell ref="C697:D697"/>
    <mergeCell ref="C698:D698"/>
    <mergeCell ref="C699:D699"/>
    <mergeCell ref="C691:D691"/>
    <mergeCell ref="C692:D692"/>
    <mergeCell ref="C693:D693"/>
    <mergeCell ref="C694:D694"/>
    <mergeCell ref="C686:D686"/>
    <mergeCell ref="C687:D687"/>
    <mergeCell ref="C688:D688"/>
    <mergeCell ref="C689:D689"/>
    <mergeCell ref="C690:D690"/>
    <mergeCell ref="C681:D681"/>
    <mergeCell ref="C682:D682"/>
    <mergeCell ref="C683:D683"/>
    <mergeCell ref="C684:D684"/>
    <mergeCell ref="C685:D685"/>
    <mergeCell ref="C673:D673"/>
    <mergeCell ref="C680:D680"/>
    <mergeCell ref="C668:D668"/>
    <mergeCell ref="C669:D669"/>
    <mergeCell ref="C670:D670"/>
    <mergeCell ref="C671:D671"/>
    <mergeCell ref="C672:D672"/>
    <mergeCell ref="C663:D663"/>
    <mergeCell ref="C664:D664"/>
    <mergeCell ref="C665:D665"/>
    <mergeCell ref="C666:D666"/>
    <mergeCell ref="C667:D667"/>
    <mergeCell ref="C659:D659"/>
    <mergeCell ref="C660:D660"/>
    <mergeCell ref="C661:D661"/>
    <mergeCell ref="C662:D662"/>
    <mergeCell ref="C654:D654"/>
    <mergeCell ref="C655:D655"/>
    <mergeCell ref="C656:D656"/>
    <mergeCell ref="C657:D657"/>
    <mergeCell ref="C658:D658"/>
    <mergeCell ref="C649:D649"/>
    <mergeCell ref="C650:D650"/>
    <mergeCell ref="C651:D651"/>
    <mergeCell ref="C652:D652"/>
    <mergeCell ref="C653:D653"/>
    <mergeCell ref="C645:D645"/>
    <mergeCell ref="C646:D646"/>
    <mergeCell ref="C647:D647"/>
    <mergeCell ref="C648:D648"/>
    <mergeCell ref="C636:D636"/>
    <mergeCell ref="C637:D637"/>
    <mergeCell ref="C638:D638"/>
    <mergeCell ref="C631:D631"/>
    <mergeCell ref="C632:D632"/>
    <mergeCell ref="C633:D633"/>
    <mergeCell ref="C634:D634"/>
    <mergeCell ref="C635:D635"/>
    <mergeCell ref="B642:C642"/>
    <mergeCell ref="C626:D626"/>
    <mergeCell ref="C627:D627"/>
    <mergeCell ref="C628:D628"/>
    <mergeCell ref="C629:D629"/>
    <mergeCell ref="C630:D630"/>
    <mergeCell ref="C622:D622"/>
    <mergeCell ref="C623:D623"/>
    <mergeCell ref="C624:D624"/>
    <mergeCell ref="C625:D625"/>
    <mergeCell ref="C617:D617"/>
    <mergeCell ref="C618:D618"/>
    <mergeCell ref="C619:D619"/>
    <mergeCell ref="C620:D620"/>
    <mergeCell ref="C621:D621"/>
    <mergeCell ref="C612:D612"/>
    <mergeCell ref="C613:D613"/>
    <mergeCell ref="C614:D614"/>
    <mergeCell ref="C615:D615"/>
    <mergeCell ref="C616:D616"/>
    <mergeCell ref="C610:D610"/>
    <mergeCell ref="C611:D611"/>
    <mergeCell ref="C599:D599"/>
    <mergeCell ref="C600:D600"/>
    <mergeCell ref="C601:D601"/>
    <mergeCell ref="C602:D602"/>
    <mergeCell ref="C603:D603"/>
    <mergeCell ref="C594:D594"/>
    <mergeCell ref="C595:D595"/>
    <mergeCell ref="C596:D596"/>
    <mergeCell ref="C597:D597"/>
    <mergeCell ref="C598:D598"/>
    <mergeCell ref="B607:C607"/>
    <mergeCell ref="C590:D590"/>
    <mergeCell ref="C591:D591"/>
    <mergeCell ref="C592:D592"/>
    <mergeCell ref="C593:D593"/>
    <mergeCell ref="C585:D585"/>
    <mergeCell ref="C586:D586"/>
    <mergeCell ref="C587:D587"/>
    <mergeCell ref="C588:D588"/>
    <mergeCell ref="C589:D589"/>
    <mergeCell ref="C580:D580"/>
    <mergeCell ref="C581:D581"/>
    <mergeCell ref="C582:D582"/>
    <mergeCell ref="C583:D583"/>
    <mergeCell ref="C584:D584"/>
    <mergeCell ref="C575:D575"/>
    <mergeCell ref="C576:D576"/>
    <mergeCell ref="C577:D577"/>
    <mergeCell ref="C578:D578"/>
    <mergeCell ref="C579:D579"/>
    <mergeCell ref="C567:D567"/>
    <mergeCell ref="C568:D568"/>
    <mergeCell ref="C562:D562"/>
    <mergeCell ref="C563:D563"/>
    <mergeCell ref="C564:D564"/>
    <mergeCell ref="C565:D565"/>
    <mergeCell ref="C566:D566"/>
    <mergeCell ref="C557:D557"/>
    <mergeCell ref="C558:D558"/>
    <mergeCell ref="C559:D559"/>
    <mergeCell ref="C560:D560"/>
    <mergeCell ref="C561:D561"/>
    <mergeCell ref="C553:D553"/>
    <mergeCell ref="C554:D554"/>
    <mergeCell ref="C555:D555"/>
    <mergeCell ref="C556:D556"/>
    <mergeCell ref="C548:D548"/>
    <mergeCell ref="C549:D549"/>
    <mergeCell ref="C550:D550"/>
    <mergeCell ref="C551:D551"/>
    <mergeCell ref="C552:D552"/>
    <mergeCell ref="C543:D543"/>
    <mergeCell ref="C544:D544"/>
    <mergeCell ref="C545:D545"/>
    <mergeCell ref="C546:D546"/>
    <mergeCell ref="C547:D547"/>
    <mergeCell ref="C540:D540"/>
    <mergeCell ref="C541:D541"/>
    <mergeCell ref="C542:D542"/>
    <mergeCell ref="C530:D530"/>
    <mergeCell ref="C531:D531"/>
    <mergeCell ref="C532:D532"/>
    <mergeCell ref="C533:D533"/>
    <mergeCell ref="B537:C537"/>
    <mergeCell ref="C525:D525"/>
    <mergeCell ref="C526:D526"/>
    <mergeCell ref="C527:D527"/>
    <mergeCell ref="C528:D528"/>
    <mergeCell ref="C529:D529"/>
    <mergeCell ref="C520:D520"/>
    <mergeCell ref="C521:D521"/>
    <mergeCell ref="C522:D522"/>
    <mergeCell ref="C523:D523"/>
    <mergeCell ref="C524:D524"/>
    <mergeCell ref="C516:D516"/>
    <mergeCell ref="C517:D517"/>
    <mergeCell ref="C518:D518"/>
    <mergeCell ref="C519:D519"/>
    <mergeCell ref="C511:D511"/>
    <mergeCell ref="C512:D512"/>
    <mergeCell ref="C513:D513"/>
    <mergeCell ref="C514:D514"/>
    <mergeCell ref="C515:D515"/>
    <mergeCell ref="C506:D506"/>
    <mergeCell ref="C507:D507"/>
    <mergeCell ref="C508:D508"/>
    <mergeCell ref="C509:D509"/>
    <mergeCell ref="C510:D510"/>
    <mergeCell ref="C498:D498"/>
    <mergeCell ref="C505:D505"/>
    <mergeCell ref="C493:D493"/>
    <mergeCell ref="C494:D494"/>
    <mergeCell ref="C495:D495"/>
    <mergeCell ref="C496:D496"/>
    <mergeCell ref="C497:D497"/>
    <mergeCell ref="B502:C502"/>
    <mergeCell ref="C488:D488"/>
    <mergeCell ref="C489:D489"/>
    <mergeCell ref="C490:D490"/>
    <mergeCell ref="C491:D491"/>
    <mergeCell ref="C492:D492"/>
    <mergeCell ref="C484:D484"/>
    <mergeCell ref="C485:D485"/>
    <mergeCell ref="C486:D486"/>
    <mergeCell ref="C487:D487"/>
    <mergeCell ref="C479:D479"/>
    <mergeCell ref="C480:D480"/>
    <mergeCell ref="C481:D481"/>
    <mergeCell ref="C482:D482"/>
    <mergeCell ref="C483:D483"/>
    <mergeCell ref="C474:D474"/>
    <mergeCell ref="C475:D475"/>
    <mergeCell ref="C476:D476"/>
    <mergeCell ref="C477:D477"/>
    <mergeCell ref="C478:D478"/>
    <mergeCell ref="C470:D470"/>
    <mergeCell ref="C471:D471"/>
    <mergeCell ref="C472:D472"/>
    <mergeCell ref="C473:D473"/>
    <mergeCell ref="C461:D461"/>
    <mergeCell ref="C462:D462"/>
    <mergeCell ref="C463:D463"/>
    <mergeCell ref="C456:D456"/>
    <mergeCell ref="C457:D457"/>
    <mergeCell ref="C458:D458"/>
    <mergeCell ref="C459:D459"/>
    <mergeCell ref="C460:D460"/>
    <mergeCell ref="C451:D451"/>
    <mergeCell ref="C452:D452"/>
    <mergeCell ref="C453:D453"/>
    <mergeCell ref="C454:D454"/>
    <mergeCell ref="C455:D455"/>
    <mergeCell ref="C447:D447"/>
    <mergeCell ref="C448:D448"/>
    <mergeCell ref="C449:D449"/>
    <mergeCell ref="C450:D450"/>
    <mergeCell ref="C442:D442"/>
    <mergeCell ref="C443:D443"/>
    <mergeCell ref="C444:D444"/>
    <mergeCell ref="C445:D445"/>
    <mergeCell ref="C446:D446"/>
    <mergeCell ref="C437:D437"/>
    <mergeCell ref="C438:D438"/>
    <mergeCell ref="C439:D439"/>
    <mergeCell ref="C440:D440"/>
    <mergeCell ref="C441:D441"/>
    <mergeCell ref="C435:D435"/>
    <mergeCell ref="C436:D436"/>
    <mergeCell ref="C424:D424"/>
    <mergeCell ref="C425:D425"/>
    <mergeCell ref="C426:D426"/>
    <mergeCell ref="C427:D427"/>
    <mergeCell ref="C428:D428"/>
    <mergeCell ref="C419:D419"/>
    <mergeCell ref="C420:D420"/>
    <mergeCell ref="C421:D421"/>
    <mergeCell ref="C422:D422"/>
    <mergeCell ref="C423:D423"/>
    <mergeCell ref="B432:C432"/>
    <mergeCell ref="C415:D415"/>
    <mergeCell ref="C416:D416"/>
    <mergeCell ref="C417:D417"/>
    <mergeCell ref="C418:D418"/>
    <mergeCell ref="C410:D410"/>
    <mergeCell ref="C411:D411"/>
    <mergeCell ref="C412:D412"/>
    <mergeCell ref="C413:D413"/>
    <mergeCell ref="C414:D414"/>
    <mergeCell ref="C405:D405"/>
    <mergeCell ref="C406:D406"/>
    <mergeCell ref="C407:D407"/>
    <mergeCell ref="C408:D408"/>
    <mergeCell ref="C409:D409"/>
    <mergeCell ref="C400:D400"/>
    <mergeCell ref="C401:D401"/>
    <mergeCell ref="C402:D402"/>
    <mergeCell ref="C403:D403"/>
    <mergeCell ref="C404:D404"/>
    <mergeCell ref="C392:D392"/>
    <mergeCell ref="C393:D393"/>
    <mergeCell ref="C387:D387"/>
    <mergeCell ref="C388:D388"/>
    <mergeCell ref="C389:D389"/>
    <mergeCell ref="C390:D390"/>
    <mergeCell ref="C391:D391"/>
    <mergeCell ref="C382:D382"/>
    <mergeCell ref="C383:D383"/>
    <mergeCell ref="C384:D384"/>
    <mergeCell ref="C385:D385"/>
    <mergeCell ref="C386:D386"/>
    <mergeCell ref="C378:D378"/>
    <mergeCell ref="C379:D379"/>
    <mergeCell ref="C380:D380"/>
    <mergeCell ref="C381:D381"/>
    <mergeCell ref="C373:D373"/>
    <mergeCell ref="C374:D374"/>
    <mergeCell ref="C375:D375"/>
    <mergeCell ref="C376:D376"/>
    <mergeCell ref="C377:D377"/>
    <mergeCell ref="C368:D368"/>
    <mergeCell ref="C369:D369"/>
    <mergeCell ref="C370:D370"/>
    <mergeCell ref="C371:D371"/>
    <mergeCell ref="C372:D372"/>
    <mergeCell ref="C365:D365"/>
    <mergeCell ref="C366:D366"/>
    <mergeCell ref="C367:D367"/>
    <mergeCell ref="C355:D355"/>
    <mergeCell ref="C356:D356"/>
    <mergeCell ref="C357:D357"/>
    <mergeCell ref="C358:D358"/>
    <mergeCell ref="C350:D350"/>
    <mergeCell ref="C351:D351"/>
    <mergeCell ref="C352:D352"/>
    <mergeCell ref="C353:D353"/>
    <mergeCell ref="C354:D354"/>
    <mergeCell ref="C345:D345"/>
    <mergeCell ref="C346:D346"/>
    <mergeCell ref="C347:D347"/>
    <mergeCell ref="C348:D348"/>
    <mergeCell ref="C349:D349"/>
    <mergeCell ref="C341:D341"/>
    <mergeCell ref="C342:D342"/>
    <mergeCell ref="C343:D343"/>
    <mergeCell ref="C344:D344"/>
    <mergeCell ref="C322:D322"/>
    <mergeCell ref="C323:D323"/>
    <mergeCell ref="C317:D317"/>
    <mergeCell ref="C318:D318"/>
    <mergeCell ref="C319:D319"/>
    <mergeCell ref="C320:D320"/>
    <mergeCell ref="C321:D321"/>
    <mergeCell ref="C312:D312"/>
    <mergeCell ref="C313:D313"/>
    <mergeCell ref="C314:D314"/>
    <mergeCell ref="C315:D315"/>
    <mergeCell ref="C316:D316"/>
    <mergeCell ref="C308:D308"/>
    <mergeCell ref="C309:D309"/>
    <mergeCell ref="C310:D310"/>
    <mergeCell ref="C311:D311"/>
    <mergeCell ref="C303:D303"/>
    <mergeCell ref="C304:D304"/>
    <mergeCell ref="C305:D305"/>
    <mergeCell ref="C306:D306"/>
    <mergeCell ref="C307:D307"/>
    <mergeCell ref="C298:D298"/>
    <mergeCell ref="C299:D299"/>
    <mergeCell ref="C300:D300"/>
    <mergeCell ref="C301:D301"/>
    <mergeCell ref="C302:D302"/>
    <mergeCell ref="C295:D295"/>
    <mergeCell ref="C296:D296"/>
    <mergeCell ref="C297:D297"/>
    <mergeCell ref="C285:D285"/>
    <mergeCell ref="C286:D286"/>
    <mergeCell ref="C287:D287"/>
    <mergeCell ref="C288:D288"/>
    <mergeCell ref="C280:D280"/>
    <mergeCell ref="C281:D281"/>
    <mergeCell ref="C282:D282"/>
    <mergeCell ref="C283:D283"/>
    <mergeCell ref="C284:D284"/>
    <mergeCell ref="B292:C292"/>
    <mergeCell ref="C275:D275"/>
    <mergeCell ref="C276:D276"/>
    <mergeCell ref="C277:D277"/>
    <mergeCell ref="C278:D278"/>
    <mergeCell ref="C279:D279"/>
    <mergeCell ref="C271:D271"/>
    <mergeCell ref="C272:D272"/>
    <mergeCell ref="C273:D273"/>
    <mergeCell ref="C274:D274"/>
    <mergeCell ref="C266:D266"/>
    <mergeCell ref="C267:D267"/>
    <mergeCell ref="C268:D268"/>
    <mergeCell ref="C269:D269"/>
    <mergeCell ref="C270:D270"/>
    <mergeCell ref="C261:D261"/>
    <mergeCell ref="C262:D262"/>
    <mergeCell ref="C263:D263"/>
    <mergeCell ref="C264:D264"/>
    <mergeCell ref="C265:D265"/>
    <mergeCell ref="C253:D253"/>
    <mergeCell ref="C260:D260"/>
    <mergeCell ref="C248:D248"/>
    <mergeCell ref="C249:D249"/>
    <mergeCell ref="C250:D250"/>
    <mergeCell ref="C251:D251"/>
    <mergeCell ref="C252:D252"/>
    <mergeCell ref="C243:D243"/>
    <mergeCell ref="C244:D244"/>
    <mergeCell ref="C245:D245"/>
    <mergeCell ref="C246:D246"/>
    <mergeCell ref="C247:D247"/>
    <mergeCell ref="C233:D233"/>
    <mergeCell ref="C225:D225"/>
    <mergeCell ref="C226:D226"/>
    <mergeCell ref="C227:D227"/>
    <mergeCell ref="C228:D228"/>
    <mergeCell ref="C239:D239"/>
    <mergeCell ref="C240:D240"/>
    <mergeCell ref="C241:D241"/>
    <mergeCell ref="C242:D242"/>
    <mergeCell ref="C234:D234"/>
    <mergeCell ref="C235:D235"/>
    <mergeCell ref="C236:D236"/>
    <mergeCell ref="C237:D237"/>
    <mergeCell ref="C238:D238"/>
    <mergeCell ref="C216:D216"/>
    <mergeCell ref="C217:D217"/>
    <mergeCell ref="C218:D218"/>
    <mergeCell ref="C211:D211"/>
    <mergeCell ref="C212:D212"/>
    <mergeCell ref="C213:D213"/>
    <mergeCell ref="C214:D214"/>
    <mergeCell ref="C215:D215"/>
    <mergeCell ref="C206:D206"/>
    <mergeCell ref="C207:D207"/>
    <mergeCell ref="C208:D208"/>
    <mergeCell ref="C209:D209"/>
    <mergeCell ref="C210:D210"/>
    <mergeCell ref="C202:D202"/>
    <mergeCell ref="C203:D203"/>
    <mergeCell ref="C204:D204"/>
    <mergeCell ref="C205:D205"/>
    <mergeCell ref="C197:D197"/>
    <mergeCell ref="C198:D198"/>
    <mergeCell ref="C199:D199"/>
    <mergeCell ref="C200:D200"/>
    <mergeCell ref="C201:D201"/>
    <mergeCell ref="C192:D192"/>
    <mergeCell ref="C193:D193"/>
    <mergeCell ref="C194:D194"/>
    <mergeCell ref="C195:D195"/>
    <mergeCell ref="C196:D196"/>
    <mergeCell ref="C190:D190"/>
    <mergeCell ref="C191:D191"/>
    <mergeCell ref="C179:D179"/>
    <mergeCell ref="C180:D180"/>
    <mergeCell ref="C181:D181"/>
    <mergeCell ref="C182:D182"/>
    <mergeCell ref="C183:D183"/>
    <mergeCell ref="B187:C187"/>
    <mergeCell ref="C174:D174"/>
    <mergeCell ref="C175:D175"/>
    <mergeCell ref="C176:D176"/>
    <mergeCell ref="C177:D177"/>
    <mergeCell ref="C178:D178"/>
    <mergeCell ref="C170:D170"/>
    <mergeCell ref="C171:D171"/>
    <mergeCell ref="C172:D172"/>
    <mergeCell ref="C173:D173"/>
    <mergeCell ref="C165:D165"/>
    <mergeCell ref="C166:D166"/>
    <mergeCell ref="C167:D167"/>
    <mergeCell ref="C168:D168"/>
    <mergeCell ref="C169:D169"/>
    <mergeCell ref="C160:D160"/>
    <mergeCell ref="C161:D161"/>
    <mergeCell ref="C162:D162"/>
    <mergeCell ref="C163:D163"/>
    <mergeCell ref="C164:D164"/>
    <mergeCell ref="C156:D156"/>
    <mergeCell ref="C157:D157"/>
    <mergeCell ref="C158:D158"/>
    <mergeCell ref="C159:D159"/>
    <mergeCell ref="C147:D147"/>
    <mergeCell ref="C148:D148"/>
    <mergeCell ref="C142:D142"/>
    <mergeCell ref="C143:D143"/>
    <mergeCell ref="C144:D144"/>
    <mergeCell ref="C145:D145"/>
    <mergeCell ref="C146:D146"/>
    <mergeCell ref="C138:D138"/>
    <mergeCell ref="C139:D139"/>
    <mergeCell ref="C140:D140"/>
    <mergeCell ref="C141:D141"/>
    <mergeCell ref="C133:D133"/>
    <mergeCell ref="C134:D134"/>
    <mergeCell ref="C135:D135"/>
    <mergeCell ref="C136:D136"/>
    <mergeCell ref="C155:D155"/>
    <mergeCell ref="C137:D137"/>
    <mergeCell ref="C132:D132"/>
    <mergeCell ref="C123:D123"/>
    <mergeCell ref="C124:D124"/>
    <mergeCell ref="C125:D125"/>
    <mergeCell ref="C126:D126"/>
    <mergeCell ref="C127:D127"/>
    <mergeCell ref="C85:D85"/>
    <mergeCell ref="C86:D86"/>
    <mergeCell ref="C87:D87"/>
    <mergeCell ref="C88:D88"/>
    <mergeCell ref="C89:D89"/>
    <mergeCell ref="C90:D90"/>
    <mergeCell ref="C91:D91"/>
    <mergeCell ref="C92:D92"/>
    <mergeCell ref="C93:D93"/>
    <mergeCell ref="C94:D94"/>
    <mergeCell ref="C95:D95"/>
    <mergeCell ref="C102:D102"/>
    <mergeCell ref="C122:D122"/>
    <mergeCell ref="C69:D69"/>
    <mergeCell ref="C70:D70"/>
    <mergeCell ref="C71:D71"/>
    <mergeCell ref="C128:D128"/>
    <mergeCell ref="C129:D129"/>
    <mergeCell ref="C130:D130"/>
    <mergeCell ref="C131:D131"/>
    <mergeCell ref="C105:D105"/>
    <mergeCell ref="C106:D106"/>
    <mergeCell ref="C107:D107"/>
    <mergeCell ref="C108:D108"/>
    <mergeCell ref="C109:D109"/>
    <mergeCell ref="C73:D73"/>
    <mergeCell ref="C74:D74"/>
    <mergeCell ref="C75:D75"/>
    <mergeCell ref="C76:D76"/>
    <mergeCell ref="C96:D96"/>
    <mergeCell ref="C97:D97"/>
    <mergeCell ref="C98:D98"/>
    <mergeCell ref="C99:D99"/>
    <mergeCell ref="C100:D100"/>
    <mergeCell ref="C101:D101"/>
    <mergeCell ref="B82:C82"/>
    <mergeCell ref="C121:D121"/>
    <mergeCell ref="C36:D36"/>
    <mergeCell ref="C37:D37"/>
    <mergeCell ref="C38:D38"/>
    <mergeCell ref="C28:D28"/>
    <mergeCell ref="C29:D29"/>
    <mergeCell ref="C30:D30"/>
    <mergeCell ref="C39:D39"/>
    <mergeCell ref="C67:D67"/>
    <mergeCell ref="C68:D68"/>
    <mergeCell ref="C41:D41"/>
    <mergeCell ref="C31:D31"/>
    <mergeCell ref="C32:D32"/>
    <mergeCell ref="C33:D33"/>
    <mergeCell ref="C34:D34"/>
    <mergeCell ref="C35:D35"/>
    <mergeCell ref="C56:D56"/>
    <mergeCell ref="C57:D57"/>
    <mergeCell ref="C58:D58"/>
    <mergeCell ref="C59:D59"/>
    <mergeCell ref="B8:B9"/>
    <mergeCell ref="B117:C117"/>
    <mergeCell ref="B152:C152"/>
    <mergeCell ref="B397:C397"/>
    <mergeCell ref="C103:D103"/>
    <mergeCell ref="C104:D104"/>
    <mergeCell ref="C60:D60"/>
    <mergeCell ref="C61:D61"/>
    <mergeCell ref="C62:D62"/>
    <mergeCell ref="C63:D63"/>
    <mergeCell ref="C64:D64"/>
    <mergeCell ref="C77:D77"/>
    <mergeCell ref="C78:D78"/>
    <mergeCell ref="C72:D72"/>
    <mergeCell ref="C120:D120"/>
    <mergeCell ref="C110:D110"/>
    <mergeCell ref="C111:D111"/>
    <mergeCell ref="C112:D112"/>
    <mergeCell ref="C113:D113"/>
    <mergeCell ref="C52:D52"/>
    <mergeCell ref="C53:D53"/>
    <mergeCell ref="C54:D54"/>
    <mergeCell ref="C55:D55"/>
    <mergeCell ref="C40:D40"/>
    <mergeCell ref="C14:D14"/>
    <mergeCell ref="B747:C747"/>
    <mergeCell ref="B782:C782"/>
    <mergeCell ref="C65:D65"/>
    <mergeCell ref="C66:D66"/>
    <mergeCell ref="B327:C327"/>
    <mergeCell ref="B362:C362"/>
    <mergeCell ref="B467:C467"/>
    <mergeCell ref="B572:C572"/>
    <mergeCell ref="B677:C677"/>
    <mergeCell ref="C330:D330"/>
    <mergeCell ref="C331:D331"/>
    <mergeCell ref="C332:D332"/>
    <mergeCell ref="C333:D333"/>
    <mergeCell ref="C334:D334"/>
    <mergeCell ref="C335:D335"/>
    <mergeCell ref="C336:D336"/>
    <mergeCell ref="C337:D337"/>
    <mergeCell ref="C338:D338"/>
    <mergeCell ref="C42:D42"/>
    <mergeCell ref="C43:D43"/>
    <mergeCell ref="B47:C47"/>
    <mergeCell ref="C50:D50"/>
    <mergeCell ref="C51:D51"/>
    <mergeCell ref="C15:D15"/>
    <mergeCell ref="C16:D16"/>
    <mergeCell ref="C17:D17"/>
    <mergeCell ref="C18:D18"/>
    <mergeCell ref="C23:D23"/>
    <mergeCell ref="C24:D24"/>
    <mergeCell ref="C25:D25"/>
    <mergeCell ref="C26:D26"/>
    <mergeCell ref="C27:D27"/>
    <mergeCell ref="C19:D19"/>
    <mergeCell ref="C20:D20"/>
    <mergeCell ref="C21:D21"/>
    <mergeCell ref="C22:D22"/>
    <mergeCell ref="B222:C222"/>
    <mergeCell ref="B257:C257"/>
    <mergeCell ref="C339:D339"/>
    <mergeCell ref="C340:D340"/>
    <mergeCell ref="B1062:C1062"/>
    <mergeCell ref="B1027:C1027"/>
    <mergeCell ref="B992:C992"/>
    <mergeCell ref="B957:C957"/>
    <mergeCell ref="B922:C922"/>
    <mergeCell ref="C925:D925"/>
    <mergeCell ref="C926:D926"/>
    <mergeCell ref="C927:D927"/>
    <mergeCell ref="C928:D928"/>
    <mergeCell ref="C929:D929"/>
    <mergeCell ref="C930:D930"/>
    <mergeCell ref="C931:D931"/>
    <mergeCell ref="C932:D932"/>
    <mergeCell ref="C933:D933"/>
    <mergeCell ref="C934:D934"/>
    <mergeCell ref="C935:D935"/>
    <mergeCell ref="C229:D229"/>
    <mergeCell ref="C230:D230"/>
    <mergeCell ref="C231:D231"/>
    <mergeCell ref="C232:D232"/>
  </mergeCells>
  <conditionalFormatting sqref="A31">
    <cfRule type="expression" dxfId="144" priority="734">
      <formula>#REF!=0</formula>
    </cfRule>
  </conditionalFormatting>
  <conditionalFormatting sqref="A66">
    <cfRule type="expression" dxfId="143" priority="728">
      <formula>$C$7="Oui"</formula>
    </cfRule>
    <cfRule type="expression" dxfId="142" priority="730">
      <formula>#REF!=0</formula>
    </cfRule>
  </conditionalFormatting>
  <conditionalFormatting sqref="A101">
    <cfRule type="expression" dxfId="141" priority="302">
      <formula>#REF!=0</formula>
    </cfRule>
    <cfRule type="expression" dxfId="140" priority="300">
      <formula>$C$7="Oui"</formula>
    </cfRule>
  </conditionalFormatting>
  <conditionalFormatting sqref="A136">
    <cfRule type="expression" dxfId="139" priority="318">
      <formula>#REF!=0</formula>
    </cfRule>
    <cfRule type="expression" dxfId="138" priority="316">
      <formula>$C$7="Oui"</formula>
    </cfRule>
  </conditionalFormatting>
  <conditionalFormatting sqref="A171">
    <cfRule type="expression" dxfId="137" priority="332">
      <formula>$C$7="Oui"</formula>
    </cfRule>
    <cfRule type="expression" dxfId="136" priority="334">
      <formula>#REF!=0</formula>
    </cfRule>
  </conditionalFormatting>
  <conditionalFormatting sqref="A206">
    <cfRule type="expression" dxfId="135" priority="350">
      <formula>#REF!=0</formula>
    </cfRule>
    <cfRule type="expression" dxfId="134" priority="348">
      <formula>$C$7="Oui"</formula>
    </cfRule>
  </conditionalFormatting>
  <conditionalFormatting sqref="A241">
    <cfRule type="expression" dxfId="133" priority="366">
      <formula>#REF!=0</formula>
    </cfRule>
    <cfRule type="expression" dxfId="132" priority="364">
      <formula>$C$7="Oui"</formula>
    </cfRule>
  </conditionalFormatting>
  <conditionalFormatting sqref="A276">
    <cfRule type="expression" dxfId="131" priority="382">
      <formula>#REF!=0</formula>
    </cfRule>
    <cfRule type="expression" dxfId="130" priority="380">
      <formula>$C$7="Oui"</formula>
    </cfRule>
  </conditionalFormatting>
  <conditionalFormatting sqref="A311">
    <cfRule type="expression" dxfId="129" priority="396">
      <formula>$C$7="Oui"</formula>
    </cfRule>
    <cfRule type="expression" dxfId="128" priority="398">
      <formula>#REF!=0</formula>
    </cfRule>
  </conditionalFormatting>
  <conditionalFormatting sqref="A346">
    <cfRule type="expression" dxfId="127" priority="414">
      <formula>#REF!=0</formula>
    </cfRule>
    <cfRule type="expression" dxfId="126" priority="412">
      <formula>$C$7="Oui"</formula>
    </cfRule>
  </conditionalFormatting>
  <conditionalFormatting sqref="A381">
    <cfRule type="expression" dxfId="125" priority="428">
      <formula>$C$7="Oui"</formula>
    </cfRule>
    <cfRule type="expression" dxfId="124" priority="430">
      <formula>#REF!=0</formula>
    </cfRule>
  </conditionalFormatting>
  <conditionalFormatting sqref="A416">
    <cfRule type="expression" dxfId="123" priority="446">
      <formula>#REF!=0</formula>
    </cfRule>
    <cfRule type="expression" dxfId="122" priority="444">
      <formula>$C$7="Oui"</formula>
    </cfRule>
  </conditionalFormatting>
  <conditionalFormatting sqref="A451">
    <cfRule type="expression" dxfId="121" priority="460">
      <formula>$C$7="Oui"</formula>
    </cfRule>
    <cfRule type="expression" dxfId="120" priority="462">
      <formula>#REF!=0</formula>
    </cfRule>
  </conditionalFormatting>
  <conditionalFormatting sqref="A486">
    <cfRule type="expression" dxfId="119" priority="478">
      <formula>#REF!=0</formula>
    </cfRule>
    <cfRule type="expression" dxfId="118" priority="476">
      <formula>$C$7="Oui"</formula>
    </cfRule>
  </conditionalFormatting>
  <conditionalFormatting sqref="A521">
    <cfRule type="expression" dxfId="117" priority="494">
      <formula>#REF!=0</formula>
    </cfRule>
    <cfRule type="expression" dxfId="116" priority="492">
      <formula>$C$7="Oui"</formula>
    </cfRule>
  </conditionalFormatting>
  <conditionalFormatting sqref="A556">
    <cfRule type="expression" dxfId="115" priority="510">
      <formula>#REF!=0</formula>
    </cfRule>
    <cfRule type="expression" dxfId="114" priority="508">
      <formula>$C$7="Oui"</formula>
    </cfRule>
  </conditionalFormatting>
  <conditionalFormatting sqref="A591">
    <cfRule type="expression" dxfId="113" priority="526">
      <formula>#REF!=0</formula>
    </cfRule>
    <cfRule type="expression" dxfId="112" priority="524">
      <formula>$C$7="Oui"</formula>
    </cfRule>
  </conditionalFormatting>
  <conditionalFormatting sqref="A626">
    <cfRule type="expression" dxfId="111" priority="540">
      <formula>$C$7="Oui"</formula>
    </cfRule>
    <cfRule type="expression" dxfId="110" priority="542">
      <formula>#REF!=0</formula>
    </cfRule>
  </conditionalFormatting>
  <conditionalFormatting sqref="A661">
    <cfRule type="expression" dxfId="109" priority="556">
      <formula>$C$7="Oui"</formula>
    </cfRule>
    <cfRule type="expression" dxfId="108" priority="558">
      <formula>#REF!=0</formula>
    </cfRule>
  </conditionalFormatting>
  <conditionalFormatting sqref="A696">
    <cfRule type="expression" dxfId="107" priority="572">
      <formula>$C$7="Oui"</formula>
    </cfRule>
    <cfRule type="expression" dxfId="106" priority="574">
      <formula>#REF!=0</formula>
    </cfRule>
  </conditionalFormatting>
  <conditionalFormatting sqref="A731">
    <cfRule type="expression" dxfId="105" priority="594">
      <formula>$C$7="Oui"</formula>
    </cfRule>
    <cfRule type="expression" dxfId="104" priority="596">
      <formula>#REF!=0</formula>
    </cfRule>
  </conditionalFormatting>
  <conditionalFormatting sqref="A766">
    <cfRule type="expression" dxfId="103" priority="587">
      <formula>$C$7="Oui"</formula>
    </cfRule>
    <cfRule type="expression" dxfId="102" priority="589">
      <formula>#REF!=0</formula>
    </cfRule>
    <cfRule type="expression" dxfId="101" priority="640">
      <formula>$C$7="Oui"</formula>
    </cfRule>
    <cfRule type="expression" dxfId="100" priority="642">
      <formula>#REF!=0</formula>
    </cfRule>
  </conditionalFormatting>
  <conditionalFormatting sqref="A801">
    <cfRule type="expression" dxfId="99" priority="647">
      <formula>$C$7="Oui"</formula>
    </cfRule>
    <cfRule type="expression" dxfId="98" priority="600">
      <formula>$C$7="Oui"</formula>
    </cfRule>
    <cfRule type="expression" dxfId="97" priority="602">
      <formula>#REF!=0</formula>
    </cfRule>
    <cfRule type="expression" dxfId="96" priority="649">
      <formula>#REF!=0</formula>
    </cfRule>
  </conditionalFormatting>
  <conditionalFormatting sqref="A836">
    <cfRule type="expression" dxfId="95" priority="653">
      <formula>#REF!=0</formula>
    </cfRule>
    <cfRule type="expression" dxfId="94" priority="651">
      <formula>$C$7="Oui"</formula>
    </cfRule>
  </conditionalFormatting>
  <conditionalFormatting sqref="A871">
    <cfRule type="expression" dxfId="93" priority="657">
      <formula>#REF!=0</formula>
    </cfRule>
    <cfRule type="expression" dxfId="92" priority="655">
      <formula>$C$7="Oui"</formula>
    </cfRule>
  </conditionalFormatting>
  <conditionalFormatting sqref="A890:A918 A925:A953 A960:A988 A995:A1023 A1030:A1058 A1065:A1093 A884:E889">
    <cfRule type="expression" dxfId="91" priority="298">
      <formula>$C$7="Oui"</formula>
    </cfRule>
  </conditionalFormatting>
  <conditionalFormatting sqref="A906">
    <cfRule type="expression" dxfId="90" priority="297">
      <formula>#REF!=0</formula>
    </cfRule>
    <cfRule type="expression" dxfId="89" priority="296">
      <formula>$C$7="Oui"</formula>
    </cfRule>
  </conditionalFormatting>
  <conditionalFormatting sqref="A941">
    <cfRule type="expression" dxfId="88" priority="292">
      <formula>$C$7="Oui"</formula>
    </cfRule>
    <cfRule type="expression" dxfId="87" priority="293">
      <formula>#REF!=0</formula>
    </cfRule>
  </conditionalFormatting>
  <conditionalFormatting sqref="A976">
    <cfRule type="expression" dxfId="86" priority="288">
      <formula>$C$7="Oui"</formula>
    </cfRule>
    <cfRule type="expression" dxfId="85" priority="289">
      <formula>#REF!=0</formula>
    </cfRule>
  </conditionalFormatting>
  <conditionalFormatting sqref="A1011">
    <cfRule type="expression" dxfId="84" priority="285">
      <formula>#REF!=0</formula>
    </cfRule>
    <cfRule type="expression" dxfId="83" priority="284">
      <formula>$C$7="Oui"</formula>
    </cfRule>
  </conditionalFormatting>
  <conditionalFormatting sqref="A1046">
    <cfRule type="expression" dxfId="82" priority="281">
      <formula>#REF!=0</formula>
    </cfRule>
    <cfRule type="expression" dxfId="81" priority="280">
      <formula>$C$7="Oui"</formula>
    </cfRule>
  </conditionalFormatting>
  <conditionalFormatting sqref="A1081">
    <cfRule type="expression" dxfId="80" priority="276">
      <formula>$C$7="Oui"</formula>
    </cfRule>
    <cfRule type="expression" dxfId="79" priority="277">
      <formula>#REF!=0</formula>
    </cfRule>
  </conditionalFormatting>
  <conditionalFormatting sqref="A919:E924">
    <cfRule type="expression" dxfId="78" priority="294">
      <formula>$C$7="Oui"</formula>
    </cfRule>
  </conditionalFormatting>
  <conditionalFormatting sqref="A954:E959">
    <cfRule type="expression" dxfId="77" priority="290">
      <formula>$C$7="Oui"</formula>
    </cfRule>
  </conditionalFormatting>
  <conditionalFormatting sqref="A989:E994">
    <cfRule type="expression" dxfId="76" priority="286">
      <formula>$C$7="Oui"</formula>
    </cfRule>
  </conditionalFormatting>
  <conditionalFormatting sqref="A1024:E1029">
    <cfRule type="expression" dxfId="75" priority="282">
      <formula>$C$7="Oui"</formula>
    </cfRule>
  </conditionalFormatting>
  <conditionalFormatting sqref="A1059:E1064">
    <cfRule type="expression" dxfId="74" priority="278">
      <formula>$C$7="Oui"</formula>
    </cfRule>
  </conditionalFormatting>
  <conditionalFormatting sqref="A291:G324">
    <cfRule type="expression" dxfId="73" priority="395">
      <formula>$B$293=0</formula>
    </cfRule>
  </conditionalFormatting>
  <conditionalFormatting sqref="A326:G360">
    <cfRule type="expression" dxfId="72" priority="411">
      <formula>$B$328=0</formula>
    </cfRule>
  </conditionalFormatting>
  <conditionalFormatting sqref="A361:G395">
    <cfRule type="expression" dxfId="71" priority="427">
      <formula>$B$363=0</formula>
    </cfRule>
  </conditionalFormatting>
  <conditionalFormatting sqref="A396:G429">
    <cfRule type="expression" dxfId="70" priority="443">
      <formula>$B$398=0</formula>
    </cfRule>
  </conditionalFormatting>
  <conditionalFormatting sqref="A536:G569">
    <cfRule type="expression" dxfId="69" priority="507">
      <formula>$B$538=0</formula>
    </cfRule>
  </conditionalFormatting>
  <conditionalFormatting sqref="A606:G640">
    <cfRule type="expression" dxfId="68" priority="539">
      <formula>$B$608=0</formula>
    </cfRule>
  </conditionalFormatting>
  <conditionalFormatting sqref="A676:G709">
    <cfRule type="expression" dxfId="67" priority="571">
      <formula>$B$678=0</formula>
    </cfRule>
  </conditionalFormatting>
  <conditionalFormatting sqref="A711:G744">
    <cfRule type="expression" dxfId="66" priority="593">
      <formula>$B$713=0</formula>
    </cfRule>
  </conditionalFormatting>
  <conditionalFormatting sqref="A746:G779">
    <cfRule type="expression" dxfId="65" priority="639">
      <formula>$B$748=0</formula>
    </cfRule>
  </conditionalFormatting>
  <conditionalFormatting sqref="A781:G814">
    <cfRule type="expression" dxfId="64" priority="646">
      <formula>$B$783=0</formula>
    </cfRule>
  </conditionalFormatting>
  <conditionalFormatting sqref="A885:G919">
    <cfRule type="expression" dxfId="63" priority="295">
      <formula>$B$888=0</formula>
    </cfRule>
  </conditionalFormatting>
  <conditionalFormatting sqref="A80:H115">
    <cfRule type="expression" dxfId="62" priority="299">
      <formula>$B$83=0</formula>
    </cfRule>
  </conditionalFormatting>
  <conditionalFormatting sqref="A115:H150">
    <cfRule type="expression" dxfId="61" priority="315">
      <formula>$B$118=0</formula>
    </cfRule>
  </conditionalFormatting>
  <conditionalFormatting sqref="A151:H185">
    <cfRule type="expression" dxfId="60" priority="331">
      <formula>$B$153=0</formula>
    </cfRule>
  </conditionalFormatting>
  <conditionalFormatting sqref="A186:H219">
    <cfRule type="expression" dxfId="59" priority="347">
      <formula>$B$188=0</formula>
    </cfRule>
  </conditionalFormatting>
  <conditionalFormatting sqref="A221:H254">
    <cfRule type="expression" dxfId="58" priority="363">
      <formula>$B$223=0</formula>
    </cfRule>
  </conditionalFormatting>
  <conditionalFormatting sqref="A256:H289">
    <cfRule type="expression" dxfId="57" priority="379">
      <formula>$B$258=0</formula>
    </cfRule>
  </conditionalFormatting>
  <conditionalFormatting sqref="A431:H464">
    <cfRule type="expression" dxfId="56" priority="459">
      <formula>$B$433=0</formula>
    </cfRule>
  </conditionalFormatting>
  <conditionalFormatting sqref="A465:H499">
    <cfRule type="expression" dxfId="55" priority="475">
      <formula>$B$468=0</formula>
    </cfRule>
  </conditionalFormatting>
  <conditionalFormatting sqref="A501:H534">
    <cfRule type="expression" dxfId="54" priority="491">
      <formula>$B$503=0</formula>
    </cfRule>
  </conditionalFormatting>
  <conditionalFormatting sqref="A571:H604">
    <cfRule type="expression" dxfId="53" priority="523">
      <formula>$B$573=0</formula>
    </cfRule>
  </conditionalFormatting>
  <conditionalFormatting sqref="A641:H674">
    <cfRule type="expression" dxfId="52" priority="555">
      <formula>$B$643=0</formula>
    </cfRule>
  </conditionalFormatting>
  <conditionalFormatting sqref="A816:H849">
    <cfRule type="expression" dxfId="51" priority="650">
      <formula>$B$818=0</formula>
    </cfRule>
  </conditionalFormatting>
  <conditionalFormatting sqref="A851:H884">
    <cfRule type="expression" dxfId="50" priority="654">
      <formula>$B$853=0</formula>
    </cfRule>
  </conditionalFormatting>
  <conditionalFormatting sqref="A921:H954">
    <cfRule type="expression" dxfId="49" priority="291">
      <formula>$B$923=0</formula>
    </cfRule>
  </conditionalFormatting>
  <conditionalFormatting sqref="A956:H989">
    <cfRule type="expression" dxfId="48" priority="287">
      <formula>$B$958=0</formula>
    </cfRule>
  </conditionalFormatting>
  <conditionalFormatting sqref="A991:H1025">
    <cfRule type="expression" dxfId="47" priority="283">
      <formula>$B$993=0</formula>
    </cfRule>
  </conditionalFormatting>
  <conditionalFormatting sqref="A1025:H1059">
    <cfRule type="expression" dxfId="46" priority="279">
      <formula>$B$1028=0</formula>
    </cfRule>
  </conditionalFormatting>
  <conditionalFormatting sqref="A1061:H1094">
    <cfRule type="expression" dxfId="45" priority="275">
      <formula>$B$1063=0</formula>
    </cfRule>
  </conditionalFormatting>
  <conditionalFormatting sqref="A45:I80 B85:F113 B120:F148 B155:F183 B190:F218 B225:F253 B260:F288 B295:F323 B330:F358 B365:F393 B400:F428 B435:F463 B470:F498 B505:F533 B540:F568 B575:F603 B610:F638 B645:F673 B680:F708 B715:F743 B750:F778 B785:F813 B820:F848 B855:F883 B890:F918 B925:F953 B960:F988 B995:F1023">
    <cfRule type="expression" dxfId="44" priority="727">
      <formula>$B$48=0</formula>
    </cfRule>
  </conditionalFormatting>
  <conditionalFormatting sqref="A44:Q1097">
    <cfRule type="expression" dxfId="43" priority="731">
      <formula>$C$7="Oui"</formula>
    </cfRule>
  </conditionalFormatting>
  <conditionalFormatting sqref="B1030:F1058 B1065:F1093">
    <cfRule type="expression" dxfId="42" priority="4">
      <formula>$B$48=0</formula>
    </cfRule>
    <cfRule type="expression" dxfId="41" priority="6">
      <formula>$B$993=0</formula>
    </cfRule>
  </conditionalFormatting>
  <conditionalFormatting sqref="E36:E38 E40:E43">
    <cfRule type="colorScale" priority="9115">
      <colorScale>
        <cfvo type="min"/>
        <cfvo type="num" val="3"/>
        <cfvo type="max"/>
        <color rgb="FFFF0000"/>
        <color rgb="FF92D050"/>
        <color rgb="FF00B050"/>
      </colorScale>
    </cfRule>
  </conditionalFormatting>
  <conditionalFormatting sqref="E14:F43">
    <cfRule type="expression" dxfId="40" priority="221">
      <formula>$C$7="Non"</formula>
    </cfRule>
  </conditionalFormatting>
  <dataValidations count="9">
    <dataValidation type="list" allowBlank="1" showInputMessage="1" showErrorMessage="1" sqref="C7 D10:E11" xr:uid="{5548CCEF-90D6-4195-B9D1-7140927A4B50}">
      <formula1>"Oui,Non"</formula1>
    </dataValidation>
    <dataValidation type="list" allowBlank="1" showInputMessage="1" showErrorMessage="1" sqref="C8" xr:uid="{ABDE2483-DAD4-EA46-9EC8-7E34E45471D2}">
      <formula1>"Une seule grille,Une grille par entité"</formula1>
    </dataValidation>
    <dataValidation type="list" allowBlank="1" showInputMessage="1" showErrorMessage="1" sqref="F30" xr:uid="{3375DC58-9E6A-424A-919C-7E2537A2418B}">
      <formula1>"0,1,2,3,4,5,6,7,8,9,10"</formula1>
    </dataValidation>
    <dataValidation type="list" allowBlank="1" showInputMessage="1" showErrorMessage="1" errorTitle="Attention" error="Veuillez sélectionner l'une des valeurs dans la liste déroulante" sqref="F15:F29 F31:F43 F51:F64 F66:F78 F86:F99 F101:F113 F121:F134 F136:F148 F156:F169 F171:F183 F191:F204 F206:F218 F226:F239 F241:F253 F261:F274 F276:F288 F296:F309 F311:F323 F331:F344 F346:F358 F366:F379 F381:F393 F401:F414 F416:F428 F436:F449 F451:F463 F471:F484 F486:F498 F506:F519 F521:F533 F541:F554 F556:F568 F576:F589 F591:F603 F611:F624 F626:F638 F646:F659 F661:F673 F681:F694 F696:F708 F716:F729 F731:F743 F751:F764 F766:F778 F786:F799 F801:F813 F821:F834 F836:F848 F856:F869 F871:F883 F891:F904 F906:F918 F926:F939 F941:F953 F961:F974 F976:F988 F996:F1009 F1011:F1023 F1031:F1044 F1046:F1058 F1066:F1079 F1081:F1093" xr:uid="{BE84B850-7A0A-472A-AE0D-4AE402202280}">
      <formula1>"0,1,2,3,4,5,6,7,8,9,10"</formula1>
    </dataValidation>
    <dataValidation type="decimal" allowBlank="1" showInputMessage="1" showErrorMessage="1" errorTitle="Attention" error="Veuillez renseigner un pourcentage" sqref="E15:E29 E32 E51:E64 E67 E86:E99 E102 E121:E134 E137 E156:E169 E172 E191:E204 E207 E226:E239 E242 E261:E274 E277 E296:E309 E312 E331:E344 E347 E366:E379 E382 E401:E414 E417 E436:E449 E452 E471:E484 E487 E506:E519 E522 E541:E554 E557 E576:E589 E592 E611:E624 E627 E646:E659 E662 E681:E694 E697 E716:E729 E732 E751:E764 E767 E786:E799 E802 E821:E834 E837 E856:E869 E872 E891:E904 E907 E926:E939 E942 E961:E974 E977 E996:E1009 E1012 E1031:E1044 E1047 E1066:E1079 E1082" xr:uid="{7C36D1B1-9B2F-4465-8459-B2F26D73CE6F}">
      <formula1>0</formula1>
      <formula2>1</formula2>
    </dataValidation>
    <dataValidation type="decimal" operator="greaterThanOrEqual" allowBlank="1" showInputMessage="1" showErrorMessage="1" errorTitle="Attention" error="Veuillez renseigner un nombre (décimales autorisées)" sqref="E31 E66 E101 E136 E171 E206 E241 E276 E311 E346 E381 E416 E451 E486 E521 E556 E591 E626 E661 E696 E731 E766 E801 E836 E871 E906 E941 E976 E1011 E1046 E1081 E33 E68 E103 E138 E173 E208 E243 E278 E313 E348 E383 E418 E453 E488 E523 E558 E593 E628 E663 E698 E733 E768 E803 E838 E873 E908 E943 E978 E1013 E1048 E1083" xr:uid="{FF9E3228-4DEA-4971-9F14-95546484C3F9}">
      <formula1>0</formula1>
    </dataValidation>
    <dataValidation type="list" allowBlank="1" showInputMessage="1" showErrorMessage="1" errorTitle="Attention" error="Veuillez sélectionner une valeur dans la liste déroulante" sqref="E34 E69 E104 E139 E174 E209 E244 E279 E314 E349 E384 E419 E454 E489 E524 E559 E594 E629 E664 E699 E734 E769 E804 E839 E874 E909 E944 E979 E1014 E1049 E1084" xr:uid="{4A20F723-07C6-4AEB-B649-1A8344E5B974}">
      <formula1>"&lt;10,11,12,13,14,15,16,17,18,19,20,21,22,23,24,25,&gt;25"</formula1>
    </dataValidation>
    <dataValidation type="list" allowBlank="1" showInputMessage="1" showErrorMessage="1" errorTitle="Attention" error="Veuillez sélectionner une valeur dans la liste déroulante" sqref="E35:E38 E40:E43 E70:E72 E73 E75:E78 E105:E108 E110:E113 E140:E143 E145:E148 E175:E178 E180:E183 E210:E213 E215:E218 E245:E248 E250:E253 E280:E283 E285:E288 E315:E318 E320:E323 E350:E353 E355:E358 E385:E388 E390:E393 E420:E423 E425:E428 E455:E458 E460:E461 E463 E462 E490:E493 E495:E498 E525:E528 E530:E533 E560:E563 E565:E568 E595:E598 E600:E603 E630:E633 E635:E638 E665:E668 E670:E673 E700:E703 E705:E708 E735:E738 E740:E743 E770:E773 E775:E778 E805:E808 E810:E813 E840:E843 E845:E848 E875:E878 E880:E883 E910:E913 E915:E918 E945:E948 E950:E953 E980:E983 E985:E988 E1015:E1018 E1020:E1023 E1050:E1053 E1055:E1058 E1085:E1088 E1090:E1093" xr:uid="{3D3FBF8F-0305-4B8C-997C-D745E6AF4ECC}">
      <formula1>"Oui,Non"</formula1>
    </dataValidation>
    <dataValidation type="whole" operator="greaterThanOrEqual" allowBlank="1" showInputMessage="1" showErrorMessage="1" errorTitle="Attention" error="Veuillez renseigner un nombre entier" sqref="E39 E74 E109 E144 E179 E214 E249 E284 E319 E354 E389 E424 E459 E494 E529 E564 E599 E634 E669 E704 E739 E774 E809 E844 E879 E914 E949 E984 E1019 E1054 E1089" xr:uid="{83B3F4E1-F3A1-4D2A-9447-E8D93F63799B}">
      <formula1>0</formula1>
    </dataValidation>
  </dataValidations>
  <pageMargins left="0.75" right="0.75" top="1" bottom="1" header="0.4921259845" footer="0.4921259845"/>
  <pageSetup paperSize="9" orientation="portrait" horizontalDpi="360" verticalDpi="360" r:id="rId1"/>
  <headerFooter alignWithMargins="0"/>
  <drawing r:id="rId2"/>
  <legacyDrawing r:id="rId3"/>
  <picture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5">
    <tabColor rgb="FF002060"/>
  </sheetPr>
  <dimension ref="B3:E90"/>
  <sheetViews>
    <sheetView workbookViewId="0">
      <selection activeCell="B1" sqref="B1"/>
    </sheetView>
  </sheetViews>
  <sheetFormatPr baseColWidth="10" defaultColWidth="11.44140625" defaultRowHeight="13.2" x14ac:dyDescent="0.25"/>
  <cols>
    <col min="1" max="1" width="4.77734375" style="2" customWidth="1"/>
    <col min="2" max="2" width="102.21875" style="2" customWidth="1"/>
    <col min="3" max="3" width="29.21875" style="2" bestFit="1" customWidth="1"/>
    <col min="4" max="4" width="11.44140625" style="2"/>
    <col min="5" max="5" width="42" style="2" customWidth="1"/>
    <col min="6" max="16384" width="11.44140625" style="2"/>
  </cols>
  <sheetData>
    <row r="3" spans="2:5" x14ac:dyDescent="0.25">
      <c r="B3" s="3" t="s">
        <v>1359</v>
      </c>
    </row>
    <row r="4" spans="2:5" ht="67.95" customHeight="1" x14ac:dyDescent="0.25">
      <c r="B4" s="371" t="s">
        <v>1360</v>
      </c>
      <c r="C4" s="371"/>
    </row>
    <row r="5" spans="2:5" x14ac:dyDescent="0.25">
      <c r="B5" s="206" t="s">
        <v>1361</v>
      </c>
    </row>
    <row r="7" spans="2:5" x14ac:dyDescent="0.25">
      <c r="E7" s="207" t="s">
        <v>1362</v>
      </c>
    </row>
    <row r="8" spans="2:5" x14ac:dyDescent="0.25">
      <c r="B8" s="3" t="s">
        <v>1363</v>
      </c>
      <c r="C8" s="206" t="s">
        <v>1364</v>
      </c>
      <c r="E8" s="208" t="s">
        <v>1365</v>
      </c>
    </row>
    <row r="9" spans="2:5" ht="68.7" customHeight="1" x14ac:dyDescent="0.25">
      <c r="E9" s="208" t="s">
        <v>1366</v>
      </c>
    </row>
    <row r="10" spans="2:5" ht="61.2" customHeight="1" x14ac:dyDescent="0.25">
      <c r="E10" s="209" t="s">
        <v>1367</v>
      </c>
    </row>
    <row r="11" spans="2:5" x14ac:dyDescent="0.25">
      <c r="E11" s="204"/>
    </row>
    <row r="12" spans="2:5" x14ac:dyDescent="0.25">
      <c r="E12" s="207" t="s">
        <v>1368</v>
      </c>
    </row>
    <row r="13" spans="2:5" ht="92.4" x14ac:dyDescent="0.25">
      <c r="E13" s="208" t="s">
        <v>1369</v>
      </c>
    </row>
    <row r="14" spans="2:5" ht="40.200000000000003" thickBot="1" x14ac:dyDescent="0.3">
      <c r="E14" s="209" t="s">
        <v>1370</v>
      </c>
    </row>
    <row r="15" spans="2:5" x14ac:dyDescent="0.25">
      <c r="B15" s="5" t="s">
        <v>1371</v>
      </c>
      <c r="E15" s="204"/>
    </row>
    <row r="16" spans="2:5" x14ac:dyDescent="0.25">
      <c r="B16" s="10" t="s">
        <v>1372</v>
      </c>
      <c r="C16" s="11" t="s">
        <v>1373</v>
      </c>
      <c r="E16" s="207" t="s">
        <v>1374</v>
      </c>
    </row>
    <row r="17" spans="2:5" ht="105.6" x14ac:dyDescent="0.25">
      <c r="B17" s="6" t="s">
        <v>1375</v>
      </c>
      <c r="C17" s="11" t="s">
        <v>1376</v>
      </c>
      <c r="E17" s="209" t="s">
        <v>1377</v>
      </c>
    </row>
    <row r="18" spans="2:5" ht="26.4" x14ac:dyDescent="0.25">
      <c r="B18" s="10" t="s">
        <v>1378</v>
      </c>
      <c r="C18" s="12" t="s">
        <v>1379</v>
      </c>
      <c r="E18" s="204"/>
    </row>
    <row r="19" spans="2:5" ht="39.6" x14ac:dyDescent="0.25">
      <c r="B19" s="6" t="s">
        <v>1236</v>
      </c>
      <c r="C19" s="11" t="s">
        <v>1380</v>
      </c>
      <c r="E19" s="207" t="s">
        <v>1381</v>
      </c>
    </row>
    <row r="20" spans="2:5" ht="73.95" customHeight="1" x14ac:dyDescent="0.25">
      <c r="B20" s="6" t="s">
        <v>1238</v>
      </c>
      <c r="C20" s="11" t="s">
        <v>1382</v>
      </c>
      <c r="E20" s="209" t="s">
        <v>1383</v>
      </c>
    </row>
    <row r="21" spans="2:5" ht="26.4" x14ac:dyDescent="0.25">
      <c r="B21" s="6" t="s">
        <v>1240</v>
      </c>
      <c r="C21" s="11" t="s">
        <v>1384</v>
      </c>
      <c r="E21" s="204"/>
    </row>
    <row r="22" spans="2:5" ht="26.4" x14ac:dyDescent="0.25">
      <c r="B22" s="6" t="s">
        <v>1260</v>
      </c>
      <c r="C22" s="11" t="s">
        <v>1385</v>
      </c>
      <c r="E22" s="207" t="s">
        <v>1386</v>
      </c>
    </row>
    <row r="23" spans="2:5" ht="78.45" customHeight="1" x14ac:dyDescent="0.25">
      <c r="B23" s="6" t="s">
        <v>1387</v>
      </c>
      <c r="C23" s="11" t="s">
        <v>1388</v>
      </c>
      <c r="E23" s="209" t="s">
        <v>1389</v>
      </c>
    </row>
    <row r="24" spans="2:5" ht="39.6" x14ac:dyDescent="0.25">
      <c r="B24" s="6" t="s">
        <v>1390</v>
      </c>
      <c r="C24" s="11" t="s">
        <v>1391</v>
      </c>
      <c r="E24" s="4"/>
    </row>
    <row r="25" spans="2:5" ht="26.4" x14ac:dyDescent="0.25">
      <c r="B25" s="6" t="s">
        <v>1392</v>
      </c>
      <c r="C25" s="11" t="s">
        <v>1393</v>
      </c>
    </row>
    <row r="26" spans="2:5" ht="26.4" x14ac:dyDescent="0.25">
      <c r="B26" s="6" t="s">
        <v>1394</v>
      </c>
      <c r="C26" s="11" t="s">
        <v>1395</v>
      </c>
      <c r="E26" s="4"/>
    </row>
    <row r="27" spans="2:5" ht="39.6" x14ac:dyDescent="0.25">
      <c r="B27" s="6" t="s">
        <v>1396</v>
      </c>
      <c r="C27" s="11" t="s">
        <v>1397</v>
      </c>
    </row>
    <row r="28" spans="2:5" ht="24.45" customHeight="1" x14ac:dyDescent="0.25">
      <c r="B28" s="6" t="s">
        <v>1398</v>
      </c>
      <c r="C28" s="11" t="s">
        <v>1399</v>
      </c>
      <c r="E28" s="4"/>
    </row>
    <row r="29" spans="2:5" x14ac:dyDescent="0.25">
      <c r="B29" s="6" t="s">
        <v>1400</v>
      </c>
      <c r="C29" s="11" t="s">
        <v>1401</v>
      </c>
    </row>
    <row r="30" spans="2:5" ht="26.4" x14ac:dyDescent="0.25">
      <c r="B30" s="6" t="s">
        <v>1402</v>
      </c>
      <c r="C30" s="11" t="s">
        <v>1403</v>
      </c>
      <c r="E30" s="4"/>
    </row>
    <row r="31" spans="2:5" ht="26.4" x14ac:dyDescent="0.25">
      <c r="B31" s="6" t="s">
        <v>1404</v>
      </c>
      <c r="C31" s="11" t="s">
        <v>1403</v>
      </c>
    </row>
    <row r="32" spans="2:5" x14ac:dyDescent="0.25">
      <c r="B32" s="6" t="s">
        <v>1257</v>
      </c>
      <c r="C32" s="11" t="s">
        <v>1405</v>
      </c>
    </row>
    <row r="33" spans="2:3" x14ac:dyDescent="0.25">
      <c r="B33" s="6" t="s">
        <v>1261</v>
      </c>
      <c r="C33" s="11" t="s">
        <v>1406</v>
      </c>
    </row>
    <row r="34" spans="2:3" ht="39.6" x14ac:dyDescent="0.25">
      <c r="B34" s="7" t="s">
        <v>1407</v>
      </c>
      <c r="C34" s="11" t="s">
        <v>1408</v>
      </c>
    </row>
    <row r="35" spans="2:3" ht="39.6" x14ac:dyDescent="0.25">
      <c r="B35" s="6" t="s">
        <v>1409</v>
      </c>
      <c r="C35" s="11" t="s">
        <v>1408</v>
      </c>
    </row>
    <row r="36" spans="2:3" ht="26.4" x14ac:dyDescent="0.25">
      <c r="B36" s="6" t="s">
        <v>1266</v>
      </c>
      <c r="C36" s="11" t="s">
        <v>1410</v>
      </c>
    </row>
    <row r="37" spans="2:3" ht="26.4" x14ac:dyDescent="0.25">
      <c r="B37" s="8" t="s">
        <v>1294</v>
      </c>
      <c r="C37" s="11" t="s">
        <v>1411</v>
      </c>
    </row>
    <row r="38" spans="2:3" ht="39.6" x14ac:dyDescent="0.25">
      <c r="B38" s="6" t="s">
        <v>1268</v>
      </c>
      <c r="C38" s="11" t="s">
        <v>1412</v>
      </c>
    </row>
    <row r="39" spans="2:3" ht="26.4" x14ac:dyDescent="0.25">
      <c r="B39" s="6" t="s">
        <v>1270</v>
      </c>
      <c r="C39" s="11" t="s">
        <v>1413</v>
      </c>
    </row>
    <row r="40" spans="2:3" ht="39.6" x14ac:dyDescent="0.25">
      <c r="B40" s="6" t="s">
        <v>1414</v>
      </c>
      <c r="C40" s="11" t="s">
        <v>1415</v>
      </c>
    </row>
    <row r="41" spans="2:3" ht="26.4" x14ac:dyDescent="0.25">
      <c r="B41" s="6" t="s">
        <v>1295</v>
      </c>
      <c r="C41" s="11" t="s">
        <v>1416</v>
      </c>
    </row>
    <row r="42" spans="2:3" ht="26.4" x14ac:dyDescent="0.25">
      <c r="B42" s="6" t="s">
        <v>1274</v>
      </c>
      <c r="C42" s="11" t="s">
        <v>1275</v>
      </c>
    </row>
    <row r="43" spans="2:3" ht="26.4" x14ac:dyDescent="0.25">
      <c r="B43" s="6" t="s">
        <v>1417</v>
      </c>
      <c r="C43" s="11" t="s">
        <v>1418</v>
      </c>
    </row>
    <row r="44" spans="2:3" ht="26.4" x14ac:dyDescent="0.25">
      <c r="B44" s="6" t="s">
        <v>1276</v>
      </c>
      <c r="C44" s="11" t="s">
        <v>1419</v>
      </c>
    </row>
    <row r="45" spans="2:3" ht="52.8" x14ac:dyDescent="0.25">
      <c r="B45" s="6" t="s">
        <v>1299</v>
      </c>
      <c r="C45" s="11" t="s">
        <v>1300</v>
      </c>
    </row>
    <row r="46" spans="2:3" ht="26.4" x14ac:dyDescent="0.25">
      <c r="B46" s="6" t="s">
        <v>1278</v>
      </c>
      <c r="C46" s="11" t="s">
        <v>1279</v>
      </c>
    </row>
    <row r="47" spans="2:3" ht="39.6" x14ac:dyDescent="0.25">
      <c r="B47" s="6" t="s">
        <v>1420</v>
      </c>
      <c r="C47" s="11" t="s">
        <v>1421</v>
      </c>
    </row>
    <row r="48" spans="2:3" ht="26.4" x14ac:dyDescent="0.25">
      <c r="B48" s="6" t="s">
        <v>1422</v>
      </c>
      <c r="C48" s="11" t="s">
        <v>1423</v>
      </c>
    </row>
    <row r="49" spans="2:3" ht="26.4" x14ac:dyDescent="0.25">
      <c r="B49" s="6" t="s">
        <v>1286</v>
      </c>
      <c r="C49" s="11" t="s">
        <v>1424</v>
      </c>
    </row>
    <row r="50" spans="2:3" ht="39.6" x14ac:dyDescent="0.25">
      <c r="B50" s="6" t="s">
        <v>1425</v>
      </c>
      <c r="C50" s="11" t="s">
        <v>1426</v>
      </c>
    </row>
    <row r="51" spans="2:3" ht="39.6" x14ac:dyDescent="0.25">
      <c r="B51" s="6" t="s">
        <v>1288</v>
      </c>
      <c r="C51" s="11" t="s">
        <v>1289</v>
      </c>
    </row>
    <row r="52" spans="2:3" ht="39.6" x14ac:dyDescent="0.25">
      <c r="B52" s="6" t="s">
        <v>1427</v>
      </c>
      <c r="C52" s="11" t="s">
        <v>1428</v>
      </c>
    </row>
    <row r="53" spans="2:3" ht="26.4" x14ac:dyDescent="0.25">
      <c r="B53" s="6" t="s">
        <v>1303</v>
      </c>
      <c r="C53" s="11" t="s">
        <v>1304</v>
      </c>
    </row>
    <row r="54" spans="2:3" ht="26.4" x14ac:dyDescent="0.25">
      <c r="B54" s="6" t="s">
        <v>1290</v>
      </c>
      <c r="C54" s="11" t="s">
        <v>1429</v>
      </c>
    </row>
    <row r="55" spans="2:3" ht="26.4" x14ac:dyDescent="0.25">
      <c r="B55" s="6" t="s">
        <v>1430</v>
      </c>
      <c r="C55" s="11" t="s">
        <v>1293</v>
      </c>
    </row>
    <row r="56" spans="2:3" ht="26.4" x14ac:dyDescent="0.25">
      <c r="B56" s="6" t="s">
        <v>1431</v>
      </c>
      <c r="C56" s="11" t="s">
        <v>1306</v>
      </c>
    </row>
    <row r="57" spans="2:3" ht="26.4" x14ac:dyDescent="0.25">
      <c r="B57" s="6" t="s">
        <v>1432</v>
      </c>
      <c r="C57" s="11" t="s">
        <v>1433</v>
      </c>
    </row>
    <row r="58" spans="2:3" x14ac:dyDescent="0.25">
      <c r="B58" s="6" t="s">
        <v>1308</v>
      </c>
      <c r="C58" s="11" t="s">
        <v>1406</v>
      </c>
    </row>
    <row r="59" spans="2:3" ht="39.6" x14ac:dyDescent="0.25">
      <c r="B59" s="6" t="s">
        <v>1311</v>
      </c>
      <c r="C59" s="11" t="s">
        <v>1434</v>
      </c>
    </row>
    <row r="60" spans="2:3" ht="26.4" x14ac:dyDescent="0.25">
      <c r="B60" s="6" t="s">
        <v>1435</v>
      </c>
      <c r="C60" s="11" t="s">
        <v>1436</v>
      </c>
    </row>
    <row r="61" spans="2:3" ht="39.6" x14ac:dyDescent="0.25">
      <c r="B61" s="6" t="s">
        <v>1340</v>
      </c>
      <c r="C61" s="11" t="s">
        <v>1437</v>
      </c>
    </row>
    <row r="62" spans="2:3" ht="26.4" x14ac:dyDescent="0.25">
      <c r="B62" s="6" t="s">
        <v>1315</v>
      </c>
      <c r="C62" s="11" t="s">
        <v>1438</v>
      </c>
    </row>
    <row r="63" spans="2:3" x14ac:dyDescent="0.25">
      <c r="B63" s="6" t="s">
        <v>1316</v>
      </c>
      <c r="C63" s="11" t="s">
        <v>1439</v>
      </c>
    </row>
    <row r="64" spans="2:3" ht="52.8" x14ac:dyDescent="0.25">
      <c r="B64" s="6" t="s">
        <v>1318</v>
      </c>
      <c r="C64" s="11" t="s">
        <v>1440</v>
      </c>
    </row>
    <row r="65" spans="2:3" ht="26.4" x14ac:dyDescent="0.25">
      <c r="B65" s="6" t="s">
        <v>1320</v>
      </c>
      <c r="C65" s="11" t="s">
        <v>1319</v>
      </c>
    </row>
    <row r="66" spans="2:3" ht="39.6" x14ac:dyDescent="0.25">
      <c r="B66" s="6" t="s">
        <v>1441</v>
      </c>
      <c r="C66" s="11" t="s">
        <v>1323</v>
      </c>
    </row>
    <row r="67" spans="2:3" x14ac:dyDescent="0.25">
      <c r="B67" s="6" t="s">
        <v>1324</v>
      </c>
      <c r="C67" s="11" t="s">
        <v>1325</v>
      </c>
    </row>
    <row r="68" spans="2:3" x14ac:dyDescent="0.25">
      <c r="B68" s="6" t="s">
        <v>1442</v>
      </c>
      <c r="C68" s="11" t="s">
        <v>1339</v>
      </c>
    </row>
    <row r="69" spans="2:3" x14ac:dyDescent="0.25">
      <c r="B69" s="6" t="s">
        <v>1326</v>
      </c>
      <c r="C69" s="11" t="s">
        <v>1327</v>
      </c>
    </row>
    <row r="70" spans="2:3" ht="26.4" x14ac:dyDescent="0.25">
      <c r="B70" s="6" t="s">
        <v>1328</v>
      </c>
      <c r="C70" s="11" t="s">
        <v>1443</v>
      </c>
    </row>
    <row r="71" spans="2:3" ht="39.6" x14ac:dyDescent="0.25">
      <c r="B71" s="6" t="s">
        <v>1330</v>
      </c>
      <c r="C71" s="11" t="s">
        <v>1444</v>
      </c>
    </row>
    <row r="72" spans="2:3" ht="39.6" x14ac:dyDescent="0.25">
      <c r="B72" s="6" t="s">
        <v>1332</v>
      </c>
      <c r="C72" s="11" t="s">
        <v>1445</v>
      </c>
    </row>
    <row r="73" spans="2:3" x14ac:dyDescent="0.25">
      <c r="B73" s="6" t="s">
        <v>1348</v>
      </c>
      <c r="C73" s="11" t="s">
        <v>1406</v>
      </c>
    </row>
    <row r="74" spans="2:3" x14ac:dyDescent="0.25">
      <c r="B74" s="6" t="s">
        <v>1349</v>
      </c>
      <c r="C74" s="11" t="s">
        <v>1406</v>
      </c>
    </row>
    <row r="75" spans="2:3" x14ac:dyDescent="0.25">
      <c r="B75" s="6" t="s">
        <v>1334</v>
      </c>
      <c r="C75" s="11" t="s">
        <v>1335</v>
      </c>
    </row>
    <row r="76" spans="2:3" x14ac:dyDescent="0.25">
      <c r="B76" s="6" t="s">
        <v>1446</v>
      </c>
      <c r="C76" s="11" t="s">
        <v>1447</v>
      </c>
    </row>
    <row r="77" spans="2:3" x14ac:dyDescent="0.25">
      <c r="B77" s="6" t="s">
        <v>1342</v>
      </c>
      <c r="C77" s="11" t="s">
        <v>1448</v>
      </c>
    </row>
    <row r="78" spans="2:3" x14ac:dyDescent="0.25">
      <c r="B78" s="6" t="s">
        <v>1344</v>
      </c>
      <c r="C78" s="11" t="s">
        <v>1449</v>
      </c>
    </row>
    <row r="79" spans="2:3" ht="39.6" x14ac:dyDescent="0.25">
      <c r="B79" s="6" t="s">
        <v>1450</v>
      </c>
      <c r="C79" s="11" t="s">
        <v>1451</v>
      </c>
    </row>
    <row r="80" spans="2:3" ht="39.6" x14ac:dyDescent="0.25">
      <c r="B80" s="6" t="s">
        <v>1338</v>
      </c>
      <c r="C80" s="11" t="s">
        <v>1452</v>
      </c>
    </row>
    <row r="81" spans="2:3" x14ac:dyDescent="0.25">
      <c r="B81" s="6" t="s">
        <v>1346</v>
      </c>
      <c r="C81" s="11" t="s">
        <v>1453</v>
      </c>
    </row>
    <row r="82" spans="2:3" x14ac:dyDescent="0.25">
      <c r="B82" s="210" t="s">
        <v>1350</v>
      </c>
      <c r="C82" s="11" t="s">
        <v>1406</v>
      </c>
    </row>
    <row r="83" spans="2:3" x14ac:dyDescent="0.25">
      <c r="B83" s="210" t="s">
        <v>1353</v>
      </c>
      <c r="C83" s="11" t="s">
        <v>1406</v>
      </c>
    </row>
    <row r="84" spans="2:3" x14ac:dyDescent="0.25">
      <c r="B84" s="210" t="s">
        <v>1354</v>
      </c>
      <c r="C84" s="11" t="s">
        <v>1406</v>
      </c>
    </row>
    <row r="85" spans="2:3" x14ac:dyDescent="0.25">
      <c r="B85" s="6" t="s">
        <v>1454</v>
      </c>
      <c r="C85" s="11" t="s">
        <v>1406</v>
      </c>
    </row>
    <row r="86" spans="2:3" x14ac:dyDescent="0.25">
      <c r="B86" s="210" t="s">
        <v>1455</v>
      </c>
      <c r="C86" s="11" t="s">
        <v>1406</v>
      </c>
    </row>
    <row r="87" spans="2:3" x14ac:dyDescent="0.25">
      <c r="B87" s="6" t="s">
        <v>1357</v>
      </c>
      <c r="C87" s="11" t="s">
        <v>1406</v>
      </c>
    </row>
    <row r="88" spans="2:3" x14ac:dyDescent="0.25">
      <c r="B88" s="6" t="s">
        <v>1456</v>
      </c>
      <c r="C88" s="11" t="s">
        <v>1406</v>
      </c>
    </row>
    <row r="89" spans="2:3" x14ac:dyDescent="0.25">
      <c r="B89" s="6" t="s">
        <v>1358</v>
      </c>
      <c r="C89" s="11" t="s">
        <v>1406</v>
      </c>
    </row>
    <row r="90" spans="2:3" ht="13.8" thickBot="1" x14ac:dyDescent="0.3">
      <c r="B90" s="9" t="s">
        <v>1457</v>
      </c>
      <c r="C90" s="11" t="s">
        <v>1406</v>
      </c>
    </row>
  </sheetData>
  <mergeCells count="1">
    <mergeCell ref="B4:C4"/>
  </mergeCells>
  <phoneticPr fontId="4" type="noConversion"/>
  <pageMargins left="0.75" right="0.75" top="1" bottom="1" header="0.4921259845" footer="0.4921259845"/>
  <pageSetup orientation="portrait" horizontalDpi="4294967293" vertic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8CAAC-795B-4E59-BB6F-5AA1581EA2D3}">
  <sheetPr>
    <tabColor rgb="FF83CCDD"/>
  </sheetPr>
  <dimension ref="A1:F658"/>
  <sheetViews>
    <sheetView zoomScale="90" zoomScaleNormal="90" workbookViewId="0"/>
  </sheetViews>
  <sheetFormatPr baseColWidth="10" defaultColWidth="8.77734375" defaultRowHeight="13.2" x14ac:dyDescent="0.25"/>
  <cols>
    <col min="1" max="1" width="10.77734375" style="44" customWidth="1"/>
    <col min="2" max="2" width="102" style="44" customWidth="1"/>
    <col min="3" max="3" width="21.77734375" style="44" customWidth="1"/>
    <col min="4" max="4" width="56.44140625" style="44" customWidth="1"/>
    <col min="5" max="5" width="30.21875" style="44" customWidth="1"/>
    <col min="6" max="6" width="33.44140625" style="44" customWidth="1"/>
    <col min="7" max="242" width="11.44140625" style="44" customWidth="1"/>
    <col min="243" max="16384" width="8.77734375" style="44"/>
  </cols>
  <sheetData>
    <row r="1" spans="1:6" s="147" customFormat="1" ht="60" customHeight="1" x14ac:dyDescent="0.25">
      <c r="B1" s="148" t="s">
        <v>3724</v>
      </c>
      <c r="D1" s="214" t="s">
        <v>3900</v>
      </c>
    </row>
    <row r="2" spans="1:6" ht="25.2" customHeight="1" x14ac:dyDescent="0.25">
      <c r="B2" s="102" t="s">
        <v>3539</v>
      </c>
    </row>
    <row r="3" spans="1:6" ht="25.2" customHeight="1" x14ac:dyDescent="0.25">
      <c r="B3" s="102"/>
      <c r="C3" s="102"/>
      <c r="D3" s="102"/>
    </row>
    <row r="4" spans="1:6" ht="25.2" customHeight="1" x14ac:dyDescent="0.25">
      <c r="B4" s="49" t="s">
        <v>1218</v>
      </c>
      <c r="C4" s="102"/>
      <c r="D4" s="102"/>
    </row>
    <row r="5" spans="1:6" ht="25.2" customHeight="1" x14ac:dyDescent="0.25">
      <c r="B5" s="49" t="s">
        <v>1219</v>
      </c>
      <c r="C5" s="102"/>
      <c r="D5" s="102"/>
    </row>
    <row r="6" spans="1:6" ht="25.2" customHeight="1" x14ac:dyDescent="0.25">
      <c r="C6" s="102"/>
      <c r="D6" s="102"/>
    </row>
    <row r="7" spans="1:6" ht="25.2" hidden="1" customHeight="1" x14ac:dyDescent="0.25">
      <c r="B7" s="48" t="s">
        <v>1220</v>
      </c>
      <c r="C7" s="90" t="str">
        <f>IF($C$8="Une seule grille","Oui","Non")</f>
        <v>Oui</v>
      </c>
      <c r="D7" s="187"/>
    </row>
    <row r="8" spans="1:6" s="176" customFormat="1" ht="25.2" customHeight="1" x14ac:dyDescent="0.25">
      <c r="B8" s="362" t="s">
        <v>1265</v>
      </c>
      <c r="C8" s="90" t="s">
        <v>3543</v>
      </c>
      <c r="D8" s="186" t="str">
        <f>IF($C$7="Non","   Rendez-vous directement à la ligne 33 de cet onglet","")</f>
        <v/>
      </c>
    </row>
    <row r="9" spans="1:6" ht="25.2" customHeight="1" x14ac:dyDescent="0.25">
      <c r="B9" s="362"/>
    </row>
    <row r="10" spans="1:6" ht="16.2" customHeight="1" x14ac:dyDescent="0.25">
      <c r="B10" s="49" t="s">
        <v>3779</v>
      </c>
      <c r="D10" s="48"/>
      <c r="E10" s="48"/>
    </row>
    <row r="11" spans="1:6" ht="13.95" customHeight="1" x14ac:dyDescent="0.25">
      <c r="B11" s="49" t="s">
        <v>1223</v>
      </c>
      <c r="D11" s="48"/>
      <c r="E11" s="48"/>
    </row>
    <row r="12" spans="1:6" s="119" customFormat="1" ht="21" customHeight="1" x14ac:dyDescent="0.25">
      <c r="A12" s="228">
        <v>0</v>
      </c>
      <c r="B12" s="229" t="s">
        <v>3778</v>
      </c>
    </row>
    <row r="13" spans="1:6" ht="21" customHeight="1" thickBot="1" x14ac:dyDescent="0.3">
      <c r="B13" s="220" t="s">
        <v>1224</v>
      </c>
    </row>
    <row r="14" spans="1:6" ht="62.7" customHeight="1" thickBot="1" x14ac:dyDescent="0.3">
      <c r="B14" s="170" t="s">
        <v>1225</v>
      </c>
      <c r="C14" s="355" t="s">
        <v>1310</v>
      </c>
      <c r="D14" s="356"/>
      <c r="E14" s="189" t="s">
        <v>1228</v>
      </c>
      <c r="F14" s="189" t="s">
        <v>1229</v>
      </c>
    </row>
    <row r="15" spans="1:6" ht="25.2" customHeight="1" x14ac:dyDescent="0.25">
      <c r="B15" s="168" t="s">
        <v>3725</v>
      </c>
      <c r="C15" s="351" t="s">
        <v>3739</v>
      </c>
      <c r="D15" s="352"/>
      <c r="E15" s="114"/>
      <c r="F15" s="226"/>
    </row>
    <row r="16" spans="1:6" ht="25.2" customHeight="1" x14ac:dyDescent="0.25">
      <c r="B16" s="173" t="s">
        <v>3726</v>
      </c>
      <c r="C16" s="353" t="s">
        <v>3740</v>
      </c>
      <c r="D16" s="354"/>
      <c r="E16" s="115"/>
      <c r="F16" s="118"/>
    </row>
    <row r="17" spans="2:6" ht="25.2" customHeight="1" x14ac:dyDescent="0.25">
      <c r="B17" s="173" t="s">
        <v>3727</v>
      </c>
      <c r="C17" s="353" t="s">
        <v>3741</v>
      </c>
      <c r="D17" s="354"/>
      <c r="E17" s="115"/>
      <c r="F17" s="118"/>
    </row>
    <row r="18" spans="2:6" ht="25.2" customHeight="1" x14ac:dyDescent="0.25">
      <c r="B18" s="173" t="s">
        <v>3728</v>
      </c>
      <c r="C18" s="353" t="s">
        <v>3742</v>
      </c>
      <c r="D18" s="354"/>
      <c r="E18" s="115"/>
      <c r="F18" s="118"/>
    </row>
    <row r="19" spans="2:6" ht="25.2" customHeight="1" x14ac:dyDescent="0.25">
      <c r="B19" s="173" t="s">
        <v>3729</v>
      </c>
      <c r="C19" s="353" t="s">
        <v>3743</v>
      </c>
      <c r="D19" s="354"/>
      <c r="E19" s="115"/>
      <c r="F19" s="118"/>
    </row>
    <row r="20" spans="2:6" ht="25.2" customHeight="1" x14ac:dyDescent="0.25">
      <c r="B20" s="173" t="s">
        <v>3730</v>
      </c>
      <c r="C20" s="353" t="s">
        <v>3744</v>
      </c>
      <c r="D20" s="354"/>
      <c r="E20" s="115"/>
      <c r="F20" s="118"/>
    </row>
    <row r="21" spans="2:6" ht="39" customHeight="1" x14ac:dyDescent="0.25">
      <c r="B21" s="173" t="s">
        <v>3731</v>
      </c>
      <c r="C21" s="353" t="s">
        <v>3745</v>
      </c>
      <c r="D21" s="354"/>
      <c r="E21" s="115"/>
      <c r="F21" s="118"/>
    </row>
    <row r="22" spans="2:6" ht="25.2" customHeight="1" x14ac:dyDescent="0.25">
      <c r="B22" s="173" t="s">
        <v>3732</v>
      </c>
      <c r="C22" s="353" t="s">
        <v>3746</v>
      </c>
      <c r="D22" s="354"/>
      <c r="E22" s="115"/>
      <c r="F22" s="118"/>
    </row>
    <row r="23" spans="2:6" ht="25.2" customHeight="1" x14ac:dyDescent="0.25">
      <c r="B23" s="173" t="s">
        <v>3733</v>
      </c>
      <c r="C23" s="353" t="s">
        <v>3747</v>
      </c>
      <c r="D23" s="354"/>
      <c r="E23" s="115"/>
      <c r="F23" s="118"/>
    </row>
    <row r="24" spans="2:6" ht="25.2" customHeight="1" x14ac:dyDescent="0.25">
      <c r="B24" s="173" t="s">
        <v>3734</v>
      </c>
      <c r="C24" s="353" t="s">
        <v>3748</v>
      </c>
      <c r="D24" s="354"/>
      <c r="E24" s="115"/>
      <c r="F24" s="118"/>
    </row>
    <row r="25" spans="2:6" ht="25.2" customHeight="1" x14ac:dyDescent="0.25">
      <c r="B25" s="173" t="s">
        <v>3735</v>
      </c>
      <c r="C25" s="353" t="s">
        <v>3749</v>
      </c>
      <c r="D25" s="354"/>
      <c r="E25" s="115"/>
      <c r="F25" s="118"/>
    </row>
    <row r="26" spans="2:6" ht="25.2" customHeight="1" x14ac:dyDescent="0.25">
      <c r="B26" s="173" t="s">
        <v>3736</v>
      </c>
      <c r="C26" s="353" t="s">
        <v>3750</v>
      </c>
      <c r="D26" s="354"/>
      <c r="E26" s="115"/>
      <c r="F26" s="118"/>
    </row>
    <row r="27" spans="2:6" ht="25.2" customHeight="1" x14ac:dyDescent="0.25">
      <c r="B27" s="173" t="s">
        <v>3737</v>
      </c>
      <c r="C27" s="353" t="s">
        <v>3751</v>
      </c>
      <c r="D27" s="354"/>
      <c r="E27" s="115"/>
      <c r="F27" s="118"/>
    </row>
    <row r="28" spans="2:6" ht="25.2" customHeight="1" x14ac:dyDescent="0.25">
      <c r="B28" s="173" t="s">
        <v>3738</v>
      </c>
      <c r="C28" s="353" t="s">
        <v>3780</v>
      </c>
      <c r="D28" s="354"/>
      <c r="E28" s="115"/>
      <c r="F28" s="118"/>
    </row>
    <row r="29" spans="2:6" ht="22.2" customHeight="1" x14ac:dyDescent="0.25"/>
    <row r="30" spans="2:6" ht="22.2" customHeight="1" x14ac:dyDescent="0.25"/>
    <row r="31" spans="2:6" ht="22.2" customHeight="1" x14ac:dyDescent="0.25"/>
    <row r="32" spans="2:6" x14ac:dyDescent="0.25">
      <c r="B32" s="350" t="s">
        <v>1263</v>
      </c>
      <c r="C32" s="350"/>
    </row>
    <row r="33" spans="1:6" ht="25.2" customHeight="1" x14ac:dyDescent="0.25">
      <c r="A33" s="191">
        <f>A12+1</f>
        <v>1</v>
      </c>
      <c r="B33" s="190">
        <f>Identité!C$34</f>
        <v>0</v>
      </c>
    </row>
    <row r="34" spans="1:6" ht="25.2" customHeight="1" thickBot="1" x14ac:dyDescent="0.3">
      <c r="B34" s="49"/>
    </row>
    <row r="35" spans="1:6" ht="46.2" customHeight="1" thickBot="1" x14ac:dyDescent="0.3">
      <c r="B35" s="170" t="str">
        <f t="shared" ref="B35:C49" si="0">B14</f>
        <v>Bonnes pratiques</v>
      </c>
      <c r="C35" s="355" t="str">
        <f t="shared" si="0"/>
        <v xml:space="preserve"> Indicateur </v>
      </c>
      <c r="D35" s="356"/>
      <c r="E35" s="189" t="str">
        <f>E14</f>
        <v>Quel est votre objectif pour cette bonne pratique ?</v>
      </c>
      <c r="F35" s="189" t="str">
        <f>F14</f>
        <v>Selon vos objectifs, où en est la mise en œuvre de cette bonne pratique ?</v>
      </c>
    </row>
    <row r="36" spans="1:6" ht="25.2" customHeight="1" x14ac:dyDescent="0.25">
      <c r="B36" s="168" t="str">
        <f t="shared" si="0"/>
        <v xml:space="preserve">Collaborateurs formés aux usages responsables de l’IA </v>
      </c>
      <c r="C36" s="351" t="str">
        <f t="shared" si="0"/>
        <v>% de collaborateurs formés</v>
      </c>
      <c r="D36" s="352"/>
      <c r="E36" s="114"/>
      <c r="F36" s="114"/>
    </row>
    <row r="37" spans="1:6" ht="25.2" customHeight="1" x14ac:dyDescent="0.25">
      <c r="B37" s="173" t="str">
        <f t="shared" si="0"/>
        <v>Projets IA intégrant une analyse d’impact humain (autonomie, interactions, sens)</v>
      </c>
      <c r="C37" s="353" t="str">
        <f t="shared" si="0"/>
        <v>% de projets IA avec analyse d’impact humain</v>
      </c>
      <c r="D37" s="354"/>
      <c r="E37" s="115"/>
      <c r="F37" s="115"/>
    </row>
    <row r="38" spans="1:6" ht="25.2" customHeight="1" x14ac:dyDescent="0.25">
      <c r="B38" s="173" t="str">
        <f t="shared" si="0"/>
        <v xml:space="preserve">Achats IA comportant une clause droits humains/démocratie </v>
      </c>
      <c r="C38" s="353" t="str">
        <f t="shared" si="0"/>
        <v>% de contrats IA intégrant une clause éthique/droits humains</v>
      </c>
      <c r="D38" s="354"/>
      <c r="E38" s="115"/>
      <c r="F38" s="115"/>
    </row>
    <row r="39" spans="1:6" ht="25.2" customHeight="1" x14ac:dyDescent="0.25">
      <c r="B39" s="173" t="str">
        <f t="shared" si="0"/>
        <v xml:space="preserve">Jeux de données IA audités pour les biais et la diversité </v>
      </c>
      <c r="C39" s="353" t="str">
        <f t="shared" si="0"/>
        <v>% de jeux de données IA audités/an</v>
      </c>
      <c r="D39" s="354"/>
      <c r="E39" s="115"/>
      <c r="F39" s="115"/>
    </row>
    <row r="40" spans="1:6" ht="25.2" customHeight="1" x14ac:dyDescent="0.25">
      <c r="B40" s="173" t="str">
        <f t="shared" si="0"/>
        <v xml:space="preserve">Services IA accessibles (notamment handicap) </v>
      </c>
      <c r="C40" s="353" t="str">
        <f t="shared" si="0"/>
        <v>% de services IA conformes accessibilité</v>
      </c>
      <c r="D40" s="354"/>
      <c r="E40" s="115"/>
      <c r="F40" s="115"/>
    </row>
    <row r="41" spans="1:6" ht="25.2" customHeight="1" x14ac:dyDescent="0.25">
      <c r="B41" s="173" t="str">
        <f t="shared" si="0"/>
        <v xml:space="preserve">Projets IA ayant fait l’objet d’une analyse de non-discrimination </v>
      </c>
      <c r="C41" s="353" t="str">
        <f t="shared" si="0"/>
        <v>% de projets IA analysés pour la non-discrimination</v>
      </c>
      <c r="D41" s="354"/>
      <c r="E41" s="115"/>
      <c r="F41" s="115"/>
    </row>
    <row r="42" spans="1:6" ht="39" customHeight="1" x14ac:dyDescent="0.25">
      <c r="B42" s="173" t="str">
        <f t="shared" si="0"/>
        <v xml:space="preserve">Systèmes IA pour lesquels les utilisateurs sont informés de leur usage </v>
      </c>
      <c r="C42" s="353" t="str">
        <f t="shared" si="0"/>
        <v>% de systèmes IA avec information utilisateur</v>
      </c>
      <c r="D42" s="354"/>
      <c r="E42" s="115"/>
      <c r="F42" s="115"/>
    </row>
    <row r="43" spans="1:6" ht="25.2" customHeight="1" x14ac:dyDescent="0.25">
      <c r="B43" s="173" t="str">
        <f t="shared" si="0"/>
        <v xml:space="preserve">Solutions IA documentées et explicables auprès des utilisateurs </v>
      </c>
      <c r="C43" s="353" t="str">
        <f t="shared" si="0"/>
        <v>% de solutions IA documentées de façon accessible</v>
      </c>
      <c r="D43" s="354"/>
      <c r="E43" s="115"/>
      <c r="F43" s="115"/>
    </row>
    <row r="44" spans="1:6" ht="25.2" customHeight="1" x14ac:dyDescent="0.25">
      <c r="B44" s="173" t="str">
        <f t="shared" si="0"/>
        <v xml:space="preserve">Activités IA à risque placées sous supervision humaine </v>
      </c>
      <c r="C44" s="353" t="str">
        <f t="shared" si="0"/>
        <v>% d’activités IA à risque sous supervision humaine</v>
      </c>
      <c r="D44" s="354"/>
      <c r="E44" s="115"/>
      <c r="F44" s="115"/>
    </row>
    <row r="45" spans="1:6" ht="25.2" customHeight="1" x14ac:dyDescent="0.25">
      <c r="B45" s="173" t="str">
        <f t="shared" si="0"/>
        <v xml:space="preserve">Systèmes IA audités pour leur robustesse cybersécurité </v>
      </c>
      <c r="C45" s="353" t="str">
        <f t="shared" si="0"/>
        <v>% de systèmes IA audités pour la cybersécurité/an</v>
      </c>
      <c r="D45" s="354"/>
      <c r="E45" s="115"/>
      <c r="F45" s="115"/>
    </row>
    <row r="46" spans="1:6" ht="25.2" customHeight="1" x14ac:dyDescent="0.25">
      <c r="B46" s="173" t="str">
        <f t="shared" si="0"/>
        <v xml:space="preserve">Projets IA conçus selon des principes de frugalité/sobriété numérique </v>
      </c>
      <c r="C46" s="353" t="str">
        <f t="shared" si="0"/>
        <v>% de projets IA conçus selon une démarche frugale</v>
      </c>
      <c r="D46" s="354"/>
      <c r="E46" s="115"/>
      <c r="F46" s="115"/>
    </row>
    <row r="47" spans="1:6" ht="25.2" customHeight="1" x14ac:dyDescent="0.25">
      <c r="B47" s="173" t="str">
        <f t="shared" si="0"/>
        <v xml:space="preserve">Équipes IA sensibilisées à l’impact environnemental de l’IA </v>
      </c>
      <c r="C47" s="353" t="str">
        <f t="shared" si="0"/>
        <v>% d’équipes IA sensibilisées</v>
      </c>
      <c r="D47" s="354"/>
      <c r="E47" s="115"/>
      <c r="F47" s="115"/>
    </row>
    <row r="48" spans="1:6" ht="25.2" customHeight="1" x14ac:dyDescent="0.25">
      <c r="B48" s="173" t="str">
        <f t="shared" si="0"/>
        <v xml:space="preserve">Projets IA ayant fait l’objet d’une évaluation d’empreinte environnementale </v>
      </c>
      <c r="C48" s="353" t="str">
        <f t="shared" si="0"/>
        <v>% de projets IA évalués pour leur empreinte environnementale</v>
      </c>
      <c r="D48" s="354"/>
      <c r="E48" s="115"/>
      <c r="F48" s="115"/>
    </row>
    <row r="49" spans="1:6" ht="25.2" customHeight="1" x14ac:dyDescent="0.25">
      <c r="B49" s="173" t="str">
        <f t="shared" si="0"/>
        <v xml:space="preserve">Solutions IA sélectionnées après comparaison de leur impact environnemental </v>
      </c>
      <c r="C49" s="353" t="str">
        <f t="shared" si="0"/>
        <v>% de solutions IA sélectionnées en tenant compte de critères environnementaux</v>
      </c>
      <c r="D49" s="354"/>
      <c r="E49" s="115"/>
      <c r="F49" s="115"/>
    </row>
    <row r="50" spans="1:6" ht="22.2" customHeight="1" x14ac:dyDescent="0.25"/>
    <row r="51" spans="1:6" ht="22.2" customHeight="1" x14ac:dyDescent="0.25"/>
    <row r="52" spans="1:6" ht="22.2" customHeight="1" x14ac:dyDescent="0.25"/>
    <row r="53" spans="1:6" x14ac:dyDescent="0.25">
      <c r="B53" s="350" t="s">
        <v>1263</v>
      </c>
      <c r="C53" s="350"/>
    </row>
    <row r="54" spans="1:6" ht="25.2" customHeight="1" x14ac:dyDescent="0.25">
      <c r="A54" s="191">
        <f>A33+1</f>
        <v>2</v>
      </c>
      <c r="B54" s="190">
        <f ca="1">OFFSET(Identité!C$34, 0, $A33)</f>
        <v>0</v>
      </c>
    </row>
    <row r="55" spans="1:6" ht="25.2" customHeight="1" thickBot="1" x14ac:dyDescent="0.3">
      <c r="B55" s="49"/>
    </row>
    <row r="56" spans="1:6" ht="46.2" customHeight="1" thickBot="1" x14ac:dyDescent="0.3">
      <c r="B56" s="170" t="str">
        <f t="shared" ref="B56:C70" si="1">B35</f>
        <v>Bonnes pratiques</v>
      </c>
      <c r="C56" s="355" t="str">
        <f t="shared" si="1"/>
        <v xml:space="preserve"> Indicateur </v>
      </c>
      <c r="D56" s="356"/>
      <c r="E56" s="189" t="str">
        <f>E35</f>
        <v>Quel est votre objectif pour cette bonne pratique ?</v>
      </c>
      <c r="F56" s="189" t="str">
        <f>F35</f>
        <v>Selon vos objectifs, où en est la mise en œuvre de cette bonne pratique ?</v>
      </c>
    </row>
    <row r="57" spans="1:6" ht="25.2" customHeight="1" x14ac:dyDescent="0.25">
      <c r="B57" s="168" t="str">
        <f t="shared" si="1"/>
        <v xml:space="preserve">Collaborateurs formés aux usages responsables de l’IA </v>
      </c>
      <c r="C57" s="351" t="str">
        <f t="shared" si="1"/>
        <v>% de collaborateurs formés</v>
      </c>
      <c r="D57" s="352"/>
      <c r="E57" s="114"/>
      <c r="F57" s="114"/>
    </row>
    <row r="58" spans="1:6" ht="25.2" customHeight="1" x14ac:dyDescent="0.25">
      <c r="B58" s="173" t="str">
        <f t="shared" si="1"/>
        <v>Projets IA intégrant une analyse d’impact humain (autonomie, interactions, sens)</v>
      </c>
      <c r="C58" s="353" t="str">
        <f t="shared" si="1"/>
        <v>% de projets IA avec analyse d’impact humain</v>
      </c>
      <c r="D58" s="354"/>
      <c r="E58" s="115"/>
      <c r="F58" s="115"/>
    </row>
    <row r="59" spans="1:6" ht="25.2" customHeight="1" x14ac:dyDescent="0.25">
      <c r="B59" s="173" t="str">
        <f t="shared" si="1"/>
        <v xml:space="preserve">Achats IA comportant une clause droits humains/démocratie </v>
      </c>
      <c r="C59" s="353" t="str">
        <f t="shared" si="1"/>
        <v>% de contrats IA intégrant une clause éthique/droits humains</v>
      </c>
      <c r="D59" s="354"/>
      <c r="E59" s="115"/>
      <c r="F59" s="115"/>
    </row>
    <row r="60" spans="1:6" ht="25.2" customHeight="1" x14ac:dyDescent="0.25">
      <c r="B60" s="173" t="str">
        <f t="shared" si="1"/>
        <v xml:space="preserve">Jeux de données IA audités pour les biais et la diversité </v>
      </c>
      <c r="C60" s="353" t="str">
        <f t="shared" si="1"/>
        <v>% de jeux de données IA audités/an</v>
      </c>
      <c r="D60" s="354"/>
      <c r="E60" s="115"/>
      <c r="F60" s="115"/>
    </row>
    <row r="61" spans="1:6" ht="25.2" customHeight="1" x14ac:dyDescent="0.25">
      <c r="B61" s="173" t="str">
        <f t="shared" si="1"/>
        <v xml:space="preserve">Services IA accessibles (notamment handicap) </v>
      </c>
      <c r="C61" s="353" t="str">
        <f t="shared" si="1"/>
        <v>% de services IA conformes accessibilité</v>
      </c>
      <c r="D61" s="354"/>
      <c r="E61" s="115"/>
      <c r="F61" s="115"/>
    </row>
    <row r="62" spans="1:6" ht="25.2" customHeight="1" x14ac:dyDescent="0.25">
      <c r="B62" s="173" t="str">
        <f t="shared" si="1"/>
        <v xml:space="preserve">Projets IA ayant fait l’objet d’une analyse de non-discrimination </v>
      </c>
      <c r="C62" s="353" t="str">
        <f t="shared" si="1"/>
        <v>% de projets IA analysés pour la non-discrimination</v>
      </c>
      <c r="D62" s="354"/>
      <c r="E62" s="115"/>
      <c r="F62" s="115"/>
    </row>
    <row r="63" spans="1:6" ht="39" customHeight="1" x14ac:dyDescent="0.25">
      <c r="B63" s="173" t="str">
        <f t="shared" si="1"/>
        <v xml:space="preserve">Systèmes IA pour lesquels les utilisateurs sont informés de leur usage </v>
      </c>
      <c r="C63" s="353" t="str">
        <f t="shared" si="1"/>
        <v>% de systèmes IA avec information utilisateur</v>
      </c>
      <c r="D63" s="354"/>
      <c r="E63" s="115"/>
      <c r="F63" s="115"/>
    </row>
    <row r="64" spans="1:6" ht="25.2" customHeight="1" x14ac:dyDescent="0.25">
      <c r="B64" s="173" t="str">
        <f t="shared" si="1"/>
        <v xml:space="preserve">Solutions IA documentées et explicables auprès des utilisateurs </v>
      </c>
      <c r="C64" s="353" t="str">
        <f t="shared" si="1"/>
        <v>% de solutions IA documentées de façon accessible</v>
      </c>
      <c r="D64" s="354"/>
      <c r="E64" s="115"/>
      <c r="F64" s="115"/>
    </row>
    <row r="65" spans="1:6" ht="25.2" customHeight="1" x14ac:dyDescent="0.25">
      <c r="B65" s="173" t="str">
        <f t="shared" si="1"/>
        <v xml:space="preserve">Activités IA à risque placées sous supervision humaine </v>
      </c>
      <c r="C65" s="353" t="str">
        <f t="shared" si="1"/>
        <v>% d’activités IA à risque sous supervision humaine</v>
      </c>
      <c r="D65" s="354"/>
      <c r="E65" s="115"/>
      <c r="F65" s="115"/>
    </row>
    <row r="66" spans="1:6" ht="25.2" customHeight="1" x14ac:dyDescent="0.25">
      <c r="B66" s="173" t="str">
        <f t="shared" si="1"/>
        <v xml:space="preserve">Systèmes IA audités pour leur robustesse cybersécurité </v>
      </c>
      <c r="C66" s="353" t="str">
        <f t="shared" si="1"/>
        <v>% de systèmes IA audités pour la cybersécurité/an</v>
      </c>
      <c r="D66" s="354"/>
      <c r="E66" s="115"/>
      <c r="F66" s="115"/>
    </row>
    <row r="67" spans="1:6" ht="25.2" customHeight="1" x14ac:dyDescent="0.25">
      <c r="B67" s="173" t="str">
        <f t="shared" si="1"/>
        <v xml:space="preserve">Projets IA conçus selon des principes de frugalité/sobriété numérique </v>
      </c>
      <c r="C67" s="353" t="str">
        <f t="shared" si="1"/>
        <v>% de projets IA conçus selon une démarche frugale</v>
      </c>
      <c r="D67" s="354"/>
      <c r="E67" s="115"/>
      <c r="F67" s="115"/>
    </row>
    <row r="68" spans="1:6" ht="25.2" customHeight="1" x14ac:dyDescent="0.25">
      <c r="B68" s="173" t="str">
        <f t="shared" si="1"/>
        <v xml:space="preserve">Équipes IA sensibilisées à l’impact environnemental de l’IA </v>
      </c>
      <c r="C68" s="353" t="str">
        <f t="shared" si="1"/>
        <v>% d’équipes IA sensibilisées</v>
      </c>
      <c r="D68" s="354"/>
      <c r="E68" s="115"/>
      <c r="F68" s="115"/>
    </row>
    <row r="69" spans="1:6" ht="25.2" customHeight="1" x14ac:dyDescent="0.25">
      <c r="B69" s="173" t="str">
        <f t="shared" si="1"/>
        <v xml:space="preserve">Projets IA ayant fait l’objet d’une évaluation d’empreinte environnementale </v>
      </c>
      <c r="C69" s="353" t="str">
        <f t="shared" si="1"/>
        <v>% de projets IA évalués pour leur empreinte environnementale</v>
      </c>
      <c r="D69" s="354"/>
      <c r="E69" s="115"/>
      <c r="F69" s="115"/>
    </row>
    <row r="70" spans="1:6" ht="25.2" customHeight="1" x14ac:dyDescent="0.25">
      <c r="B70" s="173" t="str">
        <f t="shared" si="1"/>
        <v xml:space="preserve">Solutions IA sélectionnées après comparaison de leur impact environnemental </v>
      </c>
      <c r="C70" s="353" t="str">
        <f t="shared" si="1"/>
        <v>% de solutions IA sélectionnées en tenant compte de critères environnementaux</v>
      </c>
      <c r="D70" s="354"/>
      <c r="E70" s="115"/>
      <c r="F70" s="115"/>
    </row>
    <row r="71" spans="1:6" ht="22.2" customHeight="1" x14ac:dyDescent="0.25"/>
    <row r="72" spans="1:6" ht="22.2" customHeight="1" x14ac:dyDescent="0.25"/>
    <row r="73" spans="1:6" ht="22.2" customHeight="1" x14ac:dyDescent="0.25"/>
    <row r="74" spans="1:6" x14ac:dyDescent="0.25">
      <c r="B74" s="350" t="s">
        <v>1263</v>
      </c>
      <c r="C74" s="350"/>
    </row>
    <row r="75" spans="1:6" ht="25.2" customHeight="1" x14ac:dyDescent="0.25">
      <c r="A75" s="191">
        <f>A54+1</f>
        <v>3</v>
      </c>
      <c r="B75" s="190">
        <f ca="1">OFFSET(Identité!C$34, 0, $A54)</f>
        <v>0</v>
      </c>
    </row>
    <row r="76" spans="1:6" ht="25.2" customHeight="1" thickBot="1" x14ac:dyDescent="0.3">
      <c r="B76" s="49"/>
    </row>
    <row r="77" spans="1:6" ht="46.2" customHeight="1" thickBot="1" x14ac:dyDescent="0.3">
      <c r="B77" s="170" t="str">
        <f t="shared" ref="B77:C91" si="2">B56</f>
        <v>Bonnes pratiques</v>
      </c>
      <c r="C77" s="355" t="str">
        <f t="shared" si="2"/>
        <v xml:space="preserve"> Indicateur </v>
      </c>
      <c r="D77" s="356"/>
      <c r="E77" s="189" t="str">
        <f>E56</f>
        <v>Quel est votre objectif pour cette bonne pratique ?</v>
      </c>
      <c r="F77" s="189" t="str">
        <f>F56</f>
        <v>Selon vos objectifs, où en est la mise en œuvre de cette bonne pratique ?</v>
      </c>
    </row>
    <row r="78" spans="1:6" ht="25.2" customHeight="1" x14ac:dyDescent="0.25">
      <c r="B78" s="168" t="str">
        <f t="shared" si="2"/>
        <v xml:space="preserve">Collaborateurs formés aux usages responsables de l’IA </v>
      </c>
      <c r="C78" s="351" t="str">
        <f t="shared" si="2"/>
        <v>% de collaborateurs formés</v>
      </c>
      <c r="D78" s="352"/>
      <c r="E78" s="114"/>
      <c r="F78" s="114"/>
    </row>
    <row r="79" spans="1:6" ht="25.2" customHeight="1" x14ac:dyDescent="0.25">
      <c r="B79" s="173" t="str">
        <f t="shared" si="2"/>
        <v>Projets IA intégrant une analyse d’impact humain (autonomie, interactions, sens)</v>
      </c>
      <c r="C79" s="353" t="str">
        <f t="shared" si="2"/>
        <v>% de projets IA avec analyse d’impact humain</v>
      </c>
      <c r="D79" s="354"/>
      <c r="E79" s="115"/>
      <c r="F79" s="115"/>
    </row>
    <row r="80" spans="1:6" ht="25.2" customHeight="1" x14ac:dyDescent="0.25">
      <c r="B80" s="173" t="str">
        <f t="shared" si="2"/>
        <v xml:space="preserve">Achats IA comportant une clause droits humains/démocratie </v>
      </c>
      <c r="C80" s="353" t="str">
        <f t="shared" si="2"/>
        <v>% de contrats IA intégrant une clause éthique/droits humains</v>
      </c>
      <c r="D80" s="354"/>
      <c r="E80" s="115"/>
      <c r="F80" s="115"/>
    </row>
    <row r="81" spans="1:6" ht="25.2" customHeight="1" x14ac:dyDescent="0.25">
      <c r="B81" s="173" t="str">
        <f t="shared" si="2"/>
        <v xml:space="preserve">Jeux de données IA audités pour les biais et la diversité </v>
      </c>
      <c r="C81" s="353" t="str">
        <f t="shared" si="2"/>
        <v>% de jeux de données IA audités/an</v>
      </c>
      <c r="D81" s="354"/>
      <c r="E81" s="115"/>
      <c r="F81" s="115"/>
    </row>
    <row r="82" spans="1:6" ht="25.2" customHeight="1" x14ac:dyDescent="0.25">
      <c r="B82" s="173" t="str">
        <f t="shared" si="2"/>
        <v xml:space="preserve">Services IA accessibles (notamment handicap) </v>
      </c>
      <c r="C82" s="353" t="str">
        <f t="shared" si="2"/>
        <v>% de services IA conformes accessibilité</v>
      </c>
      <c r="D82" s="354"/>
      <c r="E82" s="115"/>
      <c r="F82" s="115"/>
    </row>
    <row r="83" spans="1:6" ht="25.2" customHeight="1" x14ac:dyDescent="0.25">
      <c r="B83" s="173" t="str">
        <f t="shared" si="2"/>
        <v xml:space="preserve">Projets IA ayant fait l’objet d’une analyse de non-discrimination </v>
      </c>
      <c r="C83" s="353" t="str">
        <f t="shared" si="2"/>
        <v>% de projets IA analysés pour la non-discrimination</v>
      </c>
      <c r="D83" s="354"/>
      <c r="E83" s="115"/>
      <c r="F83" s="115"/>
    </row>
    <row r="84" spans="1:6" ht="39" customHeight="1" x14ac:dyDescent="0.25">
      <c r="B84" s="173" t="str">
        <f t="shared" si="2"/>
        <v xml:space="preserve">Systèmes IA pour lesquels les utilisateurs sont informés de leur usage </v>
      </c>
      <c r="C84" s="353" t="str">
        <f t="shared" si="2"/>
        <v>% de systèmes IA avec information utilisateur</v>
      </c>
      <c r="D84" s="354"/>
      <c r="E84" s="115"/>
      <c r="F84" s="115"/>
    </row>
    <row r="85" spans="1:6" ht="25.2" customHeight="1" x14ac:dyDescent="0.25">
      <c r="B85" s="173" t="str">
        <f t="shared" si="2"/>
        <v xml:space="preserve">Solutions IA documentées et explicables auprès des utilisateurs </v>
      </c>
      <c r="C85" s="353" t="str">
        <f t="shared" si="2"/>
        <v>% de solutions IA documentées de façon accessible</v>
      </c>
      <c r="D85" s="354"/>
      <c r="E85" s="115"/>
      <c r="F85" s="115"/>
    </row>
    <row r="86" spans="1:6" ht="25.2" customHeight="1" x14ac:dyDescent="0.25">
      <c r="B86" s="173" t="str">
        <f t="shared" si="2"/>
        <v xml:space="preserve">Activités IA à risque placées sous supervision humaine </v>
      </c>
      <c r="C86" s="353" t="str">
        <f t="shared" si="2"/>
        <v>% d’activités IA à risque sous supervision humaine</v>
      </c>
      <c r="D86" s="354"/>
      <c r="E86" s="115"/>
      <c r="F86" s="115"/>
    </row>
    <row r="87" spans="1:6" ht="25.2" customHeight="1" x14ac:dyDescent="0.25">
      <c r="B87" s="173" t="str">
        <f t="shared" si="2"/>
        <v xml:space="preserve">Systèmes IA audités pour leur robustesse cybersécurité </v>
      </c>
      <c r="C87" s="353" t="str">
        <f t="shared" si="2"/>
        <v>% de systèmes IA audités pour la cybersécurité/an</v>
      </c>
      <c r="D87" s="354"/>
      <c r="E87" s="115"/>
      <c r="F87" s="115"/>
    </row>
    <row r="88" spans="1:6" ht="25.2" customHeight="1" x14ac:dyDescent="0.25">
      <c r="B88" s="173" t="str">
        <f t="shared" si="2"/>
        <v xml:space="preserve">Projets IA conçus selon des principes de frugalité/sobriété numérique </v>
      </c>
      <c r="C88" s="353" t="str">
        <f t="shared" si="2"/>
        <v>% de projets IA conçus selon une démarche frugale</v>
      </c>
      <c r="D88" s="354"/>
      <c r="E88" s="115"/>
      <c r="F88" s="115"/>
    </row>
    <row r="89" spans="1:6" ht="25.2" customHeight="1" x14ac:dyDescent="0.25">
      <c r="B89" s="173" t="str">
        <f t="shared" si="2"/>
        <v xml:space="preserve">Équipes IA sensibilisées à l’impact environnemental de l’IA </v>
      </c>
      <c r="C89" s="353" t="str">
        <f t="shared" si="2"/>
        <v>% d’équipes IA sensibilisées</v>
      </c>
      <c r="D89" s="354"/>
      <c r="E89" s="115"/>
      <c r="F89" s="115"/>
    </row>
    <row r="90" spans="1:6" ht="25.2" customHeight="1" x14ac:dyDescent="0.25">
      <c r="B90" s="173" t="str">
        <f t="shared" si="2"/>
        <v xml:space="preserve">Projets IA ayant fait l’objet d’une évaluation d’empreinte environnementale </v>
      </c>
      <c r="C90" s="353" t="str">
        <f t="shared" si="2"/>
        <v>% de projets IA évalués pour leur empreinte environnementale</v>
      </c>
      <c r="D90" s="354"/>
      <c r="E90" s="115"/>
      <c r="F90" s="115"/>
    </row>
    <row r="91" spans="1:6" ht="25.2" customHeight="1" x14ac:dyDescent="0.25">
      <c r="B91" s="173" t="str">
        <f t="shared" si="2"/>
        <v xml:space="preserve">Solutions IA sélectionnées après comparaison de leur impact environnemental </v>
      </c>
      <c r="C91" s="353" t="str">
        <f t="shared" si="2"/>
        <v>% de solutions IA sélectionnées en tenant compte de critères environnementaux</v>
      </c>
      <c r="D91" s="354"/>
      <c r="E91" s="115"/>
      <c r="F91" s="115"/>
    </row>
    <row r="92" spans="1:6" ht="22.2" customHeight="1" x14ac:dyDescent="0.25"/>
    <row r="93" spans="1:6" ht="22.2" customHeight="1" x14ac:dyDescent="0.25"/>
    <row r="94" spans="1:6" ht="22.2" customHeight="1" x14ac:dyDescent="0.25"/>
    <row r="95" spans="1:6" x14ac:dyDescent="0.25">
      <c r="B95" s="350" t="s">
        <v>1263</v>
      </c>
      <c r="C95" s="350"/>
    </row>
    <row r="96" spans="1:6" ht="25.2" customHeight="1" x14ac:dyDescent="0.25">
      <c r="A96" s="191">
        <f>A75+1</f>
        <v>4</v>
      </c>
      <c r="B96" s="190">
        <f ca="1">OFFSET(Identité!C$34, 0, $A75)</f>
        <v>0</v>
      </c>
    </row>
    <row r="97" spans="2:6" ht="25.2" customHeight="1" thickBot="1" x14ac:dyDescent="0.3">
      <c r="B97" s="49"/>
    </row>
    <row r="98" spans="2:6" ht="46.2" customHeight="1" thickBot="1" x14ac:dyDescent="0.3">
      <c r="B98" s="170" t="str">
        <f t="shared" ref="B98:C112" si="3">B77</f>
        <v>Bonnes pratiques</v>
      </c>
      <c r="C98" s="355" t="str">
        <f t="shared" si="3"/>
        <v xml:space="preserve"> Indicateur </v>
      </c>
      <c r="D98" s="356"/>
      <c r="E98" s="189" t="str">
        <f>E77</f>
        <v>Quel est votre objectif pour cette bonne pratique ?</v>
      </c>
      <c r="F98" s="189" t="str">
        <f>F77</f>
        <v>Selon vos objectifs, où en est la mise en œuvre de cette bonne pratique ?</v>
      </c>
    </row>
    <row r="99" spans="2:6" ht="25.2" customHeight="1" x14ac:dyDescent="0.25">
      <c r="B99" s="168" t="str">
        <f t="shared" si="3"/>
        <v xml:space="preserve">Collaborateurs formés aux usages responsables de l’IA </v>
      </c>
      <c r="C99" s="351" t="str">
        <f t="shared" si="3"/>
        <v>% de collaborateurs formés</v>
      </c>
      <c r="D99" s="352"/>
      <c r="E99" s="114"/>
      <c r="F99" s="114"/>
    </row>
    <row r="100" spans="2:6" ht="25.2" customHeight="1" x14ac:dyDescent="0.25">
      <c r="B100" s="173" t="str">
        <f t="shared" si="3"/>
        <v>Projets IA intégrant une analyse d’impact humain (autonomie, interactions, sens)</v>
      </c>
      <c r="C100" s="353" t="str">
        <f t="shared" si="3"/>
        <v>% de projets IA avec analyse d’impact humain</v>
      </c>
      <c r="D100" s="354"/>
      <c r="E100" s="115"/>
      <c r="F100" s="115"/>
    </row>
    <row r="101" spans="2:6" ht="25.2" customHeight="1" x14ac:dyDescent="0.25">
      <c r="B101" s="173" t="str">
        <f t="shared" si="3"/>
        <v xml:space="preserve">Achats IA comportant une clause droits humains/démocratie </v>
      </c>
      <c r="C101" s="353" t="str">
        <f t="shared" si="3"/>
        <v>% de contrats IA intégrant une clause éthique/droits humains</v>
      </c>
      <c r="D101" s="354"/>
      <c r="E101" s="115"/>
      <c r="F101" s="115"/>
    </row>
    <row r="102" spans="2:6" ht="25.2" customHeight="1" x14ac:dyDescent="0.25">
      <c r="B102" s="173" t="str">
        <f t="shared" si="3"/>
        <v xml:space="preserve">Jeux de données IA audités pour les biais et la diversité </v>
      </c>
      <c r="C102" s="353" t="str">
        <f t="shared" si="3"/>
        <v>% de jeux de données IA audités/an</v>
      </c>
      <c r="D102" s="354"/>
      <c r="E102" s="115"/>
      <c r="F102" s="115"/>
    </row>
    <row r="103" spans="2:6" ht="25.2" customHeight="1" x14ac:dyDescent="0.25">
      <c r="B103" s="173" t="str">
        <f t="shared" si="3"/>
        <v xml:space="preserve">Services IA accessibles (notamment handicap) </v>
      </c>
      <c r="C103" s="353" t="str">
        <f t="shared" si="3"/>
        <v>% de services IA conformes accessibilité</v>
      </c>
      <c r="D103" s="354"/>
      <c r="E103" s="115"/>
      <c r="F103" s="115"/>
    </row>
    <row r="104" spans="2:6" ht="25.2" customHeight="1" x14ac:dyDescent="0.25">
      <c r="B104" s="173" t="str">
        <f t="shared" si="3"/>
        <v xml:space="preserve">Projets IA ayant fait l’objet d’une analyse de non-discrimination </v>
      </c>
      <c r="C104" s="353" t="str">
        <f t="shared" si="3"/>
        <v>% de projets IA analysés pour la non-discrimination</v>
      </c>
      <c r="D104" s="354"/>
      <c r="E104" s="115"/>
      <c r="F104" s="115"/>
    </row>
    <row r="105" spans="2:6" ht="39" customHeight="1" x14ac:dyDescent="0.25">
      <c r="B105" s="173" t="str">
        <f t="shared" si="3"/>
        <v xml:space="preserve">Systèmes IA pour lesquels les utilisateurs sont informés de leur usage </v>
      </c>
      <c r="C105" s="353" t="str">
        <f t="shared" si="3"/>
        <v>% de systèmes IA avec information utilisateur</v>
      </c>
      <c r="D105" s="354"/>
      <c r="E105" s="115"/>
      <c r="F105" s="115"/>
    </row>
    <row r="106" spans="2:6" ht="25.2" customHeight="1" x14ac:dyDescent="0.25">
      <c r="B106" s="173" t="str">
        <f t="shared" si="3"/>
        <v xml:space="preserve">Solutions IA documentées et explicables auprès des utilisateurs </v>
      </c>
      <c r="C106" s="353" t="str">
        <f t="shared" si="3"/>
        <v>% de solutions IA documentées de façon accessible</v>
      </c>
      <c r="D106" s="354"/>
      <c r="E106" s="115"/>
      <c r="F106" s="115"/>
    </row>
    <row r="107" spans="2:6" ht="25.2" customHeight="1" x14ac:dyDescent="0.25">
      <c r="B107" s="173" t="str">
        <f t="shared" si="3"/>
        <v xml:space="preserve">Activités IA à risque placées sous supervision humaine </v>
      </c>
      <c r="C107" s="353" t="str">
        <f t="shared" si="3"/>
        <v>% d’activités IA à risque sous supervision humaine</v>
      </c>
      <c r="D107" s="354"/>
      <c r="E107" s="115"/>
      <c r="F107" s="115"/>
    </row>
    <row r="108" spans="2:6" ht="25.2" customHeight="1" x14ac:dyDescent="0.25">
      <c r="B108" s="173" t="str">
        <f t="shared" si="3"/>
        <v xml:space="preserve">Systèmes IA audités pour leur robustesse cybersécurité </v>
      </c>
      <c r="C108" s="353" t="str">
        <f t="shared" si="3"/>
        <v>% de systèmes IA audités pour la cybersécurité/an</v>
      </c>
      <c r="D108" s="354"/>
      <c r="E108" s="115"/>
      <c r="F108" s="115"/>
    </row>
    <row r="109" spans="2:6" ht="25.2" customHeight="1" x14ac:dyDescent="0.25">
      <c r="B109" s="173" t="str">
        <f t="shared" si="3"/>
        <v xml:space="preserve">Projets IA conçus selon des principes de frugalité/sobriété numérique </v>
      </c>
      <c r="C109" s="353" t="str">
        <f t="shared" si="3"/>
        <v>% de projets IA conçus selon une démarche frugale</v>
      </c>
      <c r="D109" s="354"/>
      <c r="E109" s="115"/>
      <c r="F109" s="115"/>
    </row>
    <row r="110" spans="2:6" ht="25.2" customHeight="1" x14ac:dyDescent="0.25">
      <c r="B110" s="173" t="str">
        <f t="shared" si="3"/>
        <v xml:space="preserve">Équipes IA sensibilisées à l’impact environnemental de l’IA </v>
      </c>
      <c r="C110" s="353" t="str">
        <f t="shared" si="3"/>
        <v>% d’équipes IA sensibilisées</v>
      </c>
      <c r="D110" s="354"/>
      <c r="E110" s="115"/>
      <c r="F110" s="115"/>
    </row>
    <row r="111" spans="2:6" ht="25.2" customHeight="1" x14ac:dyDescent="0.25">
      <c r="B111" s="173" t="str">
        <f t="shared" si="3"/>
        <v xml:space="preserve">Projets IA ayant fait l’objet d’une évaluation d’empreinte environnementale </v>
      </c>
      <c r="C111" s="353" t="str">
        <f t="shared" si="3"/>
        <v>% de projets IA évalués pour leur empreinte environnementale</v>
      </c>
      <c r="D111" s="354"/>
      <c r="E111" s="115"/>
      <c r="F111" s="115"/>
    </row>
    <row r="112" spans="2:6" ht="25.2" customHeight="1" x14ac:dyDescent="0.25">
      <c r="B112" s="173" t="str">
        <f t="shared" si="3"/>
        <v xml:space="preserve">Solutions IA sélectionnées après comparaison de leur impact environnemental </v>
      </c>
      <c r="C112" s="353" t="str">
        <f t="shared" si="3"/>
        <v>% de solutions IA sélectionnées en tenant compte de critères environnementaux</v>
      </c>
      <c r="D112" s="354"/>
      <c r="E112" s="115"/>
      <c r="F112" s="115"/>
    </row>
    <row r="113" spans="1:6" ht="22.2" customHeight="1" x14ac:dyDescent="0.25"/>
    <row r="114" spans="1:6" ht="22.2" customHeight="1" x14ac:dyDescent="0.25"/>
    <row r="115" spans="1:6" ht="22.2" customHeight="1" x14ac:dyDescent="0.25"/>
    <row r="116" spans="1:6" x14ac:dyDescent="0.25">
      <c r="B116" s="350" t="s">
        <v>1263</v>
      </c>
      <c r="C116" s="350"/>
    </row>
    <row r="117" spans="1:6" ht="25.2" customHeight="1" x14ac:dyDescent="0.25">
      <c r="A117" s="191">
        <f>A96+1</f>
        <v>5</v>
      </c>
      <c r="B117" s="190">
        <f ca="1">OFFSET(Identité!C$34, 0, $A96)</f>
        <v>0</v>
      </c>
    </row>
    <row r="118" spans="1:6" ht="25.2" customHeight="1" thickBot="1" x14ac:dyDescent="0.3">
      <c r="B118" s="49"/>
    </row>
    <row r="119" spans="1:6" ht="46.2" customHeight="1" thickBot="1" x14ac:dyDescent="0.3">
      <c r="B119" s="170" t="str">
        <f t="shared" ref="B119:C133" si="4">B98</f>
        <v>Bonnes pratiques</v>
      </c>
      <c r="C119" s="355" t="str">
        <f t="shared" si="4"/>
        <v xml:space="preserve"> Indicateur </v>
      </c>
      <c r="D119" s="356"/>
      <c r="E119" s="189" t="str">
        <f>E98</f>
        <v>Quel est votre objectif pour cette bonne pratique ?</v>
      </c>
      <c r="F119" s="189" t="str">
        <f>F98</f>
        <v>Selon vos objectifs, où en est la mise en œuvre de cette bonne pratique ?</v>
      </c>
    </row>
    <row r="120" spans="1:6" ht="25.2" customHeight="1" x14ac:dyDescent="0.25">
      <c r="B120" s="168" t="str">
        <f t="shared" si="4"/>
        <v xml:space="preserve">Collaborateurs formés aux usages responsables de l’IA </v>
      </c>
      <c r="C120" s="351" t="str">
        <f t="shared" si="4"/>
        <v>% de collaborateurs formés</v>
      </c>
      <c r="D120" s="352"/>
      <c r="E120" s="114"/>
      <c r="F120" s="114"/>
    </row>
    <row r="121" spans="1:6" ht="25.2" customHeight="1" x14ac:dyDescent="0.25">
      <c r="B121" s="173" t="str">
        <f t="shared" si="4"/>
        <v>Projets IA intégrant une analyse d’impact humain (autonomie, interactions, sens)</v>
      </c>
      <c r="C121" s="353" t="str">
        <f t="shared" si="4"/>
        <v>% de projets IA avec analyse d’impact humain</v>
      </c>
      <c r="D121" s="354"/>
      <c r="E121" s="115"/>
      <c r="F121" s="115"/>
    </row>
    <row r="122" spans="1:6" ht="25.2" customHeight="1" x14ac:dyDescent="0.25">
      <c r="B122" s="173" t="str">
        <f t="shared" si="4"/>
        <v xml:space="preserve">Achats IA comportant une clause droits humains/démocratie </v>
      </c>
      <c r="C122" s="353" t="str">
        <f t="shared" si="4"/>
        <v>% de contrats IA intégrant une clause éthique/droits humains</v>
      </c>
      <c r="D122" s="354"/>
      <c r="E122" s="115"/>
      <c r="F122" s="115"/>
    </row>
    <row r="123" spans="1:6" ht="25.2" customHeight="1" x14ac:dyDescent="0.25">
      <c r="B123" s="173" t="str">
        <f t="shared" si="4"/>
        <v xml:space="preserve">Jeux de données IA audités pour les biais et la diversité </v>
      </c>
      <c r="C123" s="353" t="str">
        <f t="shared" si="4"/>
        <v>% de jeux de données IA audités/an</v>
      </c>
      <c r="D123" s="354"/>
      <c r="E123" s="115"/>
      <c r="F123" s="115"/>
    </row>
    <row r="124" spans="1:6" ht="25.2" customHeight="1" x14ac:dyDescent="0.25">
      <c r="B124" s="173" t="str">
        <f t="shared" si="4"/>
        <v xml:space="preserve">Services IA accessibles (notamment handicap) </v>
      </c>
      <c r="C124" s="353" t="str">
        <f t="shared" si="4"/>
        <v>% de services IA conformes accessibilité</v>
      </c>
      <c r="D124" s="354"/>
      <c r="E124" s="115"/>
      <c r="F124" s="115"/>
    </row>
    <row r="125" spans="1:6" ht="25.2" customHeight="1" x14ac:dyDescent="0.25">
      <c r="B125" s="173" t="str">
        <f t="shared" si="4"/>
        <v xml:space="preserve">Projets IA ayant fait l’objet d’une analyse de non-discrimination </v>
      </c>
      <c r="C125" s="353" t="str">
        <f t="shared" si="4"/>
        <v>% de projets IA analysés pour la non-discrimination</v>
      </c>
      <c r="D125" s="354"/>
      <c r="E125" s="115"/>
      <c r="F125" s="115"/>
    </row>
    <row r="126" spans="1:6" ht="39" customHeight="1" x14ac:dyDescent="0.25">
      <c r="B126" s="173" t="str">
        <f t="shared" si="4"/>
        <v xml:space="preserve">Systèmes IA pour lesquels les utilisateurs sont informés de leur usage </v>
      </c>
      <c r="C126" s="353" t="str">
        <f t="shared" si="4"/>
        <v>% de systèmes IA avec information utilisateur</v>
      </c>
      <c r="D126" s="354"/>
      <c r="E126" s="115"/>
      <c r="F126" s="115"/>
    </row>
    <row r="127" spans="1:6" ht="25.2" customHeight="1" x14ac:dyDescent="0.25">
      <c r="B127" s="173" t="str">
        <f t="shared" si="4"/>
        <v xml:space="preserve">Solutions IA documentées et explicables auprès des utilisateurs </v>
      </c>
      <c r="C127" s="353" t="str">
        <f t="shared" si="4"/>
        <v>% de solutions IA documentées de façon accessible</v>
      </c>
      <c r="D127" s="354"/>
      <c r="E127" s="115"/>
      <c r="F127" s="115"/>
    </row>
    <row r="128" spans="1:6" ht="25.2" customHeight="1" x14ac:dyDescent="0.25">
      <c r="B128" s="173" t="str">
        <f t="shared" si="4"/>
        <v xml:space="preserve">Activités IA à risque placées sous supervision humaine </v>
      </c>
      <c r="C128" s="353" t="str">
        <f t="shared" si="4"/>
        <v>% d’activités IA à risque sous supervision humaine</v>
      </c>
      <c r="D128" s="354"/>
      <c r="E128" s="115"/>
      <c r="F128" s="115"/>
    </row>
    <row r="129" spans="1:6" ht="25.2" customHeight="1" x14ac:dyDescent="0.25">
      <c r="B129" s="173" t="str">
        <f t="shared" si="4"/>
        <v xml:space="preserve">Systèmes IA audités pour leur robustesse cybersécurité </v>
      </c>
      <c r="C129" s="353" t="str">
        <f t="shared" si="4"/>
        <v>% de systèmes IA audités pour la cybersécurité/an</v>
      </c>
      <c r="D129" s="354"/>
      <c r="E129" s="115"/>
      <c r="F129" s="115"/>
    </row>
    <row r="130" spans="1:6" ht="25.2" customHeight="1" x14ac:dyDescent="0.25">
      <c r="B130" s="173" t="str">
        <f t="shared" si="4"/>
        <v xml:space="preserve">Projets IA conçus selon des principes de frugalité/sobriété numérique </v>
      </c>
      <c r="C130" s="353" t="str">
        <f t="shared" si="4"/>
        <v>% de projets IA conçus selon une démarche frugale</v>
      </c>
      <c r="D130" s="354"/>
      <c r="E130" s="115"/>
      <c r="F130" s="115"/>
    </row>
    <row r="131" spans="1:6" ht="25.2" customHeight="1" x14ac:dyDescent="0.25">
      <c r="B131" s="173" t="str">
        <f t="shared" si="4"/>
        <v xml:space="preserve">Équipes IA sensibilisées à l’impact environnemental de l’IA </v>
      </c>
      <c r="C131" s="353" t="str">
        <f t="shared" si="4"/>
        <v>% d’équipes IA sensibilisées</v>
      </c>
      <c r="D131" s="354"/>
      <c r="E131" s="115"/>
      <c r="F131" s="115"/>
    </row>
    <row r="132" spans="1:6" ht="25.2" customHeight="1" x14ac:dyDescent="0.25">
      <c r="B132" s="173" t="str">
        <f t="shared" si="4"/>
        <v xml:space="preserve">Projets IA ayant fait l’objet d’une évaluation d’empreinte environnementale </v>
      </c>
      <c r="C132" s="353" t="str">
        <f t="shared" si="4"/>
        <v>% de projets IA évalués pour leur empreinte environnementale</v>
      </c>
      <c r="D132" s="354"/>
      <c r="E132" s="115"/>
      <c r="F132" s="115"/>
    </row>
    <row r="133" spans="1:6" ht="25.2" customHeight="1" x14ac:dyDescent="0.25">
      <c r="B133" s="173" t="str">
        <f t="shared" si="4"/>
        <v xml:space="preserve">Solutions IA sélectionnées après comparaison de leur impact environnemental </v>
      </c>
      <c r="C133" s="353" t="str">
        <f t="shared" si="4"/>
        <v>% de solutions IA sélectionnées en tenant compte de critères environnementaux</v>
      </c>
      <c r="D133" s="354"/>
      <c r="E133" s="115"/>
      <c r="F133" s="115"/>
    </row>
    <row r="134" spans="1:6" ht="22.2" customHeight="1" x14ac:dyDescent="0.25"/>
    <row r="135" spans="1:6" ht="22.2" customHeight="1" x14ac:dyDescent="0.25"/>
    <row r="136" spans="1:6" ht="22.2" customHeight="1" x14ac:dyDescent="0.25"/>
    <row r="137" spans="1:6" x14ac:dyDescent="0.25">
      <c r="B137" s="350" t="s">
        <v>1263</v>
      </c>
      <c r="C137" s="350"/>
    </row>
    <row r="138" spans="1:6" ht="25.2" customHeight="1" x14ac:dyDescent="0.25">
      <c r="A138" s="191">
        <f>A117+1</f>
        <v>6</v>
      </c>
      <c r="B138" s="190">
        <f ca="1">OFFSET(Identité!C$34, 0, $A117)</f>
        <v>0</v>
      </c>
    </row>
    <row r="139" spans="1:6" ht="25.2" customHeight="1" thickBot="1" x14ac:dyDescent="0.3">
      <c r="B139" s="49"/>
    </row>
    <row r="140" spans="1:6" ht="46.2" customHeight="1" thickBot="1" x14ac:dyDescent="0.3">
      <c r="B140" s="170" t="str">
        <f t="shared" ref="B140:C154" si="5">B119</f>
        <v>Bonnes pratiques</v>
      </c>
      <c r="C140" s="355" t="str">
        <f t="shared" si="5"/>
        <v xml:space="preserve"> Indicateur </v>
      </c>
      <c r="D140" s="356"/>
      <c r="E140" s="189" t="str">
        <f>E119</f>
        <v>Quel est votre objectif pour cette bonne pratique ?</v>
      </c>
      <c r="F140" s="189" t="str">
        <f>F119</f>
        <v>Selon vos objectifs, où en est la mise en œuvre de cette bonne pratique ?</v>
      </c>
    </row>
    <row r="141" spans="1:6" ht="25.2" customHeight="1" x14ac:dyDescent="0.25">
      <c r="B141" s="168" t="str">
        <f t="shared" si="5"/>
        <v xml:space="preserve">Collaborateurs formés aux usages responsables de l’IA </v>
      </c>
      <c r="C141" s="351" t="str">
        <f t="shared" si="5"/>
        <v>% de collaborateurs formés</v>
      </c>
      <c r="D141" s="352"/>
      <c r="E141" s="114"/>
      <c r="F141" s="114"/>
    </row>
    <row r="142" spans="1:6" ht="25.2" customHeight="1" x14ac:dyDescent="0.25">
      <c r="B142" s="173" t="str">
        <f t="shared" si="5"/>
        <v>Projets IA intégrant une analyse d’impact humain (autonomie, interactions, sens)</v>
      </c>
      <c r="C142" s="353" t="str">
        <f t="shared" si="5"/>
        <v>% de projets IA avec analyse d’impact humain</v>
      </c>
      <c r="D142" s="354"/>
      <c r="E142" s="115"/>
      <c r="F142" s="115"/>
    </row>
    <row r="143" spans="1:6" ht="25.2" customHeight="1" x14ac:dyDescent="0.25">
      <c r="B143" s="173" t="str">
        <f t="shared" si="5"/>
        <v xml:space="preserve">Achats IA comportant une clause droits humains/démocratie </v>
      </c>
      <c r="C143" s="353" t="str">
        <f t="shared" si="5"/>
        <v>% de contrats IA intégrant une clause éthique/droits humains</v>
      </c>
      <c r="D143" s="354"/>
      <c r="E143" s="115"/>
      <c r="F143" s="115"/>
    </row>
    <row r="144" spans="1:6" ht="25.2" customHeight="1" x14ac:dyDescent="0.25">
      <c r="B144" s="173" t="str">
        <f t="shared" si="5"/>
        <v xml:space="preserve">Jeux de données IA audités pour les biais et la diversité </v>
      </c>
      <c r="C144" s="353" t="str">
        <f t="shared" si="5"/>
        <v>% de jeux de données IA audités/an</v>
      </c>
      <c r="D144" s="354"/>
      <c r="E144" s="115"/>
      <c r="F144" s="115"/>
    </row>
    <row r="145" spans="1:6" ht="25.2" customHeight="1" x14ac:dyDescent="0.25">
      <c r="B145" s="173" t="str">
        <f t="shared" si="5"/>
        <v xml:space="preserve">Services IA accessibles (notamment handicap) </v>
      </c>
      <c r="C145" s="353" t="str">
        <f t="shared" si="5"/>
        <v>% de services IA conformes accessibilité</v>
      </c>
      <c r="D145" s="354"/>
      <c r="E145" s="115"/>
      <c r="F145" s="115"/>
    </row>
    <row r="146" spans="1:6" ht="25.2" customHeight="1" x14ac:dyDescent="0.25">
      <c r="B146" s="173" t="str">
        <f t="shared" si="5"/>
        <v xml:space="preserve">Projets IA ayant fait l’objet d’une analyse de non-discrimination </v>
      </c>
      <c r="C146" s="353" t="str">
        <f t="shared" si="5"/>
        <v>% de projets IA analysés pour la non-discrimination</v>
      </c>
      <c r="D146" s="354"/>
      <c r="E146" s="115"/>
      <c r="F146" s="115"/>
    </row>
    <row r="147" spans="1:6" ht="39" customHeight="1" x14ac:dyDescent="0.25">
      <c r="B147" s="173" t="str">
        <f t="shared" si="5"/>
        <v xml:space="preserve">Systèmes IA pour lesquels les utilisateurs sont informés de leur usage </v>
      </c>
      <c r="C147" s="353" t="str">
        <f t="shared" si="5"/>
        <v>% de systèmes IA avec information utilisateur</v>
      </c>
      <c r="D147" s="354"/>
      <c r="E147" s="115"/>
      <c r="F147" s="115"/>
    </row>
    <row r="148" spans="1:6" ht="25.2" customHeight="1" x14ac:dyDescent="0.25">
      <c r="B148" s="173" t="str">
        <f t="shared" si="5"/>
        <v xml:space="preserve">Solutions IA documentées et explicables auprès des utilisateurs </v>
      </c>
      <c r="C148" s="353" t="str">
        <f t="shared" si="5"/>
        <v>% de solutions IA documentées de façon accessible</v>
      </c>
      <c r="D148" s="354"/>
      <c r="E148" s="115"/>
      <c r="F148" s="115"/>
    </row>
    <row r="149" spans="1:6" ht="25.2" customHeight="1" x14ac:dyDescent="0.25">
      <c r="B149" s="173" t="str">
        <f t="shared" si="5"/>
        <v xml:space="preserve">Activités IA à risque placées sous supervision humaine </v>
      </c>
      <c r="C149" s="353" t="str">
        <f t="shared" si="5"/>
        <v>% d’activités IA à risque sous supervision humaine</v>
      </c>
      <c r="D149" s="354"/>
      <c r="E149" s="115"/>
      <c r="F149" s="115"/>
    </row>
    <row r="150" spans="1:6" ht="25.2" customHeight="1" x14ac:dyDescent="0.25">
      <c r="B150" s="173" t="str">
        <f t="shared" si="5"/>
        <v xml:space="preserve">Systèmes IA audités pour leur robustesse cybersécurité </v>
      </c>
      <c r="C150" s="353" t="str">
        <f t="shared" si="5"/>
        <v>% de systèmes IA audités pour la cybersécurité/an</v>
      </c>
      <c r="D150" s="354"/>
      <c r="E150" s="115"/>
      <c r="F150" s="115"/>
    </row>
    <row r="151" spans="1:6" ht="25.2" customHeight="1" x14ac:dyDescent="0.25">
      <c r="B151" s="173" t="str">
        <f t="shared" si="5"/>
        <v xml:space="preserve">Projets IA conçus selon des principes de frugalité/sobriété numérique </v>
      </c>
      <c r="C151" s="353" t="str">
        <f t="shared" si="5"/>
        <v>% de projets IA conçus selon une démarche frugale</v>
      </c>
      <c r="D151" s="354"/>
      <c r="E151" s="115"/>
      <c r="F151" s="115"/>
    </row>
    <row r="152" spans="1:6" ht="25.2" customHeight="1" x14ac:dyDescent="0.25">
      <c r="B152" s="173" t="str">
        <f t="shared" si="5"/>
        <v xml:space="preserve">Équipes IA sensibilisées à l’impact environnemental de l’IA </v>
      </c>
      <c r="C152" s="353" t="str">
        <f t="shared" si="5"/>
        <v>% d’équipes IA sensibilisées</v>
      </c>
      <c r="D152" s="354"/>
      <c r="E152" s="115"/>
      <c r="F152" s="115"/>
    </row>
    <row r="153" spans="1:6" ht="25.2" customHeight="1" x14ac:dyDescent="0.25">
      <c r="B153" s="173" t="str">
        <f t="shared" si="5"/>
        <v xml:space="preserve">Projets IA ayant fait l’objet d’une évaluation d’empreinte environnementale </v>
      </c>
      <c r="C153" s="353" t="str">
        <f t="shared" si="5"/>
        <v>% de projets IA évalués pour leur empreinte environnementale</v>
      </c>
      <c r="D153" s="354"/>
      <c r="E153" s="115"/>
      <c r="F153" s="115"/>
    </row>
    <row r="154" spans="1:6" ht="25.2" customHeight="1" x14ac:dyDescent="0.25">
      <c r="B154" s="173" t="str">
        <f t="shared" si="5"/>
        <v xml:space="preserve">Solutions IA sélectionnées après comparaison de leur impact environnemental </v>
      </c>
      <c r="C154" s="353" t="str">
        <f t="shared" si="5"/>
        <v>% de solutions IA sélectionnées en tenant compte de critères environnementaux</v>
      </c>
      <c r="D154" s="354"/>
      <c r="E154" s="115"/>
      <c r="F154" s="115"/>
    </row>
    <row r="155" spans="1:6" ht="22.2" customHeight="1" x14ac:dyDescent="0.25"/>
    <row r="156" spans="1:6" ht="22.2" customHeight="1" x14ac:dyDescent="0.25"/>
    <row r="157" spans="1:6" ht="22.2" customHeight="1" x14ac:dyDescent="0.25"/>
    <row r="158" spans="1:6" x14ac:dyDescent="0.25">
      <c r="B158" s="350" t="s">
        <v>1263</v>
      </c>
      <c r="C158" s="350"/>
    </row>
    <row r="159" spans="1:6" ht="25.2" customHeight="1" x14ac:dyDescent="0.25">
      <c r="A159" s="191">
        <f>A138+1</f>
        <v>7</v>
      </c>
      <c r="B159" s="190">
        <f ca="1">OFFSET(Identité!C$34, 0, $A138)</f>
        <v>0</v>
      </c>
    </row>
    <row r="160" spans="1:6" ht="25.2" customHeight="1" thickBot="1" x14ac:dyDescent="0.3">
      <c r="B160" s="49"/>
    </row>
    <row r="161" spans="2:6" ht="46.2" customHeight="1" thickBot="1" x14ac:dyDescent="0.3">
      <c r="B161" s="170" t="str">
        <f t="shared" ref="B161:C175" si="6">B140</f>
        <v>Bonnes pratiques</v>
      </c>
      <c r="C161" s="355" t="str">
        <f t="shared" si="6"/>
        <v xml:space="preserve"> Indicateur </v>
      </c>
      <c r="D161" s="356"/>
      <c r="E161" s="189" t="str">
        <f>E140</f>
        <v>Quel est votre objectif pour cette bonne pratique ?</v>
      </c>
      <c r="F161" s="189" t="str">
        <f>F140</f>
        <v>Selon vos objectifs, où en est la mise en œuvre de cette bonne pratique ?</v>
      </c>
    </row>
    <row r="162" spans="2:6" ht="25.2" customHeight="1" x14ac:dyDescent="0.25">
      <c r="B162" s="168" t="str">
        <f t="shared" si="6"/>
        <v xml:space="preserve">Collaborateurs formés aux usages responsables de l’IA </v>
      </c>
      <c r="C162" s="351" t="str">
        <f t="shared" si="6"/>
        <v>% de collaborateurs formés</v>
      </c>
      <c r="D162" s="352"/>
      <c r="E162" s="114"/>
      <c r="F162" s="114"/>
    </row>
    <row r="163" spans="2:6" ht="25.2" customHeight="1" x14ac:dyDescent="0.25">
      <c r="B163" s="173" t="str">
        <f t="shared" si="6"/>
        <v>Projets IA intégrant une analyse d’impact humain (autonomie, interactions, sens)</v>
      </c>
      <c r="C163" s="353" t="str">
        <f t="shared" si="6"/>
        <v>% de projets IA avec analyse d’impact humain</v>
      </c>
      <c r="D163" s="354"/>
      <c r="E163" s="115"/>
      <c r="F163" s="115"/>
    </row>
    <row r="164" spans="2:6" ht="25.2" customHeight="1" x14ac:dyDescent="0.25">
      <c r="B164" s="173" t="str">
        <f t="shared" si="6"/>
        <v xml:space="preserve">Achats IA comportant une clause droits humains/démocratie </v>
      </c>
      <c r="C164" s="353" t="str">
        <f t="shared" si="6"/>
        <v>% de contrats IA intégrant une clause éthique/droits humains</v>
      </c>
      <c r="D164" s="354"/>
      <c r="E164" s="115"/>
      <c r="F164" s="115"/>
    </row>
    <row r="165" spans="2:6" ht="25.2" customHeight="1" x14ac:dyDescent="0.25">
      <c r="B165" s="173" t="str">
        <f t="shared" si="6"/>
        <v xml:space="preserve">Jeux de données IA audités pour les biais et la diversité </v>
      </c>
      <c r="C165" s="353" t="str">
        <f t="shared" si="6"/>
        <v>% de jeux de données IA audités/an</v>
      </c>
      <c r="D165" s="354"/>
      <c r="E165" s="115"/>
      <c r="F165" s="115"/>
    </row>
    <row r="166" spans="2:6" ht="25.2" customHeight="1" x14ac:dyDescent="0.25">
      <c r="B166" s="173" t="str">
        <f t="shared" si="6"/>
        <v xml:space="preserve">Services IA accessibles (notamment handicap) </v>
      </c>
      <c r="C166" s="353" t="str">
        <f t="shared" si="6"/>
        <v>% de services IA conformes accessibilité</v>
      </c>
      <c r="D166" s="354"/>
      <c r="E166" s="115"/>
      <c r="F166" s="115"/>
    </row>
    <row r="167" spans="2:6" ht="25.2" customHeight="1" x14ac:dyDescent="0.25">
      <c r="B167" s="173" t="str">
        <f t="shared" si="6"/>
        <v xml:space="preserve">Projets IA ayant fait l’objet d’une analyse de non-discrimination </v>
      </c>
      <c r="C167" s="353" t="str">
        <f t="shared" si="6"/>
        <v>% de projets IA analysés pour la non-discrimination</v>
      </c>
      <c r="D167" s="354"/>
      <c r="E167" s="115"/>
      <c r="F167" s="115"/>
    </row>
    <row r="168" spans="2:6" ht="39" customHeight="1" x14ac:dyDescent="0.25">
      <c r="B168" s="173" t="str">
        <f t="shared" si="6"/>
        <v xml:space="preserve">Systèmes IA pour lesquels les utilisateurs sont informés de leur usage </v>
      </c>
      <c r="C168" s="353" t="str">
        <f t="shared" si="6"/>
        <v>% de systèmes IA avec information utilisateur</v>
      </c>
      <c r="D168" s="354"/>
      <c r="E168" s="115"/>
      <c r="F168" s="115"/>
    </row>
    <row r="169" spans="2:6" ht="25.2" customHeight="1" x14ac:dyDescent="0.25">
      <c r="B169" s="173" t="str">
        <f t="shared" si="6"/>
        <v xml:space="preserve">Solutions IA documentées et explicables auprès des utilisateurs </v>
      </c>
      <c r="C169" s="353" t="str">
        <f t="shared" si="6"/>
        <v>% de solutions IA documentées de façon accessible</v>
      </c>
      <c r="D169" s="354"/>
      <c r="E169" s="115"/>
      <c r="F169" s="115"/>
    </row>
    <row r="170" spans="2:6" ht="25.2" customHeight="1" x14ac:dyDescent="0.25">
      <c r="B170" s="173" t="str">
        <f t="shared" si="6"/>
        <v xml:space="preserve">Activités IA à risque placées sous supervision humaine </v>
      </c>
      <c r="C170" s="353" t="str">
        <f t="shared" si="6"/>
        <v>% d’activités IA à risque sous supervision humaine</v>
      </c>
      <c r="D170" s="354"/>
      <c r="E170" s="115"/>
      <c r="F170" s="115"/>
    </row>
    <row r="171" spans="2:6" ht="25.2" customHeight="1" x14ac:dyDescent="0.25">
      <c r="B171" s="173" t="str">
        <f t="shared" si="6"/>
        <v xml:space="preserve">Systèmes IA audités pour leur robustesse cybersécurité </v>
      </c>
      <c r="C171" s="353" t="str">
        <f t="shared" si="6"/>
        <v>% de systèmes IA audités pour la cybersécurité/an</v>
      </c>
      <c r="D171" s="354"/>
      <c r="E171" s="115"/>
      <c r="F171" s="115"/>
    </row>
    <row r="172" spans="2:6" ht="25.2" customHeight="1" x14ac:dyDescent="0.25">
      <c r="B172" s="173" t="str">
        <f t="shared" si="6"/>
        <v xml:space="preserve">Projets IA conçus selon des principes de frugalité/sobriété numérique </v>
      </c>
      <c r="C172" s="353" t="str">
        <f t="shared" si="6"/>
        <v>% de projets IA conçus selon une démarche frugale</v>
      </c>
      <c r="D172" s="354"/>
      <c r="E172" s="115"/>
      <c r="F172" s="115"/>
    </row>
    <row r="173" spans="2:6" ht="25.2" customHeight="1" x14ac:dyDescent="0.25">
      <c r="B173" s="173" t="str">
        <f t="shared" si="6"/>
        <v xml:space="preserve">Équipes IA sensibilisées à l’impact environnemental de l’IA </v>
      </c>
      <c r="C173" s="353" t="str">
        <f t="shared" si="6"/>
        <v>% d’équipes IA sensibilisées</v>
      </c>
      <c r="D173" s="354"/>
      <c r="E173" s="115"/>
      <c r="F173" s="115"/>
    </row>
    <row r="174" spans="2:6" ht="25.2" customHeight="1" x14ac:dyDescent="0.25">
      <c r="B174" s="173" t="str">
        <f t="shared" si="6"/>
        <v xml:space="preserve">Projets IA ayant fait l’objet d’une évaluation d’empreinte environnementale </v>
      </c>
      <c r="C174" s="353" t="str">
        <f t="shared" si="6"/>
        <v>% de projets IA évalués pour leur empreinte environnementale</v>
      </c>
      <c r="D174" s="354"/>
      <c r="E174" s="115"/>
      <c r="F174" s="115"/>
    </row>
    <row r="175" spans="2:6" ht="25.2" customHeight="1" x14ac:dyDescent="0.25">
      <c r="B175" s="173" t="str">
        <f t="shared" si="6"/>
        <v xml:space="preserve">Solutions IA sélectionnées après comparaison de leur impact environnemental </v>
      </c>
      <c r="C175" s="353" t="str">
        <f t="shared" si="6"/>
        <v>% de solutions IA sélectionnées en tenant compte de critères environnementaux</v>
      </c>
      <c r="D175" s="354"/>
      <c r="E175" s="115"/>
      <c r="F175" s="115"/>
    </row>
    <row r="176" spans="2:6" ht="22.2" customHeight="1" x14ac:dyDescent="0.25"/>
    <row r="177" spans="1:6" ht="22.2" customHeight="1" x14ac:dyDescent="0.25"/>
    <row r="178" spans="1:6" ht="22.2" customHeight="1" x14ac:dyDescent="0.25"/>
    <row r="179" spans="1:6" x14ac:dyDescent="0.25">
      <c r="B179" s="350" t="s">
        <v>1263</v>
      </c>
      <c r="C179" s="350"/>
    </row>
    <row r="180" spans="1:6" ht="25.2" customHeight="1" x14ac:dyDescent="0.25">
      <c r="A180" s="191">
        <f>A159+1</f>
        <v>8</v>
      </c>
      <c r="B180" s="190">
        <f ca="1">OFFSET(Identité!C$34, 0, $A159)</f>
        <v>0</v>
      </c>
    </row>
    <row r="181" spans="1:6" ht="25.2" customHeight="1" thickBot="1" x14ac:dyDescent="0.3">
      <c r="B181" s="49"/>
    </row>
    <row r="182" spans="1:6" ht="46.2" customHeight="1" thickBot="1" x14ac:dyDescent="0.3">
      <c r="B182" s="170" t="str">
        <f t="shared" ref="B182:C196" si="7">B161</f>
        <v>Bonnes pratiques</v>
      </c>
      <c r="C182" s="355" t="str">
        <f t="shared" si="7"/>
        <v xml:space="preserve"> Indicateur </v>
      </c>
      <c r="D182" s="356"/>
      <c r="E182" s="189" t="str">
        <f>E161</f>
        <v>Quel est votre objectif pour cette bonne pratique ?</v>
      </c>
      <c r="F182" s="189" t="str">
        <f>F161</f>
        <v>Selon vos objectifs, où en est la mise en œuvre de cette bonne pratique ?</v>
      </c>
    </row>
    <row r="183" spans="1:6" ht="25.2" customHeight="1" x14ac:dyDescent="0.25">
      <c r="B183" s="168" t="str">
        <f t="shared" si="7"/>
        <v xml:space="preserve">Collaborateurs formés aux usages responsables de l’IA </v>
      </c>
      <c r="C183" s="351" t="str">
        <f t="shared" si="7"/>
        <v>% de collaborateurs formés</v>
      </c>
      <c r="D183" s="352"/>
      <c r="E183" s="114"/>
      <c r="F183" s="114"/>
    </row>
    <row r="184" spans="1:6" ht="25.2" customHeight="1" x14ac:dyDescent="0.25">
      <c r="B184" s="173" t="str">
        <f t="shared" si="7"/>
        <v>Projets IA intégrant une analyse d’impact humain (autonomie, interactions, sens)</v>
      </c>
      <c r="C184" s="353" t="str">
        <f t="shared" si="7"/>
        <v>% de projets IA avec analyse d’impact humain</v>
      </c>
      <c r="D184" s="354"/>
      <c r="E184" s="115"/>
      <c r="F184" s="115"/>
    </row>
    <row r="185" spans="1:6" ht="25.2" customHeight="1" x14ac:dyDescent="0.25">
      <c r="B185" s="173" t="str">
        <f t="shared" si="7"/>
        <v xml:space="preserve">Achats IA comportant une clause droits humains/démocratie </v>
      </c>
      <c r="C185" s="353" t="str">
        <f t="shared" si="7"/>
        <v>% de contrats IA intégrant une clause éthique/droits humains</v>
      </c>
      <c r="D185" s="354"/>
      <c r="E185" s="115"/>
      <c r="F185" s="115"/>
    </row>
    <row r="186" spans="1:6" ht="25.2" customHeight="1" x14ac:dyDescent="0.25">
      <c r="B186" s="173" t="str">
        <f t="shared" si="7"/>
        <v xml:space="preserve">Jeux de données IA audités pour les biais et la diversité </v>
      </c>
      <c r="C186" s="353" t="str">
        <f t="shared" si="7"/>
        <v>% de jeux de données IA audités/an</v>
      </c>
      <c r="D186" s="354"/>
      <c r="E186" s="115"/>
      <c r="F186" s="115"/>
    </row>
    <row r="187" spans="1:6" ht="25.2" customHeight="1" x14ac:dyDescent="0.25">
      <c r="B187" s="173" t="str">
        <f t="shared" si="7"/>
        <v xml:space="preserve">Services IA accessibles (notamment handicap) </v>
      </c>
      <c r="C187" s="353" t="str">
        <f t="shared" si="7"/>
        <v>% de services IA conformes accessibilité</v>
      </c>
      <c r="D187" s="354"/>
      <c r="E187" s="115"/>
      <c r="F187" s="115"/>
    </row>
    <row r="188" spans="1:6" ht="25.2" customHeight="1" x14ac:dyDescent="0.25">
      <c r="B188" s="173" t="str">
        <f t="shared" si="7"/>
        <v xml:space="preserve">Projets IA ayant fait l’objet d’une analyse de non-discrimination </v>
      </c>
      <c r="C188" s="353" t="str">
        <f t="shared" si="7"/>
        <v>% de projets IA analysés pour la non-discrimination</v>
      </c>
      <c r="D188" s="354"/>
      <c r="E188" s="115"/>
      <c r="F188" s="115"/>
    </row>
    <row r="189" spans="1:6" ht="39" customHeight="1" x14ac:dyDescent="0.25">
      <c r="B189" s="173" t="str">
        <f t="shared" si="7"/>
        <v xml:space="preserve">Systèmes IA pour lesquels les utilisateurs sont informés de leur usage </v>
      </c>
      <c r="C189" s="353" t="str">
        <f t="shared" si="7"/>
        <v>% de systèmes IA avec information utilisateur</v>
      </c>
      <c r="D189" s="354"/>
      <c r="E189" s="115"/>
      <c r="F189" s="115"/>
    </row>
    <row r="190" spans="1:6" ht="25.2" customHeight="1" x14ac:dyDescent="0.25">
      <c r="B190" s="173" t="str">
        <f t="shared" si="7"/>
        <v xml:space="preserve">Solutions IA documentées et explicables auprès des utilisateurs </v>
      </c>
      <c r="C190" s="353" t="str">
        <f t="shared" si="7"/>
        <v>% de solutions IA documentées de façon accessible</v>
      </c>
      <c r="D190" s="354"/>
      <c r="E190" s="115"/>
      <c r="F190" s="115"/>
    </row>
    <row r="191" spans="1:6" ht="25.2" customHeight="1" x14ac:dyDescent="0.25">
      <c r="B191" s="173" t="str">
        <f t="shared" si="7"/>
        <v xml:space="preserve">Activités IA à risque placées sous supervision humaine </v>
      </c>
      <c r="C191" s="353" t="str">
        <f t="shared" si="7"/>
        <v>% d’activités IA à risque sous supervision humaine</v>
      </c>
      <c r="D191" s="354"/>
      <c r="E191" s="115"/>
      <c r="F191" s="115"/>
    </row>
    <row r="192" spans="1:6" ht="25.2" customHeight="1" x14ac:dyDescent="0.25">
      <c r="B192" s="173" t="str">
        <f t="shared" si="7"/>
        <v xml:space="preserve">Systèmes IA audités pour leur robustesse cybersécurité </v>
      </c>
      <c r="C192" s="353" t="str">
        <f t="shared" si="7"/>
        <v>% de systèmes IA audités pour la cybersécurité/an</v>
      </c>
      <c r="D192" s="354"/>
      <c r="E192" s="115"/>
      <c r="F192" s="115"/>
    </row>
    <row r="193" spans="1:6" ht="25.2" customHeight="1" x14ac:dyDescent="0.25">
      <c r="B193" s="173" t="str">
        <f t="shared" si="7"/>
        <v xml:space="preserve">Projets IA conçus selon des principes de frugalité/sobriété numérique </v>
      </c>
      <c r="C193" s="353" t="str">
        <f t="shared" si="7"/>
        <v>% de projets IA conçus selon une démarche frugale</v>
      </c>
      <c r="D193" s="354"/>
      <c r="E193" s="115"/>
      <c r="F193" s="115"/>
    </row>
    <row r="194" spans="1:6" ht="25.2" customHeight="1" x14ac:dyDescent="0.25">
      <c r="B194" s="173" t="str">
        <f t="shared" si="7"/>
        <v xml:space="preserve">Équipes IA sensibilisées à l’impact environnemental de l’IA </v>
      </c>
      <c r="C194" s="353" t="str">
        <f t="shared" si="7"/>
        <v>% d’équipes IA sensibilisées</v>
      </c>
      <c r="D194" s="354"/>
      <c r="E194" s="115"/>
      <c r="F194" s="115"/>
    </row>
    <row r="195" spans="1:6" ht="25.2" customHeight="1" x14ac:dyDescent="0.25">
      <c r="B195" s="173" t="str">
        <f t="shared" si="7"/>
        <v xml:space="preserve">Projets IA ayant fait l’objet d’une évaluation d’empreinte environnementale </v>
      </c>
      <c r="C195" s="353" t="str">
        <f t="shared" si="7"/>
        <v>% de projets IA évalués pour leur empreinte environnementale</v>
      </c>
      <c r="D195" s="354"/>
      <c r="E195" s="115"/>
      <c r="F195" s="115"/>
    </row>
    <row r="196" spans="1:6" ht="25.2" customHeight="1" x14ac:dyDescent="0.25">
      <c r="B196" s="173" t="str">
        <f t="shared" si="7"/>
        <v xml:space="preserve">Solutions IA sélectionnées après comparaison de leur impact environnemental </v>
      </c>
      <c r="C196" s="353" t="str">
        <f t="shared" si="7"/>
        <v>% de solutions IA sélectionnées en tenant compte de critères environnementaux</v>
      </c>
      <c r="D196" s="354"/>
      <c r="E196" s="115"/>
      <c r="F196" s="115"/>
    </row>
    <row r="197" spans="1:6" ht="22.2" customHeight="1" x14ac:dyDescent="0.25"/>
    <row r="198" spans="1:6" ht="22.2" customHeight="1" x14ac:dyDescent="0.25"/>
    <row r="199" spans="1:6" ht="22.2" customHeight="1" x14ac:dyDescent="0.25"/>
    <row r="200" spans="1:6" x14ac:dyDescent="0.25">
      <c r="B200" s="350" t="s">
        <v>1263</v>
      </c>
      <c r="C200" s="350"/>
    </row>
    <row r="201" spans="1:6" ht="25.2" customHeight="1" x14ac:dyDescent="0.25">
      <c r="A201" s="191">
        <f>A180+1</f>
        <v>9</v>
      </c>
      <c r="B201" s="190">
        <f ca="1">OFFSET(Identité!C$34, 0, $A180)</f>
        <v>0</v>
      </c>
    </row>
    <row r="202" spans="1:6" ht="25.2" customHeight="1" thickBot="1" x14ac:dyDescent="0.3">
      <c r="B202" s="49"/>
    </row>
    <row r="203" spans="1:6" ht="46.2" customHeight="1" thickBot="1" x14ac:dyDescent="0.3">
      <c r="B203" s="170" t="str">
        <f t="shared" ref="B203:C217" si="8">B182</f>
        <v>Bonnes pratiques</v>
      </c>
      <c r="C203" s="355" t="str">
        <f t="shared" si="8"/>
        <v xml:space="preserve"> Indicateur </v>
      </c>
      <c r="D203" s="356"/>
      <c r="E203" s="189" t="str">
        <f>E182</f>
        <v>Quel est votre objectif pour cette bonne pratique ?</v>
      </c>
      <c r="F203" s="189" t="str">
        <f>F182</f>
        <v>Selon vos objectifs, où en est la mise en œuvre de cette bonne pratique ?</v>
      </c>
    </row>
    <row r="204" spans="1:6" ht="25.2" customHeight="1" x14ac:dyDescent="0.25">
      <c r="B204" s="168" t="str">
        <f t="shared" si="8"/>
        <v xml:space="preserve">Collaborateurs formés aux usages responsables de l’IA </v>
      </c>
      <c r="C204" s="351" t="str">
        <f t="shared" si="8"/>
        <v>% de collaborateurs formés</v>
      </c>
      <c r="D204" s="352"/>
      <c r="E204" s="114"/>
      <c r="F204" s="114"/>
    </row>
    <row r="205" spans="1:6" ht="25.2" customHeight="1" x14ac:dyDescent="0.25">
      <c r="B205" s="173" t="str">
        <f t="shared" si="8"/>
        <v>Projets IA intégrant une analyse d’impact humain (autonomie, interactions, sens)</v>
      </c>
      <c r="C205" s="353" t="str">
        <f t="shared" si="8"/>
        <v>% de projets IA avec analyse d’impact humain</v>
      </c>
      <c r="D205" s="354"/>
      <c r="E205" s="115"/>
      <c r="F205" s="115"/>
    </row>
    <row r="206" spans="1:6" ht="25.2" customHeight="1" x14ac:dyDescent="0.25">
      <c r="B206" s="173" t="str">
        <f t="shared" si="8"/>
        <v xml:space="preserve">Achats IA comportant une clause droits humains/démocratie </v>
      </c>
      <c r="C206" s="353" t="str">
        <f t="shared" si="8"/>
        <v>% de contrats IA intégrant une clause éthique/droits humains</v>
      </c>
      <c r="D206" s="354"/>
      <c r="E206" s="115"/>
      <c r="F206" s="115"/>
    </row>
    <row r="207" spans="1:6" ht="25.2" customHeight="1" x14ac:dyDescent="0.25">
      <c r="B207" s="173" t="str">
        <f t="shared" si="8"/>
        <v xml:space="preserve">Jeux de données IA audités pour les biais et la diversité </v>
      </c>
      <c r="C207" s="353" t="str">
        <f t="shared" si="8"/>
        <v>% de jeux de données IA audités/an</v>
      </c>
      <c r="D207" s="354"/>
      <c r="E207" s="115"/>
      <c r="F207" s="115"/>
    </row>
    <row r="208" spans="1:6" ht="25.2" customHeight="1" x14ac:dyDescent="0.25">
      <c r="B208" s="173" t="str">
        <f t="shared" si="8"/>
        <v xml:space="preserve">Services IA accessibles (notamment handicap) </v>
      </c>
      <c r="C208" s="353" t="str">
        <f t="shared" si="8"/>
        <v>% de services IA conformes accessibilité</v>
      </c>
      <c r="D208" s="354"/>
      <c r="E208" s="115"/>
      <c r="F208" s="115"/>
    </row>
    <row r="209" spans="1:6" ht="25.2" customHeight="1" x14ac:dyDescent="0.25">
      <c r="B209" s="173" t="str">
        <f t="shared" si="8"/>
        <v xml:space="preserve">Projets IA ayant fait l’objet d’une analyse de non-discrimination </v>
      </c>
      <c r="C209" s="353" t="str">
        <f t="shared" si="8"/>
        <v>% de projets IA analysés pour la non-discrimination</v>
      </c>
      <c r="D209" s="354"/>
      <c r="E209" s="115"/>
      <c r="F209" s="115"/>
    </row>
    <row r="210" spans="1:6" ht="39" customHeight="1" x14ac:dyDescent="0.25">
      <c r="B210" s="173" t="str">
        <f t="shared" si="8"/>
        <v xml:space="preserve">Systèmes IA pour lesquels les utilisateurs sont informés de leur usage </v>
      </c>
      <c r="C210" s="353" t="str">
        <f t="shared" si="8"/>
        <v>% de systèmes IA avec information utilisateur</v>
      </c>
      <c r="D210" s="354"/>
      <c r="E210" s="115"/>
      <c r="F210" s="115"/>
    </row>
    <row r="211" spans="1:6" ht="25.2" customHeight="1" x14ac:dyDescent="0.25">
      <c r="B211" s="173" t="str">
        <f t="shared" si="8"/>
        <v xml:space="preserve">Solutions IA documentées et explicables auprès des utilisateurs </v>
      </c>
      <c r="C211" s="353" t="str">
        <f t="shared" si="8"/>
        <v>% de solutions IA documentées de façon accessible</v>
      </c>
      <c r="D211" s="354"/>
      <c r="E211" s="115"/>
      <c r="F211" s="115"/>
    </row>
    <row r="212" spans="1:6" ht="25.2" customHeight="1" x14ac:dyDescent="0.25">
      <c r="B212" s="173" t="str">
        <f t="shared" si="8"/>
        <v xml:space="preserve">Activités IA à risque placées sous supervision humaine </v>
      </c>
      <c r="C212" s="353" t="str">
        <f t="shared" si="8"/>
        <v>% d’activités IA à risque sous supervision humaine</v>
      </c>
      <c r="D212" s="354"/>
      <c r="E212" s="115"/>
      <c r="F212" s="115"/>
    </row>
    <row r="213" spans="1:6" ht="25.2" customHeight="1" x14ac:dyDescent="0.25">
      <c r="B213" s="173" t="str">
        <f t="shared" si="8"/>
        <v xml:space="preserve">Systèmes IA audités pour leur robustesse cybersécurité </v>
      </c>
      <c r="C213" s="353" t="str">
        <f t="shared" si="8"/>
        <v>% de systèmes IA audités pour la cybersécurité/an</v>
      </c>
      <c r="D213" s="354"/>
      <c r="E213" s="115"/>
      <c r="F213" s="115"/>
    </row>
    <row r="214" spans="1:6" ht="25.2" customHeight="1" x14ac:dyDescent="0.25">
      <c r="B214" s="173" t="str">
        <f t="shared" si="8"/>
        <v xml:space="preserve">Projets IA conçus selon des principes de frugalité/sobriété numérique </v>
      </c>
      <c r="C214" s="353" t="str">
        <f t="shared" si="8"/>
        <v>% de projets IA conçus selon une démarche frugale</v>
      </c>
      <c r="D214" s="354"/>
      <c r="E214" s="115"/>
      <c r="F214" s="115"/>
    </row>
    <row r="215" spans="1:6" ht="25.2" customHeight="1" x14ac:dyDescent="0.25">
      <c r="B215" s="173" t="str">
        <f t="shared" si="8"/>
        <v xml:space="preserve">Équipes IA sensibilisées à l’impact environnemental de l’IA </v>
      </c>
      <c r="C215" s="353" t="str">
        <f t="shared" si="8"/>
        <v>% d’équipes IA sensibilisées</v>
      </c>
      <c r="D215" s="354"/>
      <c r="E215" s="115"/>
      <c r="F215" s="115"/>
    </row>
    <row r="216" spans="1:6" ht="25.2" customHeight="1" x14ac:dyDescent="0.25">
      <c r="B216" s="173" t="str">
        <f t="shared" si="8"/>
        <v xml:space="preserve">Projets IA ayant fait l’objet d’une évaluation d’empreinte environnementale </v>
      </c>
      <c r="C216" s="353" t="str">
        <f t="shared" si="8"/>
        <v>% de projets IA évalués pour leur empreinte environnementale</v>
      </c>
      <c r="D216" s="354"/>
      <c r="E216" s="115"/>
      <c r="F216" s="115"/>
    </row>
    <row r="217" spans="1:6" ht="25.2" customHeight="1" x14ac:dyDescent="0.25">
      <c r="B217" s="173" t="str">
        <f t="shared" si="8"/>
        <v xml:space="preserve">Solutions IA sélectionnées après comparaison de leur impact environnemental </v>
      </c>
      <c r="C217" s="353" t="str">
        <f t="shared" si="8"/>
        <v>% de solutions IA sélectionnées en tenant compte de critères environnementaux</v>
      </c>
      <c r="D217" s="354"/>
      <c r="E217" s="115"/>
      <c r="F217" s="115"/>
    </row>
    <row r="218" spans="1:6" ht="22.2" customHeight="1" x14ac:dyDescent="0.25"/>
    <row r="219" spans="1:6" ht="22.2" customHeight="1" x14ac:dyDescent="0.25"/>
    <row r="220" spans="1:6" ht="22.2" customHeight="1" x14ac:dyDescent="0.25"/>
    <row r="221" spans="1:6" x14ac:dyDescent="0.25">
      <c r="B221" s="350" t="s">
        <v>1263</v>
      </c>
      <c r="C221" s="350"/>
    </row>
    <row r="222" spans="1:6" ht="25.2" customHeight="1" x14ac:dyDescent="0.25">
      <c r="A222" s="191">
        <f>A201+1</f>
        <v>10</v>
      </c>
      <c r="B222" s="190">
        <f ca="1">OFFSET(Identité!C$34, 0, $A201)</f>
        <v>0</v>
      </c>
    </row>
    <row r="223" spans="1:6" ht="25.2" customHeight="1" thickBot="1" x14ac:dyDescent="0.3">
      <c r="B223" s="49"/>
    </row>
    <row r="224" spans="1:6" ht="46.2" customHeight="1" thickBot="1" x14ac:dyDescent="0.3">
      <c r="B224" s="170" t="str">
        <f t="shared" ref="B224:C238" si="9">B203</f>
        <v>Bonnes pratiques</v>
      </c>
      <c r="C224" s="355" t="str">
        <f t="shared" si="9"/>
        <v xml:space="preserve"> Indicateur </v>
      </c>
      <c r="D224" s="356"/>
      <c r="E224" s="189" t="str">
        <f>E203</f>
        <v>Quel est votre objectif pour cette bonne pratique ?</v>
      </c>
      <c r="F224" s="189" t="str">
        <f>F203</f>
        <v>Selon vos objectifs, où en est la mise en œuvre de cette bonne pratique ?</v>
      </c>
    </row>
    <row r="225" spans="2:6" ht="25.2" customHeight="1" x14ac:dyDescent="0.25">
      <c r="B225" s="168" t="str">
        <f t="shared" si="9"/>
        <v xml:space="preserve">Collaborateurs formés aux usages responsables de l’IA </v>
      </c>
      <c r="C225" s="351" t="str">
        <f t="shared" si="9"/>
        <v>% de collaborateurs formés</v>
      </c>
      <c r="D225" s="352"/>
      <c r="E225" s="114"/>
      <c r="F225" s="114"/>
    </row>
    <row r="226" spans="2:6" ht="25.2" customHeight="1" x14ac:dyDescent="0.25">
      <c r="B226" s="173" t="str">
        <f t="shared" si="9"/>
        <v>Projets IA intégrant une analyse d’impact humain (autonomie, interactions, sens)</v>
      </c>
      <c r="C226" s="353" t="str">
        <f t="shared" si="9"/>
        <v>% de projets IA avec analyse d’impact humain</v>
      </c>
      <c r="D226" s="354"/>
      <c r="E226" s="115"/>
      <c r="F226" s="115"/>
    </row>
    <row r="227" spans="2:6" ht="25.2" customHeight="1" x14ac:dyDescent="0.25">
      <c r="B227" s="173" t="str">
        <f t="shared" si="9"/>
        <v xml:space="preserve">Achats IA comportant une clause droits humains/démocratie </v>
      </c>
      <c r="C227" s="353" t="str">
        <f t="shared" si="9"/>
        <v>% de contrats IA intégrant une clause éthique/droits humains</v>
      </c>
      <c r="D227" s="354"/>
      <c r="E227" s="115"/>
      <c r="F227" s="115"/>
    </row>
    <row r="228" spans="2:6" ht="25.2" customHeight="1" x14ac:dyDescent="0.25">
      <c r="B228" s="173" t="str">
        <f t="shared" si="9"/>
        <v xml:space="preserve">Jeux de données IA audités pour les biais et la diversité </v>
      </c>
      <c r="C228" s="353" t="str">
        <f t="shared" si="9"/>
        <v>% de jeux de données IA audités/an</v>
      </c>
      <c r="D228" s="354"/>
      <c r="E228" s="115"/>
      <c r="F228" s="115"/>
    </row>
    <row r="229" spans="2:6" ht="25.2" customHeight="1" x14ac:dyDescent="0.25">
      <c r="B229" s="173" t="str">
        <f t="shared" si="9"/>
        <v xml:space="preserve">Services IA accessibles (notamment handicap) </v>
      </c>
      <c r="C229" s="353" t="str">
        <f t="shared" si="9"/>
        <v>% de services IA conformes accessibilité</v>
      </c>
      <c r="D229" s="354"/>
      <c r="E229" s="115"/>
      <c r="F229" s="115"/>
    </row>
    <row r="230" spans="2:6" ht="25.2" customHeight="1" x14ac:dyDescent="0.25">
      <c r="B230" s="173" t="str">
        <f t="shared" si="9"/>
        <v xml:space="preserve">Projets IA ayant fait l’objet d’une analyse de non-discrimination </v>
      </c>
      <c r="C230" s="353" t="str">
        <f t="shared" si="9"/>
        <v>% de projets IA analysés pour la non-discrimination</v>
      </c>
      <c r="D230" s="354"/>
      <c r="E230" s="115"/>
      <c r="F230" s="115"/>
    </row>
    <row r="231" spans="2:6" ht="39" customHeight="1" x14ac:dyDescent="0.25">
      <c r="B231" s="173" t="str">
        <f t="shared" si="9"/>
        <v xml:space="preserve">Systèmes IA pour lesquels les utilisateurs sont informés de leur usage </v>
      </c>
      <c r="C231" s="353" t="str">
        <f t="shared" si="9"/>
        <v>% de systèmes IA avec information utilisateur</v>
      </c>
      <c r="D231" s="354"/>
      <c r="E231" s="115"/>
      <c r="F231" s="115"/>
    </row>
    <row r="232" spans="2:6" ht="25.2" customHeight="1" x14ac:dyDescent="0.25">
      <c r="B232" s="173" t="str">
        <f t="shared" si="9"/>
        <v xml:space="preserve">Solutions IA documentées et explicables auprès des utilisateurs </v>
      </c>
      <c r="C232" s="353" t="str">
        <f t="shared" si="9"/>
        <v>% de solutions IA documentées de façon accessible</v>
      </c>
      <c r="D232" s="354"/>
      <c r="E232" s="115"/>
      <c r="F232" s="115"/>
    </row>
    <row r="233" spans="2:6" ht="25.2" customHeight="1" x14ac:dyDescent="0.25">
      <c r="B233" s="173" t="str">
        <f t="shared" si="9"/>
        <v xml:space="preserve">Activités IA à risque placées sous supervision humaine </v>
      </c>
      <c r="C233" s="353" t="str">
        <f t="shared" si="9"/>
        <v>% d’activités IA à risque sous supervision humaine</v>
      </c>
      <c r="D233" s="354"/>
      <c r="E233" s="115"/>
      <c r="F233" s="115"/>
    </row>
    <row r="234" spans="2:6" ht="25.2" customHeight="1" x14ac:dyDescent="0.25">
      <c r="B234" s="173" t="str">
        <f t="shared" si="9"/>
        <v xml:space="preserve">Systèmes IA audités pour leur robustesse cybersécurité </v>
      </c>
      <c r="C234" s="353" t="str">
        <f t="shared" si="9"/>
        <v>% de systèmes IA audités pour la cybersécurité/an</v>
      </c>
      <c r="D234" s="354"/>
      <c r="E234" s="115"/>
      <c r="F234" s="115"/>
    </row>
    <row r="235" spans="2:6" ht="25.2" customHeight="1" x14ac:dyDescent="0.25">
      <c r="B235" s="173" t="str">
        <f t="shared" si="9"/>
        <v xml:space="preserve">Projets IA conçus selon des principes de frugalité/sobriété numérique </v>
      </c>
      <c r="C235" s="353" t="str">
        <f t="shared" si="9"/>
        <v>% de projets IA conçus selon une démarche frugale</v>
      </c>
      <c r="D235" s="354"/>
      <c r="E235" s="115"/>
      <c r="F235" s="115"/>
    </row>
    <row r="236" spans="2:6" ht="25.2" customHeight="1" x14ac:dyDescent="0.25">
      <c r="B236" s="173" t="str">
        <f t="shared" si="9"/>
        <v xml:space="preserve">Équipes IA sensibilisées à l’impact environnemental de l’IA </v>
      </c>
      <c r="C236" s="353" t="str">
        <f t="shared" si="9"/>
        <v>% d’équipes IA sensibilisées</v>
      </c>
      <c r="D236" s="354"/>
      <c r="E236" s="115"/>
      <c r="F236" s="115"/>
    </row>
    <row r="237" spans="2:6" ht="25.2" customHeight="1" x14ac:dyDescent="0.25">
      <c r="B237" s="173" t="str">
        <f t="shared" si="9"/>
        <v xml:space="preserve">Projets IA ayant fait l’objet d’une évaluation d’empreinte environnementale </v>
      </c>
      <c r="C237" s="353" t="str">
        <f t="shared" si="9"/>
        <v>% de projets IA évalués pour leur empreinte environnementale</v>
      </c>
      <c r="D237" s="354"/>
      <c r="E237" s="115"/>
      <c r="F237" s="115"/>
    </row>
    <row r="238" spans="2:6" ht="25.2" customHeight="1" x14ac:dyDescent="0.25">
      <c r="B238" s="173" t="str">
        <f t="shared" si="9"/>
        <v xml:space="preserve">Solutions IA sélectionnées après comparaison de leur impact environnemental </v>
      </c>
      <c r="C238" s="353" t="str">
        <f t="shared" si="9"/>
        <v>% de solutions IA sélectionnées en tenant compte de critères environnementaux</v>
      </c>
      <c r="D238" s="354"/>
      <c r="E238" s="115"/>
      <c r="F238" s="115"/>
    </row>
    <row r="239" spans="2:6" ht="22.2" customHeight="1" x14ac:dyDescent="0.25"/>
    <row r="240" spans="2:6" ht="22.2" customHeight="1" x14ac:dyDescent="0.25"/>
    <row r="241" spans="1:6" ht="22.2" customHeight="1" x14ac:dyDescent="0.25"/>
    <row r="242" spans="1:6" x14ac:dyDescent="0.25">
      <c r="B242" s="350" t="s">
        <v>1263</v>
      </c>
      <c r="C242" s="350"/>
    </row>
    <row r="243" spans="1:6" ht="25.2" customHeight="1" x14ac:dyDescent="0.25">
      <c r="A243" s="191">
        <f>A222+1</f>
        <v>11</v>
      </c>
      <c r="B243" s="190">
        <f ca="1">OFFSET(Identité!C$34, 0, $A222)</f>
        <v>0</v>
      </c>
    </row>
    <row r="244" spans="1:6" ht="25.2" customHeight="1" thickBot="1" x14ac:dyDescent="0.3">
      <c r="B244" s="49"/>
    </row>
    <row r="245" spans="1:6" ht="46.2" customHeight="1" thickBot="1" x14ac:dyDescent="0.3">
      <c r="B245" s="170" t="str">
        <f t="shared" ref="B245:C259" si="10">B224</f>
        <v>Bonnes pratiques</v>
      </c>
      <c r="C245" s="355" t="str">
        <f t="shared" si="10"/>
        <v xml:space="preserve"> Indicateur </v>
      </c>
      <c r="D245" s="356"/>
      <c r="E245" s="189" t="str">
        <f>E224</f>
        <v>Quel est votre objectif pour cette bonne pratique ?</v>
      </c>
      <c r="F245" s="189" t="str">
        <f>F224</f>
        <v>Selon vos objectifs, où en est la mise en œuvre de cette bonne pratique ?</v>
      </c>
    </row>
    <row r="246" spans="1:6" ht="25.2" customHeight="1" x14ac:dyDescent="0.25">
      <c r="B246" s="168" t="str">
        <f t="shared" si="10"/>
        <v xml:space="preserve">Collaborateurs formés aux usages responsables de l’IA </v>
      </c>
      <c r="C246" s="351" t="str">
        <f t="shared" si="10"/>
        <v>% de collaborateurs formés</v>
      </c>
      <c r="D246" s="352"/>
      <c r="E246" s="114"/>
      <c r="F246" s="114"/>
    </row>
    <row r="247" spans="1:6" ht="25.2" customHeight="1" x14ac:dyDescent="0.25">
      <c r="B247" s="173" t="str">
        <f t="shared" si="10"/>
        <v>Projets IA intégrant une analyse d’impact humain (autonomie, interactions, sens)</v>
      </c>
      <c r="C247" s="353" t="str">
        <f t="shared" si="10"/>
        <v>% de projets IA avec analyse d’impact humain</v>
      </c>
      <c r="D247" s="354"/>
      <c r="E247" s="115"/>
      <c r="F247" s="115"/>
    </row>
    <row r="248" spans="1:6" ht="25.2" customHeight="1" x14ac:dyDescent="0.25">
      <c r="B248" s="173" t="str">
        <f t="shared" si="10"/>
        <v xml:space="preserve">Achats IA comportant une clause droits humains/démocratie </v>
      </c>
      <c r="C248" s="353" t="str">
        <f t="shared" si="10"/>
        <v>% de contrats IA intégrant une clause éthique/droits humains</v>
      </c>
      <c r="D248" s="354"/>
      <c r="E248" s="115"/>
      <c r="F248" s="115"/>
    </row>
    <row r="249" spans="1:6" ht="25.2" customHeight="1" x14ac:dyDescent="0.25">
      <c r="B249" s="173" t="str">
        <f t="shared" si="10"/>
        <v xml:space="preserve">Jeux de données IA audités pour les biais et la diversité </v>
      </c>
      <c r="C249" s="353" t="str">
        <f t="shared" si="10"/>
        <v>% de jeux de données IA audités/an</v>
      </c>
      <c r="D249" s="354"/>
      <c r="E249" s="115"/>
      <c r="F249" s="115"/>
    </row>
    <row r="250" spans="1:6" ht="25.2" customHeight="1" x14ac:dyDescent="0.25">
      <c r="B250" s="173" t="str">
        <f t="shared" si="10"/>
        <v xml:space="preserve">Services IA accessibles (notamment handicap) </v>
      </c>
      <c r="C250" s="353" t="str">
        <f t="shared" si="10"/>
        <v>% de services IA conformes accessibilité</v>
      </c>
      <c r="D250" s="354"/>
      <c r="E250" s="115"/>
      <c r="F250" s="115"/>
    </row>
    <row r="251" spans="1:6" ht="25.2" customHeight="1" x14ac:dyDescent="0.25">
      <c r="B251" s="173" t="str">
        <f t="shared" si="10"/>
        <v xml:space="preserve">Projets IA ayant fait l’objet d’une analyse de non-discrimination </v>
      </c>
      <c r="C251" s="353" t="str">
        <f t="shared" si="10"/>
        <v>% de projets IA analysés pour la non-discrimination</v>
      </c>
      <c r="D251" s="354"/>
      <c r="E251" s="115"/>
      <c r="F251" s="115"/>
    </row>
    <row r="252" spans="1:6" ht="39" customHeight="1" x14ac:dyDescent="0.25">
      <c r="B252" s="173" t="str">
        <f t="shared" si="10"/>
        <v xml:space="preserve">Systèmes IA pour lesquels les utilisateurs sont informés de leur usage </v>
      </c>
      <c r="C252" s="353" t="str">
        <f t="shared" si="10"/>
        <v>% de systèmes IA avec information utilisateur</v>
      </c>
      <c r="D252" s="354"/>
      <c r="E252" s="115"/>
      <c r="F252" s="115"/>
    </row>
    <row r="253" spans="1:6" ht="25.2" customHeight="1" x14ac:dyDescent="0.25">
      <c r="B253" s="173" t="str">
        <f t="shared" si="10"/>
        <v xml:space="preserve">Solutions IA documentées et explicables auprès des utilisateurs </v>
      </c>
      <c r="C253" s="353" t="str">
        <f t="shared" si="10"/>
        <v>% de solutions IA documentées de façon accessible</v>
      </c>
      <c r="D253" s="354"/>
      <c r="E253" s="115"/>
      <c r="F253" s="115"/>
    </row>
    <row r="254" spans="1:6" ht="25.2" customHeight="1" x14ac:dyDescent="0.25">
      <c r="B254" s="173" t="str">
        <f t="shared" si="10"/>
        <v xml:space="preserve">Activités IA à risque placées sous supervision humaine </v>
      </c>
      <c r="C254" s="353" t="str">
        <f t="shared" si="10"/>
        <v>% d’activités IA à risque sous supervision humaine</v>
      </c>
      <c r="D254" s="354"/>
      <c r="E254" s="115"/>
      <c r="F254" s="115"/>
    </row>
    <row r="255" spans="1:6" ht="25.2" customHeight="1" x14ac:dyDescent="0.25">
      <c r="B255" s="173" t="str">
        <f t="shared" si="10"/>
        <v xml:space="preserve">Systèmes IA audités pour leur robustesse cybersécurité </v>
      </c>
      <c r="C255" s="353" t="str">
        <f t="shared" si="10"/>
        <v>% de systèmes IA audités pour la cybersécurité/an</v>
      </c>
      <c r="D255" s="354"/>
      <c r="E255" s="115"/>
      <c r="F255" s="115"/>
    </row>
    <row r="256" spans="1:6" ht="25.2" customHeight="1" x14ac:dyDescent="0.25">
      <c r="B256" s="173" t="str">
        <f t="shared" si="10"/>
        <v xml:space="preserve">Projets IA conçus selon des principes de frugalité/sobriété numérique </v>
      </c>
      <c r="C256" s="353" t="str">
        <f t="shared" si="10"/>
        <v>% de projets IA conçus selon une démarche frugale</v>
      </c>
      <c r="D256" s="354"/>
      <c r="E256" s="115"/>
      <c r="F256" s="115"/>
    </row>
    <row r="257" spans="1:6" ht="25.2" customHeight="1" x14ac:dyDescent="0.25">
      <c r="B257" s="173" t="str">
        <f t="shared" si="10"/>
        <v xml:space="preserve">Équipes IA sensibilisées à l’impact environnemental de l’IA </v>
      </c>
      <c r="C257" s="353" t="str">
        <f t="shared" si="10"/>
        <v>% d’équipes IA sensibilisées</v>
      </c>
      <c r="D257" s="354"/>
      <c r="E257" s="115"/>
      <c r="F257" s="115"/>
    </row>
    <row r="258" spans="1:6" ht="25.2" customHeight="1" x14ac:dyDescent="0.25">
      <c r="B258" s="173" t="str">
        <f t="shared" si="10"/>
        <v xml:space="preserve">Projets IA ayant fait l’objet d’une évaluation d’empreinte environnementale </v>
      </c>
      <c r="C258" s="353" t="str">
        <f t="shared" si="10"/>
        <v>% de projets IA évalués pour leur empreinte environnementale</v>
      </c>
      <c r="D258" s="354"/>
      <c r="E258" s="115"/>
      <c r="F258" s="115"/>
    </row>
    <row r="259" spans="1:6" ht="25.2" customHeight="1" x14ac:dyDescent="0.25">
      <c r="B259" s="173" t="str">
        <f t="shared" si="10"/>
        <v xml:space="preserve">Solutions IA sélectionnées après comparaison de leur impact environnemental </v>
      </c>
      <c r="C259" s="353" t="str">
        <f t="shared" si="10"/>
        <v>% de solutions IA sélectionnées en tenant compte de critères environnementaux</v>
      </c>
      <c r="D259" s="354"/>
      <c r="E259" s="115"/>
      <c r="F259" s="115"/>
    </row>
    <row r="260" spans="1:6" ht="22.2" customHeight="1" x14ac:dyDescent="0.25"/>
    <row r="261" spans="1:6" ht="22.2" customHeight="1" x14ac:dyDescent="0.25"/>
    <row r="262" spans="1:6" ht="22.2" customHeight="1" x14ac:dyDescent="0.25"/>
    <row r="263" spans="1:6" x14ac:dyDescent="0.25">
      <c r="B263" s="350" t="s">
        <v>1263</v>
      </c>
      <c r="C263" s="350"/>
    </row>
    <row r="264" spans="1:6" ht="25.2" customHeight="1" x14ac:dyDescent="0.25">
      <c r="A264" s="191">
        <f>A243+1</f>
        <v>12</v>
      </c>
      <c r="B264" s="190">
        <f ca="1">OFFSET(Identité!C$34, 0, $A243)</f>
        <v>0</v>
      </c>
    </row>
    <row r="265" spans="1:6" ht="25.2" customHeight="1" thickBot="1" x14ac:dyDescent="0.3">
      <c r="B265" s="49"/>
    </row>
    <row r="266" spans="1:6" ht="46.2" customHeight="1" thickBot="1" x14ac:dyDescent="0.3">
      <c r="B266" s="170" t="str">
        <f t="shared" ref="B266:C280" si="11">B245</f>
        <v>Bonnes pratiques</v>
      </c>
      <c r="C266" s="355" t="str">
        <f t="shared" si="11"/>
        <v xml:space="preserve"> Indicateur </v>
      </c>
      <c r="D266" s="356"/>
      <c r="E266" s="189" t="str">
        <f>E245</f>
        <v>Quel est votre objectif pour cette bonne pratique ?</v>
      </c>
      <c r="F266" s="189" t="str">
        <f>F245</f>
        <v>Selon vos objectifs, où en est la mise en œuvre de cette bonne pratique ?</v>
      </c>
    </row>
    <row r="267" spans="1:6" ht="25.2" customHeight="1" x14ac:dyDescent="0.25">
      <c r="B267" s="168" t="str">
        <f t="shared" si="11"/>
        <v xml:space="preserve">Collaborateurs formés aux usages responsables de l’IA </v>
      </c>
      <c r="C267" s="351" t="str">
        <f t="shared" si="11"/>
        <v>% de collaborateurs formés</v>
      </c>
      <c r="D267" s="352"/>
      <c r="E267" s="114"/>
      <c r="F267" s="114"/>
    </row>
    <row r="268" spans="1:6" ht="25.2" customHeight="1" x14ac:dyDescent="0.25">
      <c r="B268" s="173" t="str">
        <f t="shared" si="11"/>
        <v>Projets IA intégrant une analyse d’impact humain (autonomie, interactions, sens)</v>
      </c>
      <c r="C268" s="353" t="str">
        <f t="shared" si="11"/>
        <v>% de projets IA avec analyse d’impact humain</v>
      </c>
      <c r="D268" s="354"/>
      <c r="E268" s="115"/>
      <c r="F268" s="115"/>
    </row>
    <row r="269" spans="1:6" ht="25.2" customHeight="1" x14ac:dyDescent="0.25">
      <c r="B269" s="173" t="str">
        <f t="shared" si="11"/>
        <v xml:space="preserve">Achats IA comportant une clause droits humains/démocratie </v>
      </c>
      <c r="C269" s="353" t="str">
        <f t="shared" si="11"/>
        <v>% de contrats IA intégrant une clause éthique/droits humains</v>
      </c>
      <c r="D269" s="354"/>
      <c r="E269" s="115"/>
      <c r="F269" s="115"/>
    </row>
    <row r="270" spans="1:6" ht="25.2" customHeight="1" x14ac:dyDescent="0.25">
      <c r="B270" s="173" t="str">
        <f t="shared" si="11"/>
        <v xml:space="preserve">Jeux de données IA audités pour les biais et la diversité </v>
      </c>
      <c r="C270" s="353" t="str">
        <f t="shared" si="11"/>
        <v>% de jeux de données IA audités/an</v>
      </c>
      <c r="D270" s="354"/>
      <c r="E270" s="115"/>
      <c r="F270" s="115"/>
    </row>
    <row r="271" spans="1:6" ht="25.2" customHeight="1" x14ac:dyDescent="0.25">
      <c r="B271" s="173" t="str">
        <f t="shared" si="11"/>
        <v xml:space="preserve">Services IA accessibles (notamment handicap) </v>
      </c>
      <c r="C271" s="353" t="str">
        <f t="shared" si="11"/>
        <v>% de services IA conformes accessibilité</v>
      </c>
      <c r="D271" s="354"/>
      <c r="E271" s="115"/>
      <c r="F271" s="115"/>
    </row>
    <row r="272" spans="1:6" ht="25.2" customHeight="1" x14ac:dyDescent="0.25">
      <c r="B272" s="173" t="str">
        <f t="shared" si="11"/>
        <v xml:space="preserve">Projets IA ayant fait l’objet d’une analyse de non-discrimination </v>
      </c>
      <c r="C272" s="353" t="str">
        <f t="shared" si="11"/>
        <v>% de projets IA analysés pour la non-discrimination</v>
      </c>
      <c r="D272" s="354"/>
      <c r="E272" s="115"/>
      <c r="F272" s="115"/>
    </row>
    <row r="273" spans="1:6" ht="39" customHeight="1" x14ac:dyDescent="0.25">
      <c r="B273" s="173" t="str">
        <f t="shared" si="11"/>
        <v xml:space="preserve">Systèmes IA pour lesquels les utilisateurs sont informés de leur usage </v>
      </c>
      <c r="C273" s="353" t="str">
        <f t="shared" si="11"/>
        <v>% de systèmes IA avec information utilisateur</v>
      </c>
      <c r="D273" s="354"/>
      <c r="E273" s="115"/>
      <c r="F273" s="115"/>
    </row>
    <row r="274" spans="1:6" ht="25.2" customHeight="1" x14ac:dyDescent="0.25">
      <c r="B274" s="173" t="str">
        <f t="shared" si="11"/>
        <v xml:space="preserve">Solutions IA documentées et explicables auprès des utilisateurs </v>
      </c>
      <c r="C274" s="353" t="str">
        <f t="shared" si="11"/>
        <v>% de solutions IA documentées de façon accessible</v>
      </c>
      <c r="D274" s="354"/>
      <c r="E274" s="115"/>
      <c r="F274" s="115"/>
    </row>
    <row r="275" spans="1:6" ht="25.2" customHeight="1" x14ac:dyDescent="0.25">
      <c r="B275" s="173" t="str">
        <f t="shared" si="11"/>
        <v xml:space="preserve">Activités IA à risque placées sous supervision humaine </v>
      </c>
      <c r="C275" s="353" t="str">
        <f t="shared" si="11"/>
        <v>% d’activités IA à risque sous supervision humaine</v>
      </c>
      <c r="D275" s="354"/>
      <c r="E275" s="115"/>
      <c r="F275" s="115"/>
    </row>
    <row r="276" spans="1:6" ht="25.2" customHeight="1" x14ac:dyDescent="0.25">
      <c r="B276" s="173" t="str">
        <f t="shared" si="11"/>
        <v xml:space="preserve">Systèmes IA audités pour leur robustesse cybersécurité </v>
      </c>
      <c r="C276" s="353" t="str">
        <f t="shared" si="11"/>
        <v>% de systèmes IA audités pour la cybersécurité/an</v>
      </c>
      <c r="D276" s="354"/>
      <c r="E276" s="115"/>
      <c r="F276" s="115"/>
    </row>
    <row r="277" spans="1:6" ht="25.2" customHeight="1" x14ac:dyDescent="0.25">
      <c r="B277" s="173" t="str">
        <f t="shared" si="11"/>
        <v xml:space="preserve">Projets IA conçus selon des principes de frugalité/sobriété numérique </v>
      </c>
      <c r="C277" s="353" t="str">
        <f t="shared" si="11"/>
        <v>% de projets IA conçus selon une démarche frugale</v>
      </c>
      <c r="D277" s="354"/>
      <c r="E277" s="115"/>
      <c r="F277" s="115"/>
    </row>
    <row r="278" spans="1:6" ht="25.2" customHeight="1" x14ac:dyDescent="0.25">
      <c r="B278" s="173" t="str">
        <f t="shared" si="11"/>
        <v xml:space="preserve">Équipes IA sensibilisées à l’impact environnemental de l’IA </v>
      </c>
      <c r="C278" s="353" t="str">
        <f t="shared" si="11"/>
        <v>% d’équipes IA sensibilisées</v>
      </c>
      <c r="D278" s="354"/>
      <c r="E278" s="115"/>
      <c r="F278" s="115"/>
    </row>
    <row r="279" spans="1:6" ht="25.2" customHeight="1" x14ac:dyDescent="0.25">
      <c r="B279" s="173" t="str">
        <f t="shared" si="11"/>
        <v xml:space="preserve">Projets IA ayant fait l’objet d’une évaluation d’empreinte environnementale </v>
      </c>
      <c r="C279" s="353" t="str">
        <f t="shared" si="11"/>
        <v>% de projets IA évalués pour leur empreinte environnementale</v>
      </c>
      <c r="D279" s="354"/>
      <c r="E279" s="115"/>
      <c r="F279" s="115"/>
    </row>
    <row r="280" spans="1:6" ht="25.2" customHeight="1" x14ac:dyDescent="0.25">
      <c r="B280" s="173" t="str">
        <f t="shared" si="11"/>
        <v xml:space="preserve">Solutions IA sélectionnées après comparaison de leur impact environnemental </v>
      </c>
      <c r="C280" s="353" t="str">
        <f t="shared" si="11"/>
        <v>% de solutions IA sélectionnées en tenant compte de critères environnementaux</v>
      </c>
      <c r="D280" s="354"/>
      <c r="E280" s="115"/>
      <c r="F280" s="115"/>
    </row>
    <row r="281" spans="1:6" ht="22.2" customHeight="1" x14ac:dyDescent="0.25"/>
    <row r="282" spans="1:6" ht="22.2" customHeight="1" x14ac:dyDescent="0.25"/>
    <row r="283" spans="1:6" ht="22.2" customHeight="1" x14ac:dyDescent="0.25"/>
    <row r="284" spans="1:6" x14ac:dyDescent="0.25">
      <c r="B284" s="350" t="s">
        <v>1263</v>
      </c>
      <c r="C284" s="350"/>
    </row>
    <row r="285" spans="1:6" ht="25.2" customHeight="1" x14ac:dyDescent="0.25">
      <c r="A285" s="191">
        <f>A264+1</f>
        <v>13</v>
      </c>
      <c r="B285" s="190">
        <f ca="1">OFFSET(Identité!C$34, 0, $A264)</f>
        <v>0</v>
      </c>
    </row>
    <row r="286" spans="1:6" ht="25.2" customHeight="1" thickBot="1" x14ac:dyDescent="0.3">
      <c r="B286" s="49"/>
    </row>
    <row r="287" spans="1:6" ht="46.2" customHeight="1" thickBot="1" x14ac:dyDescent="0.3">
      <c r="B287" s="170" t="str">
        <f t="shared" ref="B287:C301" si="12">B266</f>
        <v>Bonnes pratiques</v>
      </c>
      <c r="C287" s="355" t="str">
        <f t="shared" si="12"/>
        <v xml:space="preserve"> Indicateur </v>
      </c>
      <c r="D287" s="356"/>
      <c r="E287" s="189" t="str">
        <f>E266</f>
        <v>Quel est votre objectif pour cette bonne pratique ?</v>
      </c>
      <c r="F287" s="189" t="str">
        <f>F266</f>
        <v>Selon vos objectifs, où en est la mise en œuvre de cette bonne pratique ?</v>
      </c>
    </row>
    <row r="288" spans="1:6" ht="25.2" customHeight="1" x14ac:dyDescent="0.25">
      <c r="B288" s="168" t="str">
        <f t="shared" si="12"/>
        <v xml:space="preserve">Collaborateurs formés aux usages responsables de l’IA </v>
      </c>
      <c r="C288" s="351" t="str">
        <f t="shared" si="12"/>
        <v>% de collaborateurs formés</v>
      </c>
      <c r="D288" s="352"/>
      <c r="E288" s="114"/>
      <c r="F288" s="114"/>
    </row>
    <row r="289" spans="2:6" ht="25.2" customHeight="1" x14ac:dyDescent="0.25">
      <c r="B289" s="173" t="str">
        <f t="shared" si="12"/>
        <v>Projets IA intégrant une analyse d’impact humain (autonomie, interactions, sens)</v>
      </c>
      <c r="C289" s="353" t="str">
        <f t="shared" si="12"/>
        <v>% de projets IA avec analyse d’impact humain</v>
      </c>
      <c r="D289" s="354"/>
      <c r="E289" s="115"/>
      <c r="F289" s="115"/>
    </row>
    <row r="290" spans="2:6" ht="25.2" customHeight="1" x14ac:dyDescent="0.25">
      <c r="B290" s="173" t="str">
        <f t="shared" si="12"/>
        <v xml:space="preserve">Achats IA comportant une clause droits humains/démocratie </v>
      </c>
      <c r="C290" s="353" t="str">
        <f t="shared" si="12"/>
        <v>% de contrats IA intégrant une clause éthique/droits humains</v>
      </c>
      <c r="D290" s="354"/>
      <c r="E290" s="115"/>
      <c r="F290" s="115"/>
    </row>
    <row r="291" spans="2:6" ht="25.2" customHeight="1" x14ac:dyDescent="0.25">
      <c r="B291" s="173" t="str">
        <f t="shared" si="12"/>
        <v xml:space="preserve">Jeux de données IA audités pour les biais et la diversité </v>
      </c>
      <c r="C291" s="353" t="str">
        <f t="shared" si="12"/>
        <v>% de jeux de données IA audités/an</v>
      </c>
      <c r="D291" s="354"/>
      <c r="E291" s="115"/>
      <c r="F291" s="115"/>
    </row>
    <row r="292" spans="2:6" ht="25.2" customHeight="1" x14ac:dyDescent="0.25">
      <c r="B292" s="173" t="str">
        <f t="shared" si="12"/>
        <v xml:space="preserve">Services IA accessibles (notamment handicap) </v>
      </c>
      <c r="C292" s="353" t="str">
        <f t="shared" si="12"/>
        <v>% de services IA conformes accessibilité</v>
      </c>
      <c r="D292" s="354"/>
      <c r="E292" s="115"/>
      <c r="F292" s="115"/>
    </row>
    <row r="293" spans="2:6" ht="25.2" customHeight="1" x14ac:dyDescent="0.25">
      <c r="B293" s="173" t="str">
        <f t="shared" si="12"/>
        <v xml:space="preserve">Projets IA ayant fait l’objet d’une analyse de non-discrimination </v>
      </c>
      <c r="C293" s="353" t="str">
        <f t="shared" si="12"/>
        <v>% de projets IA analysés pour la non-discrimination</v>
      </c>
      <c r="D293" s="354"/>
      <c r="E293" s="115"/>
      <c r="F293" s="115"/>
    </row>
    <row r="294" spans="2:6" ht="39" customHeight="1" x14ac:dyDescent="0.25">
      <c r="B294" s="173" t="str">
        <f t="shared" si="12"/>
        <v xml:space="preserve">Systèmes IA pour lesquels les utilisateurs sont informés de leur usage </v>
      </c>
      <c r="C294" s="353" t="str">
        <f t="shared" si="12"/>
        <v>% de systèmes IA avec information utilisateur</v>
      </c>
      <c r="D294" s="354"/>
      <c r="E294" s="115"/>
      <c r="F294" s="115"/>
    </row>
    <row r="295" spans="2:6" ht="25.2" customHeight="1" x14ac:dyDescent="0.25">
      <c r="B295" s="173" t="str">
        <f t="shared" si="12"/>
        <v xml:space="preserve">Solutions IA documentées et explicables auprès des utilisateurs </v>
      </c>
      <c r="C295" s="353" t="str">
        <f t="shared" si="12"/>
        <v>% de solutions IA documentées de façon accessible</v>
      </c>
      <c r="D295" s="354"/>
      <c r="E295" s="115"/>
      <c r="F295" s="115"/>
    </row>
    <row r="296" spans="2:6" ht="25.2" customHeight="1" x14ac:dyDescent="0.25">
      <c r="B296" s="173" t="str">
        <f t="shared" si="12"/>
        <v xml:space="preserve">Activités IA à risque placées sous supervision humaine </v>
      </c>
      <c r="C296" s="353" t="str">
        <f t="shared" si="12"/>
        <v>% d’activités IA à risque sous supervision humaine</v>
      </c>
      <c r="D296" s="354"/>
      <c r="E296" s="115"/>
      <c r="F296" s="115"/>
    </row>
    <row r="297" spans="2:6" ht="25.2" customHeight="1" x14ac:dyDescent="0.25">
      <c r="B297" s="173" t="str">
        <f t="shared" si="12"/>
        <v xml:space="preserve">Systèmes IA audités pour leur robustesse cybersécurité </v>
      </c>
      <c r="C297" s="353" t="str">
        <f t="shared" si="12"/>
        <v>% de systèmes IA audités pour la cybersécurité/an</v>
      </c>
      <c r="D297" s="354"/>
      <c r="E297" s="115"/>
      <c r="F297" s="115"/>
    </row>
    <row r="298" spans="2:6" ht="25.2" customHeight="1" x14ac:dyDescent="0.25">
      <c r="B298" s="173" t="str">
        <f t="shared" si="12"/>
        <v xml:space="preserve">Projets IA conçus selon des principes de frugalité/sobriété numérique </v>
      </c>
      <c r="C298" s="353" t="str">
        <f t="shared" si="12"/>
        <v>% de projets IA conçus selon une démarche frugale</v>
      </c>
      <c r="D298" s="354"/>
      <c r="E298" s="115"/>
      <c r="F298" s="115"/>
    </row>
    <row r="299" spans="2:6" ht="25.2" customHeight="1" x14ac:dyDescent="0.25">
      <c r="B299" s="173" t="str">
        <f t="shared" si="12"/>
        <v xml:space="preserve">Équipes IA sensibilisées à l’impact environnemental de l’IA </v>
      </c>
      <c r="C299" s="353" t="str">
        <f t="shared" si="12"/>
        <v>% d’équipes IA sensibilisées</v>
      </c>
      <c r="D299" s="354"/>
      <c r="E299" s="115"/>
      <c r="F299" s="115"/>
    </row>
    <row r="300" spans="2:6" ht="25.2" customHeight="1" x14ac:dyDescent="0.25">
      <c r="B300" s="173" t="str">
        <f t="shared" si="12"/>
        <v xml:space="preserve">Projets IA ayant fait l’objet d’une évaluation d’empreinte environnementale </v>
      </c>
      <c r="C300" s="353" t="str">
        <f t="shared" si="12"/>
        <v>% de projets IA évalués pour leur empreinte environnementale</v>
      </c>
      <c r="D300" s="354"/>
      <c r="E300" s="115"/>
      <c r="F300" s="115"/>
    </row>
    <row r="301" spans="2:6" ht="25.2" customHeight="1" x14ac:dyDescent="0.25">
      <c r="B301" s="173" t="str">
        <f t="shared" si="12"/>
        <v xml:space="preserve">Solutions IA sélectionnées après comparaison de leur impact environnemental </v>
      </c>
      <c r="C301" s="353" t="str">
        <f t="shared" si="12"/>
        <v>% de solutions IA sélectionnées en tenant compte de critères environnementaux</v>
      </c>
      <c r="D301" s="354"/>
      <c r="E301" s="115"/>
      <c r="F301" s="115"/>
    </row>
    <row r="302" spans="2:6" ht="22.2" customHeight="1" x14ac:dyDescent="0.25"/>
    <row r="303" spans="2:6" ht="22.2" customHeight="1" x14ac:dyDescent="0.25"/>
    <row r="304" spans="2:6" ht="22.2" customHeight="1" x14ac:dyDescent="0.25"/>
    <row r="305" spans="1:6" x14ac:dyDescent="0.25">
      <c r="B305" s="350" t="s">
        <v>1263</v>
      </c>
      <c r="C305" s="350"/>
    </row>
    <row r="306" spans="1:6" ht="25.2" customHeight="1" x14ac:dyDescent="0.25">
      <c r="A306" s="191">
        <f>A285+1</f>
        <v>14</v>
      </c>
      <c r="B306" s="190">
        <f ca="1">OFFSET(Identité!C$34, 0, $A285)</f>
        <v>0</v>
      </c>
    </row>
    <row r="307" spans="1:6" ht="25.2" customHeight="1" thickBot="1" x14ac:dyDescent="0.3">
      <c r="B307" s="49"/>
    </row>
    <row r="308" spans="1:6" ht="46.2" customHeight="1" thickBot="1" x14ac:dyDescent="0.3">
      <c r="B308" s="170" t="str">
        <f t="shared" ref="B308:C322" si="13">B287</f>
        <v>Bonnes pratiques</v>
      </c>
      <c r="C308" s="355" t="str">
        <f t="shared" si="13"/>
        <v xml:space="preserve"> Indicateur </v>
      </c>
      <c r="D308" s="356"/>
      <c r="E308" s="189" t="str">
        <f>E287</f>
        <v>Quel est votre objectif pour cette bonne pratique ?</v>
      </c>
      <c r="F308" s="189" t="str">
        <f>F287</f>
        <v>Selon vos objectifs, où en est la mise en œuvre de cette bonne pratique ?</v>
      </c>
    </row>
    <row r="309" spans="1:6" ht="25.2" customHeight="1" x14ac:dyDescent="0.25">
      <c r="B309" s="168" t="str">
        <f t="shared" si="13"/>
        <v xml:space="preserve">Collaborateurs formés aux usages responsables de l’IA </v>
      </c>
      <c r="C309" s="351" t="str">
        <f t="shared" si="13"/>
        <v>% de collaborateurs formés</v>
      </c>
      <c r="D309" s="352"/>
      <c r="E309" s="114"/>
      <c r="F309" s="114"/>
    </row>
    <row r="310" spans="1:6" ht="25.2" customHeight="1" x14ac:dyDescent="0.25">
      <c r="B310" s="173" t="str">
        <f t="shared" si="13"/>
        <v>Projets IA intégrant une analyse d’impact humain (autonomie, interactions, sens)</v>
      </c>
      <c r="C310" s="353" t="str">
        <f t="shared" si="13"/>
        <v>% de projets IA avec analyse d’impact humain</v>
      </c>
      <c r="D310" s="354"/>
      <c r="E310" s="115"/>
      <c r="F310" s="115"/>
    </row>
    <row r="311" spans="1:6" ht="25.2" customHeight="1" x14ac:dyDescent="0.25">
      <c r="B311" s="173" t="str">
        <f t="shared" si="13"/>
        <v xml:space="preserve">Achats IA comportant une clause droits humains/démocratie </v>
      </c>
      <c r="C311" s="353" t="str">
        <f t="shared" si="13"/>
        <v>% de contrats IA intégrant une clause éthique/droits humains</v>
      </c>
      <c r="D311" s="354"/>
      <c r="E311" s="115"/>
      <c r="F311" s="115"/>
    </row>
    <row r="312" spans="1:6" ht="25.2" customHeight="1" x14ac:dyDescent="0.25">
      <c r="B312" s="173" t="str">
        <f t="shared" si="13"/>
        <v xml:space="preserve">Jeux de données IA audités pour les biais et la diversité </v>
      </c>
      <c r="C312" s="353" t="str">
        <f t="shared" si="13"/>
        <v>% de jeux de données IA audités/an</v>
      </c>
      <c r="D312" s="354"/>
      <c r="E312" s="115"/>
      <c r="F312" s="115"/>
    </row>
    <row r="313" spans="1:6" ht="25.2" customHeight="1" x14ac:dyDescent="0.25">
      <c r="B313" s="173" t="str">
        <f t="shared" si="13"/>
        <v xml:space="preserve">Services IA accessibles (notamment handicap) </v>
      </c>
      <c r="C313" s="353" t="str">
        <f t="shared" si="13"/>
        <v>% de services IA conformes accessibilité</v>
      </c>
      <c r="D313" s="354"/>
      <c r="E313" s="115"/>
      <c r="F313" s="115"/>
    </row>
    <row r="314" spans="1:6" ht="25.2" customHeight="1" x14ac:dyDescent="0.25">
      <c r="B314" s="173" t="str">
        <f t="shared" si="13"/>
        <v xml:space="preserve">Projets IA ayant fait l’objet d’une analyse de non-discrimination </v>
      </c>
      <c r="C314" s="353" t="str">
        <f t="shared" si="13"/>
        <v>% de projets IA analysés pour la non-discrimination</v>
      </c>
      <c r="D314" s="354"/>
      <c r="E314" s="115"/>
      <c r="F314" s="115"/>
    </row>
    <row r="315" spans="1:6" ht="39" customHeight="1" x14ac:dyDescent="0.25">
      <c r="B315" s="173" t="str">
        <f t="shared" si="13"/>
        <v xml:space="preserve">Systèmes IA pour lesquels les utilisateurs sont informés de leur usage </v>
      </c>
      <c r="C315" s="353" t="str">
        <f t="shared" si="13"/>
        <v>% de systèmes IA avec information utilisateur</v>
      </c>
      <c r="D315" s="354"/>
      <c r="E315" s="115"/>
      <c r="F315" s="115"/>
    </row>
    <row r="316" spans="1:6" ht="25.2" customHeight="1" x14ac:dyDescent="0.25">
      <c r="B316" s="173" t="str">
        <f t="shared" si="13"/>
        <v xml:space="preserve">Solutions IA documentées et explicables auprès des utilisateurs </v>
      </c>
      <c r="C316" s="353" t="str">
        <f t="shared" si="13"/>
        <v>% de solutions IA documentées de façon accessible</v>
      </c>
      <c r="D316" s="354"/>
      <c r="E316" s="115"/>
      <c r="F316" s="115"/>
    </row>
    <row r="317" spans="1:6" ht="25.2" customHeight="1" x14ac:dyDescent="0.25">
      <c r="B317" s="173" t="str">
        <f t="shared" si="13"/>
        <v xml:space="preserve">Activités IA à risque placées sous supervision humaine </v>
      </c>
      <c r="C317" s="353" t="str">
        <f t="shared" si="13"/>
        <v>% d’activités IA à risque sous supervision humaine</v>
      </c>
      <c r="D317" s="354"/>
      <c r="E317" s="115"/>
      <c r="F317" s="115"/>
    </row>
    <row r="318" spans="1:6" ht="25.2" customHeight="1" x14ac:dyDescent="0.25">
      <c r="B318" s="173" t="str">
        <f t="shared" si="13"/>
        <v xml:space="preserve">Systèmes IA audités pour leur robustesse cybersécurité </v>
      </c>
      <c r="C318" s="353" t="str">
        <f t="shared" si="13"/>
        <v>% de systèmes IA audités pour la cybersécurité/an</v>
      </c>
      <c r="D318" s="354"/>
      <c r="E318" s="115"/>
      <c r="F318" s="115"/>
    </row>
    <row r="319" spans="1:6" ht="25.2" customHeight="1" x14ac:dyDescent="0.25">
      <c r="B319" s="173" t="str">
        <f t="shared" si="13"/>
        <v xml:space="preserve">Projets IA conçus selon des principes de frugalité/sobriété numérique </v>
      </c>
      <c r="C319" s="353" t="str">
        <f t="shared" si="13"/>
        <v>% de projets IA conçus selon une démarche frugale</v>
      </c>
      <c r="D319" s="354"/>
      <c r="E319" s="115"/>
      <c r="F319" s="115"/>
    </row>
    <row r="320" spans="1:6" ht="25.2" customHeight="1" x14ac:dyDescent="0.25">
      <c r="B320" s="173" t="str">
        <f t="shared" si="13"/>
        <v xml:space="preserve">Équipes IA sensibilisées à l’impact environnemental de l’IA </v>
      </c>
      <c r="C320" s="353" t="str">
        <f t="shared" si="13"/>
        <v>% d’équipes IA sensibilisées</v>
      </c>
      <c r="D320" s="354"/>
      <c r="E320" s="115"/>
      <c r="F320" s="115"/>
    </row>
    <row r="321" spans="1:6" ht="25.2" customHeight="1" x14ac:dyDescent="0.25">
      <c r="B321" s="173" t="str">
        <f t="shared" si="13"/>
        <v xml:space="preserve">Projets IA ayant fait l’objet d’une évaluation d’empreinte environnementale </v>
      </c>
      <c r="C321" s="353" t="str">
        <f t="shared" si="13"/>
        <v>% de projets IA évalués pour leur empreinte environnementale</v>
      </c>
      <c r="D321" s="354"/>
      <c r="E321" s="115"/>
      <c r="F321" s="115"/>
    </row>
    <row r="322" spans="1:6" ht="25.2" customHeight="1" x14ac:dyDescent="0.25">
      <c r="B322" s="173" t="str">
        <f t="shared" si="13"/>
        <v xml:space="preserve">Solutions IA sélectionnées après comparaison de leur impact environnemental </v>
      </c>
      <c r="C322" s="353" t="str">
        <f t="shared" si="13"/>
        <v>% de solutions IA sélectionnées en tenant compte de critères environnementaux</v>
      </c>
      <c r="D322" s="354"/>
      <c r="E322" s="115"/>
      <c r="F322" s="115"/>
    </row>
    <row r="323" spans="1:6" ht="22.2" customHeight="1" x14ac:dyDescent="0.25"/>
    <row r="324" spans="1:6" ht="22.2" customHeight="1" x14ac:dyDescent="0.25"/>
    <row r="325" spans="1:6" ht="22.2" customHeight="1" x14ac:dyDescent="0.25"/>
    <row r="326" spans="1:6" x14ac:dyDescent="0.25">
      <c r="B326" s="350" t="s">
        <v>1263</v>
      </c>
      <c r="C326" s="350"/>
    </row>
    <row r="327" spans="1:6" ht="25.2" customHeight="1" x14ac:dyDescent="0.25">
      <c r="A327" s="191">
        <f>A306+1</f>
        <v>15</v>
      </c>
      <c r="B327" s="190">
        <f ca="1">OFFSET(Identité!C$34, 0, $A306)</f>
        <v>0</v>
      </c>
    </row>
    <row r="328" spans="1:6" ht="25.2" customHeight="1" thickBot="1" x14ac:dyDescent="0.3">
      <c r="B328" s="49"/>
    </row>
    <row r="329" spans="1:6" ht="46.2" customHeight="1" thickBot="1" x14ac:dyDescent="0.3">
      <c r="B329" s="170" t="str">
        <f t="shared" ref="B329:C343" si="14">B308</f>
        <v>Bonnes pratiques</v>
      </c>
      <c r="C329" s="355" t="str">
        <f t="shared" si="14"/>
        <v xml:space="preserve"> Indicateur </v>
      </c>
      <c r="D329" s="356"/>
      <c r="E329" s="189" t="str">
        <f>E308</f>
        <v>Quel est votre objectif pour cette bonne pratique ?</v>
      </c>
      <c r="F329" s="189" t="str">
        <f>F308</f>
        <v>Selon vos objectifs, où en est la mise en œuvre de cette bonne pratique ?</v>
      </c>
    </row>
    <row r="330" spans="1:6" ht="25.2" customHeight="1" x14ac:dyDescent="0.25">
      <c r="B330" s="168" t="str">
        <f t="shared" si="14"/>
        <v xml:space="preserve">Collaborateurs formés aux usages responsables de l’IA </v>
      </c>
      <c r="C330" s="351" t="str">
        <f t="shared" si="14"/>
        <v>% de collaborateurs formés</v>
      </c>
      <c r="D330" s="352"/>
      <c r="E330" s="114"/>
      <c r="F330" s="114"/>
    </row>
    <row r="331" spans="1:6" ht="25.2" customHeight="1" x14ac:dyDescent="0.25">
      <c r="B331" s="173" t="str">
        <f t="shared" si="14"/>
        <v>Projets IA intégrant une analyse d’impact humain (autonomie, interactions, sens)</v>
      </c>
      <c r="C331" s="353" t="str">
        <f t="shared" si="14"/>
        <v>% de projets IA avec analyse d’impact humain</v>
      </c>
      <c r="D331" s="354"/>
      <c r="E331" s="115"/>
      <c r="F331" s="115"/>
    </row>
    <row r="332" spans="1:6" ht="25.2" customHeight="1" x14ac:dyDescent="0.25">
      <c r="B332" s="173" t="str">
        <f t="shared" si="14"/>
        <v xml:space="preserve">Achats IA comportant une clause droits humains/démocratie </v>
      </c>
      <c r="C332" s="353" t="str">
        <f t="shared" si="14"/>
        <v>% de contrats IA intégrant une clause éthique/droits humains</v>
      </c>
      <c r="D332" s="354"/>
      <c r="E332" s="115"/>
      <c r="F332" s="115"/>
    </row>
    <row r="333" spans="1:6" ht="25.2" customHeight="1" x14ac:dyDescent="0.25">
      <c r="B333" s="173" t="str">
        <f t="shared" si="14"/>
        <v xml:space="preserve">Jeux de données IA audités pour les biais et la diversité </v>
      </c>
      <c r="C333" s="353" t="str">
        <f t="shared" si="14"/>
        <v>% de jeux de données IA audités/an</v>
      </c>
      <c r="D333" s="354"/>
      <c r="E333" s="115"/>
      <c r="F333" s="115"/>
    </row>
    <row r="334" spans="1:6" ht="25.2" customHeight="1" x14ac:dyDescent="0.25">
      <c r="B334" s="173" t="str">
        <f t="shared" si="14"/>
        <v xml:space="preserve">Services IA accessibles (notamment handicap) </v>
      </c>
      <c r="C334" s="353" t="str">
        <f t="shared" si="14"/>
        <v>% de services IA conformes accessibilité</v>
      </c>
      <c r="D334" s="354"/>
      <c r="E334" s="115"/>
      <c r="F334" s="115"/>
    </row>
    <row r="335" spans="1:6" ht="25.2" customHeight="1" x14ac:dyDescent="0.25">
      <c r="B335" s="173" t="str">
        <f t="shared" si="14"/>
        <v xml:space="preserve">Projets IA ayant fait l’objet d’une analyse de non-discrimination </v>
      </c>
      <c r="C335" s="353" t="str">
        <f t="shared" si="14"/>
        <v>% de projets IA analysés pour la non-discrimination</v>
      </c>
      <c r="D335" s="354"/>
      <c r="E335" s="115"/>
      <c r="F335" s="115"/>
    </row>
    <row r="336" spans="1:6" ht="39" customHeight="1" x14ac:dyDescent="0.25">
      <c r="B336" s="173" t="str">
        <f t="shared" si="14"/>
        <v xml:space="preserve">Systèmes IA pour lesquels les utilisateurs sont informés de leur usage </v>
      </c>
      <c r="C336" s="353" t="str">
        <f t="shared" si="14"/>
        <v>% de systèmes IA avec information utilisateur</v>
      </c>
      <c r="D336" s="354"/>
      <c r="E336" s="115"/>
      <c r="F336" s="115"/>
    </row>
    <row r="337" spans="1:6" ht="25.2" customHeight="1" x14ac:dyDescent="0.25">
      <c r="B337" s="173" t="str">
        <f t="shared" si="14"/>
        <v xml:space="preserve">Solutions IA documentées et explicables auprès des utilisateurs </v>
      </c>
      <c r="C337" s="353" t="str">
        <f t="shared" si="14"/>
        <v>% de solutions IA documentées de façon accessible</v>
      </c>
      <c r="D337" s="354"/>
      <c r="E337" s="115"/>
      <c r="F337" s="115"/>
    </row>
    <row r="338" spans="1:6" ht="25.2" customHeight="1" x14ac:dyDescent="0.25">
      <c r="B338" s="173" t="str">
        <f t="shared" si="14"/>
        <v xml:space="preserve">Activités IA à risque placées sous supervision humaine </v>
      </c>
      <c r="C338" s="353" t="str">
        <f t="shared" si="14"/>
        <v>% d’activités IA à risque sous supervision humaine</v>
      </c>
      <c r="D338" s="354"/>
      <c r="E338" s="115"/>
      <c r="F338" s="115"/>
    </row>
    <row r="339" spans="1:6" ht="25.2" customHeight="1" x14ac:dyDescent="0.25">
      <c r="B339" s="173" t="str">
        <f t="shared" si="14"/>
        <v xml:space="preserve">Systèmes IA audités pour leur robustesse cybersécurité </v>
      </c>
      <c r="C339" s="353" t="str">
        <f t="shared" si="14"/>
        <v>% de systèmes IA audités pour la cybersécurité/an</v>
      </c>
      <c r="D339" s="354"/>
      <c r="E339" s="115"/>
      <c r="F339" s="115"/>
    </row>
    <row r="340" spans="1:6" ht="25.2" customHeight="1" x14ac:dyDescent="0.25">
      <c r="B340" s="173" t="str">
        <f t="shared" si="14"/>
        <v xml:space="preserve">Projets IA conçus selon des principes de frugalité/sobriété numérique </v>
      </c>
      <c r="C340" s="353" t="str">
        <f t="shared" si="14"/>
        <v>% de projets IA conçus selon une démarche frugale</v>
      </c>
      <c r="D340" s="354"/>
      <c r="E340" s="115"/>
      <c r="F340" s="115"/>
    </row>
    <row r="341" spans="1:6" ht="25.2" customHeight="1" x14ac:dyDescent="0.25">
      <c r="B341" s="173" t="str">
        <f t="shared" si="14"/>
        <v xml:space="preserve">Équipes IA sensibilisées à l’impact environnemental de l’IA </v>
      </c>
      <c r="C341" s="353" t="str">
        <f t="shared" si="14"/>
        <v>% d’équipes IA sensibilisées</v>
      </c>
      <c r="D341" s="354"/>
      <c r="E341" s="115"/>
      <c r="F341" s="115"/>
    </row>
    <row r="342" spans="1:6" ht="25.2" customHeight="1" x14ac:dyDescent="0.25">
      <c r="B342" s="173" t="str">
        <f t="shared" si="14"/>
        <v xml:space="preserve">Projets IA ayant fait l’objet d’une évaluation d’empreinte environnementale </v>
      </c>
      <c r="C342" s="353" t="str">
        <f t="shared" si="14"/>
        <v>% de projets IA évalués pour leur empreinte environnementale</v>
      </c>
      <c r="D342" s="354"/>
      <c r="E342" s="115"/>
      <c r="F342" s="115"/>
    </row>
    <row r="343" spans="1:6" ht="25.2" customHeight="1" x14ac:dyDescent="0.25">
      <c r="B343" s="173" t="str">
        <f t="shared" si="14"/>
        <v xml:space="preserve">Solutions IA sélectionnées après comparaison de leur impact environnemental </v>
      </c>
      <c r="C343" s="353" t="str">
        <f t="shared" si="14"/>
        <v>% de solutions IA sélectionnées en tenant compte de critères environnementaux</v>
      </c>
      <c r="D343" s="354"/>
      <c r="E343" s="115"/>
      <c r="F343" s="115"/>
    </row>
    <row r="344" spans="1:6" ht="22.2" customHeight="1" x14ac:dyDescent="0.25"/>
    <row r="345" spans="1:6" ht="22.2" customHeight="1" x14ac:dyDescent="0.25"/>
    <row r="346" spans="1:6" ht="22.2" customHeight="1" x14ac:dyDescent="0.25"/>
    <row r="347" spans="1:6" x14ac:dyDescent="0.25">
      <c r="B347" s="350" t="s">
        <v>1263</v>
      </c>
      <c r="C347" s="350"/>
    </row>
    <row r="348" spans="1:6" ht="25.2" customHeight="1" x14ac:dyDescent="0.25">
      <c r="A348" s="191">
        <f>A327+1</f>
        <v>16</v>
      </c>
      <c r="B348" s="190">
        <f ca="1">OFFSET(Identité!C$34, 0, $A327)</f>
        <v>0</v>
      </c>
    </row>
    <row r="349" spans="1:6" ht="25.2" customHeight="1" thickBot="1" x14ac:dyDescent="0.3">
      <c r="B349" s="49"/>
    </row>
    <row r="350" spans="1:6" ht="46.2" customHeight="1" thickBot="1" x14ac:dyDescent="0.3">
      <c r="B350" s="170" t="str">
        <f t="shared" ref="B350:C364" si="15">B329</f>
        <v>Bonnes pratiques</v>
      </c>
      <c r="C350" s="355" t="str">
        <f t="shared" si="15"/>
        <v xml:space="preserve"> Indicateur </v>
      </c>
      <c r="D350" s="356"/>
      <c r="E350" s="189" t="str">
        <f>E329</f>
        <v>Quel est votre objectif pour cette bonne pratique ?</v>
      </c>
      <c r="F350" s="189" t="str">
        <f>F329</f>
        <v>Selon vos objectifs, où en est la mise en œuvre de cette bonne pratique ?</v>
      </c>
    </row>
    <row r="351" spans="1:6" ht="25.2" customHeight="1" x14ac:dyDescent="0.25">
      <c r="B351" s="168" t="str">
        <f t="shared" si="15"/>
        <v xml:space="preserve">Collaborateurs formés aux usages responsables de l’IA </v>
      </c>
      <c r="C351" s="351" t="str">
        <f t="shared" si="15"/>
        <v>% de collaborateurs formés</v>
      </c>
      <c r="D351" s="352"/>
      <c r="E351" s="114"/>
      <c r="F351" s="114"/>
    </row>
    <row r="352" spans="1:6" ht="25.2" customHeight="1" x14ac:dyDescent="0.25">
      <c r="B352" s="173" t="str">
        <f t="shared" si="15"/>
        <v>Projets IA intégrant une analyse d’impact humain (autonomie, interactions, sens)</v>
      </c>
      <c r="C352" s="353" t="str">
        <f t="shared" si="15"/>
        <v>% de projets IA avec analyse d’impact humain</v>
      </c>
      <c r="D352" s="354"/>
      <c r="E352" s="115"/>
      <c r="F352" s="115"/>
    </row>
    <row r="353" spans="2:6" ht="25.2" customHeight="1" x14ac:dyDescent="0.25">
      <c r="B353" s="173" t="str">
        <f t="shared" si="15"/>
        <v xml:space="preserve">Achats IA comportant une clause droits humains/démocratie </v>
      </c>
      <c r="C353" s="353" t="str">
        <f t="shared" si="15"/>
        <v>% de contrats IA intégrant une clause éthique/droits humains</v>
      </c>
      <c r="D353" s="354"/>
      <c r="E353" s="115"/>
      <c r="F353" s="115"/>
    </row>
    <row r="354" spans="2:6" ht="25.2" customHeight="1" x14ac:dyDescent="0.25">
      <c r="B354" s="173" t="str">
        <f t="shared" si="15"/>
        <v xml:space="preserve">Jeux de données IA audités pour les biais et la diversité </v>
      </c>
      <c r="C354" s="353" t="str">
        <f t="shared" si="15"/>
        <v>% de jeux de données IA audités/an</v>
      </c>
      <c r="D354" s="354"/>
      <c r="E354" s="115"/>
      <c r="F354" s="115"/>
    </row>
    <row r="355" spans="2:6" ht="25.2" customHeight="1" x14ac:dyDescent="0.25">
      <c r="B355" s="173" t="str">
        <f t="shared" si="15"/>
        <v xml:space="preserve">Services IA accessibles (notamment handicap) </v>
      </c>
      <c r="C355" s="353" t="str">
        <f t="shared" si="15"/>
        <v>% de services IA conformes accessibilité</v>
      </c>
      <c r="D355" s="354"/>
      <c r="E355" s="115"/>
      <c r="F355" s="115"/>
    </row>
    <row r="356" spans="2:6" ht="25.2" customHeight="1" x14ac:dyDescent="0.25">
      <c r="B356" s="173" t="str">
        <f t="shared" si="15"/>
        <v xml:space="preserve">Projets IA ayant fait l’objet d’une analyse de non-discrimination </v>
      </c>
      <c r="C356" s="353" t="str">
        <f t="shared" si="15"/>
        <v>% de projets IA analysés pour la non-discrimination</v>
      </c>
      <c r="D356" s="354"/>
      <c r="E356" s="115"/>
      <c r="F356" s="115"/>
    </row>
    <row r="357" spans="2:6" ht="39" customHeight="1" x14ac:dyDescent="0.25">
      <c r="B357" s="173" t="str">
        <f t="shared" si="15"/>
        <v xml:space="preserve">Systèmes IA pour lesquels les utilisateurs sont informés de leur usage </v>
      </c>
      <c r="C357" s="353" t="str">
        <f t="shared" si="15"/>
        <v>% de systèmes IA avec information utilisateur</v>
      </c>
      <c r="D357" s="354"/>
      <c r="E357" s="115"/>
      <c r="F357" s="115"/>
    </row>
    <row r="358" spans="2:6" ht="25.2" customHeight="1" x14ac:dyDescent="0.25">
      <c r="B358" s="173" t="str">
        <f t="shared" si="15"/>
        <v xml:space="preserve">Solutions IA documentées et explicables auprès des utilisateurs </v>
      </c>
      <c r="C358" s="353" t="str">
        <f t="shared" si="15"/>
        <v>% de solutions IA documentées de façon accessible</v>
      </c>
      <c r="D358" s="354"/>
      <c r="E358" s="115"/>
      <c r="F358" s="115"/>
    </row>
    <row r="359" spans="2:6" ht="25.2" customHeight="1" x14ac:dyDescent="0.25">
      <c r="B359" s="173" t="str">
        <f t="shared" si="15"/>
        <v xml:space="preserve">Activités IA à risque placées sous supervision humaine </v>
      </c>
      <c r="C359" s="353" t="str">
        <f t="shared" si="15"/>
        <v>% d’activités IA à risque sous supervision humaine</v>
      </c>
      <c r="D359" s="354"/>
      <c r="E359" s="115"/>
      <c r="F359" s="115"/>
    </row>
    <row r="360" spans="2:6" ht="25.2" customHeight="1" x14ac:dyDescent="0.25">
      <c r="B360" s="173" t="str">
        <f t="shared" si="15"/>
        <v xml:space="preserve">Systèmes IA audités pour leur robustesse cybersécurité </v>
      </c>
      <c r="C360" s="353" t="str">
        <f t="shared" si="15"/>
        <v>% de systèmes IA audités pour la cybersécurité/an</v>
      </c>
      <c r="D360" s="354"/>
      <c r="E360" s="115"/>
      <c r="F360" s="115"/>
    </row>
    <row r="361" spans="2:6" ht="25.2" customHeight="1" x14ac:dyDescent="0.25">
      <c r="B361" s="173" t="str">
        <f t="shared" si="15"/>
        <v xml:space="preserve">Projets IA conçus selon des principes de frugalité/sobriété numérique </v>
      </c>
      <c r="C361" s="353" t="str">
        <f t="shared" si="15"/>
        <v>% de projets IA conçus selon une démarche frugale</v>
      </c>
      <c r="D361" s="354"/>
      <c r="E361" s="115"/>
      <c r="F361" s="115"/>
    </row>
    <row r="362" spans="2:6" ht="25.2" customHeight="1" x14ac:dyDescent="0.25">
      <c r="B362" s="173" t="str">
        <f t="shared" si="15"/>
        <v xml:space="preserve">Équipes IA sensibilisées à l’impact environnemental de l’IA </v>
      </c>
      <c r="C362" s="353" t="str">
        <f t="shared" si="15"/>
        <v>% d’équipes IA sensibilisées</v>
      </c>
      <c r="D362" s="354"/>
      <c r="E362" s="115"/>
      <c r="F362" s="115"/>
    </row>
    <row r="363" spans="2:6" ht="25.2" customHeight="1" x14ac:dyDescent="0.25">
      <c r="B363" s="173" t="str">
        <f t="shared" si="15"/>
        <v xml:space="preserve">Projets IA ayant fait l’objet d’une évaluation d’empreinte environnementale </v>
      </c>
      <c r="C363" s="353" t="str">
        <f t="shared" si="15"/>
        <v>% de projets IA évalués pour leur empreinte environnementale</v>
      </c>
      <c r="D363" s="354"/>
      <c r="E363" s="115"/>
      <c r="F363" s="115"/>
    </row>
    <row r="364" spans="2:6" ht="25.2" customHeight="1" x14ac:dyDescent="0.25">
      <c r="B364" s="173" t="str">
        <f t="shared" si="15"/>
        <v xml:space="preserve">Solutions IA sélectionnées après comparaison de leur impact environnemental </v>
      </c>
      <c r="C364" s="353" t="str">
        <f t="shared" si="15"/>
        <v>% de solutions IA sélectionnées en tenant compte de critères environnementaux</v>
      </c>
      <c r="D364" s="354"/>
      <c r="E364" s="115"/>
      <c r="F364" s="115"/>
    </row>
    <row r="365" spans="2:6" ht="22.2" customHeight="1" x14ac:dyDescent="0.25"/>
    <row r="366" spans="2:6" ht="22.2" customHeight="1" x14ac:dyDescent="0.25"/>
    <row r="367" spans="2:6" ht="22.2" customHeight="1" x14ac:dyDescent="0.25"/>
    <row r="368" spans="2:6" x14ac:dyDescent="0.25">
      <c r="B368" s="350" t="s">
        <v>1263</v>
      </c>
      <c r="C368" s="350"/>
    </row>
    <row r="369" spans="1:6" ht="25.2" customHeight="1" x14ac:dyDescent="0.25">
      <c r="A369" s="191">
        <f>A348+1</f>
        <v>17</v>
      </c>
      <c r="B369" s="190">
        <f ca="1">OFFSET(Identité!C$34, 0, $A348)</f>
        <v>0</v>
      </c>
    </row>
    <row r="370" spans="1:6" ht="25.2" customHeight="1" thickBot="1" x14ac:dyDescent="0.3">
      <c r="B370" s="49"/>
    </row>
    <row r="371" spans="1:6" ht="46.2" customHeight="1" thickBot="1" x14ac:dyDescent="0.3">
      <c r="B371" s="170" t="str">
        <f t="shared" ref="B371:C385" si="16">B350</f>
        <v>Bonnes pratiques</v>
      </c>
      <c r="C371" s="355" t="str">
        <f t="shared" si="16"/>
        <v xml:space="preserve"> Indicateur </v>
      </c>
      <c r="D371" s="356"/>
      <c r="E371" s="189" t="str">
        <f>E350</f>
        <v>Quel est votre objectif pour cette bonne pratique ?</v>
      </c>
      <c r="F371" s="189" t="str">
        <f>F350</f>
        <v>Selon vos objectifs, où en est la mise en œuvre de cette bonne pratique ?</v>
      </c>
    </row>
    <row r="372" spans="1:6" ht="25.2" customHeight="1" x14ac:dyDescent="0.25">
      <c r="B372" s="168" t="str">
        <f t="shared" si="16"/>
        <v xml:space="preserve">Collaborateurs formés aux usages responsables de l’IA </v>
      </c>
      <c r="C372" s="351" t="str">
        <f t="shared" si="16"/>
        <v>% de collaborateurs formés</v>
      </c>
      <c r="D372" s="352"/>
      <c r="E372" s="114"/>
      <c r="F372" s="114"/>
    </row>
    <row r="373" spans="1:6" ht="25.2" customHeight="1" x14ac:dyDescent="0.25">
      <c r="B373" s="173" t="str">
        <f t="shared" si="16"/>
        <v>Projets IA intégrant une analyse d’impact humain (autonomie, interactions, sens)</v>
      </c>
      <c r="C373" s="353" t="str">
        <f t="shared" si="16"/>
        <v>% de projets IA avec analyse d’impact humain</v>
      </c>
      <c r="D373" s="354"/>
      <c r="E373" s="115"/>
      <c r="F373" s="115"/>
    </row>
    <row r="374" spans="1:6" ht="25.2" customHeight="1" x14ac:dyDescent="0.25">
      <c r="B374" s="173" t="str">
        <f t="shared" si="16"/>
        <v xml:space="preserve">Achats IA comportant une clause droits humains/démocratie </v>
      </c>
      <c r="C374" s="353" t="str">
        <f t="shared" si="16"/>
        <v>% de contrats IA intégrant une clause éthique/droits humains</v>
      </c>
      <c r="D374" s="354"/>
      <c r="E374" s="115"/>
      <c r="F374" s="115"/>
    </row>
    <row r="375" spans="1:6" ht="25.2" customHeight="1" x14ac:dyDescent="0.25">
      <c r="B375" s="173" t="str">
        <f t="shared" si="16"/>
        <v xml:space="preserve">Jeux de données IA audités pour les biais et la diversité </v>
      </c>
      <c r="C375" s="353" t="str">
        <f t="shared" si="16"/>
        <v>% de jeux de données IA audités/an</v>
      </c>
      <c r="D375" s="354"/>
      <c r="E375" s="115"/>
      <c r="F375" s="115"/>
    </row>
    <row r="376" spans="1:6" ht="25.2" customHeight="1" x14ac:dyDescent="0.25">
      <c r="B376" s="173" t="str">
        <f t="shared" si="16"/>
        <v xml:space="preserve">Services IA accessibles (notamment handicap) </v>
      </c>
      <c r="C376" s="353" t="str">
        <f t="shared" si="16"/>
        <v>% de services IA conformes accessibilité</v>
      </c>
      <c r="D376" s="354"/>
      <c r="E376" s="115"/>
      <c r="F376" s="115"/>
    </row>
    <row r="377" spans="1:6" ht="25.2" customHeight="1" x14ac:dyDescent="0.25">
      <c r="B377" s="173" t="str">
        <f t="shared" si="16"/>
        <v xml:space="preserve">Projets IA ayant fait l’objet d’une analyse de non-discrimination </v>
      </c>
      <c r="C377" s="353" t="str">
        <f t="shared" si="16"/>
        <v>% de projets IA analysés pour la non-discrimination</v>
      </c>
      <c r="D377" s="354"/>
      <c r="E377" s="115"/>
      <c r="F377" s="115"/>
    </row>
    <row r="378" spans="1:6" ht="39" customHeight="1" x14ac:dyDescent="0.25">
      <c r="B378" s="173" t="str">
        <f t="shared" si="16"/>
        <v xml:space="preserve">Systèmes IA pour lesquels les utilisateurs sont informés de leur usage </v>
      </c>
      <c r="C378" s="353" t="str">
        <f t="shared" si="16"/>
        <v>% de systèmes IA avec information utilisateur</v>
      </c>
      <c r="D378" s="354"/>
      <c r="E378" s="115"/>
      <c r="F378" s="115"/>
    </row>
    <row r="379" spans="1:6" ht="25.2" customHeight="1" x14ac:dyDescent="0.25">
      <c r="B379" s="173" t="str">
        <f t="shared" si="16"/>
        <v xml:space="preserve">Solutions IA documentées et explicables auprès des utilisateurs </v>
      </c>
      <c r="C379" s="353" t="str">
        <f t="shared" si="16"/>
        <v>% de solutions IA documentées de façon accessible</v>
      </c>
      <c r="D379" s="354"/>
      <c r="E379" s="115"/>
      <c r="F379" s="115"/>
    </row>
    <row r="380" spans="1:6" ht="25.2" customHeight="1" x14ac:dyDescent="0.25">
      <c r="B380" s="173" t="str">
        <f t="shared" si="16"/>
        <v xml:space="preserve">Activités IA à risque placées sous supervision humaine </v>
      </c>
      <c r="C380" s="353" t="str">
        <f t="shared" si="16"/>
        <v>% d’activités IA à risque sous supervision humaine</v>
      </c>
      <c r="D380" s="354"/>
      <c r="E380" s="115"/>
      <c r="F380" s="115"/>
    </row>
    <row r="381" spans="1:6" ht="25.2" customHeight="1" x14ac:dyDescent="0.25">
      <c r="B381" s="173" t="str">
        <f t="shared" si="16"/>
        <v xml:space="preserve">Systèmes IA audités pour leur robustesse cybersécurité </v>
      </c>
      <c r="C381" s="353" t="str">
        <f t="shared" si="16"/>
        <v>% de systèmes IA audités pour la cybersécurité/an</v>
      </c>
      <c r="D381" s="354"/>
      <c r="E381" s="115"/>
      <c r="F381" s="115"/>
    </row>
    <row r="382" spans="1:6" ht="25.2" customHeight="1" x14ac:dyDescent="0.25">
      <c r="B382" s="173" t="str">
        <f t="shared" si="16"/>
        <v xml:space="preserve">Projets IA conçus selon des principes de frugalité/sobriété numérique </v>
      </c>
      <c r="C382" s="353" t="str">
        <f t="shared" si="16"/>
        <v>% de projets IA conçus selon une démarche frugale</v>
      </c>
      <c r="D382" s="354"/>
      <c r="E382" s="115"/>
      <c r="F382" s="115"/>
    </row>
    <row r="383" spans="1:6" ht="25.2" customHeight="1" x14ac:dyDescent="0.25">
      <c r="B383" s="173" t="str">
        <f t="shared" si="16"/>
        <v xml:space="preserve">Équipes IA sensibilisées à l’impact environnemental de l’IA </v>
      </c>
      <c r="C383" s="353" t="str">
        <f t="shared" si="16"/>
        <v>% d’équipes IA sensibilisées</v>
      </c>
      <c r="D383" s="354"/>
      <c r="E383" s="115"/>
      <c r="F383" s="115"/>
    </row>
    <row r="384" spans="1:6" ht="25.2" customHeight="1" x14ac:dyDescent="0.25">
      <c r="B384" s="173" t="str">
        <f t="shared" si="16"/>
        <v xml:space="preserve">Projets IA ayant fait l’objet d’une évaluation d’empreinte environnementale </v>
      </c>
      <c r="C384" s="353" t="str">
        <f t="shared" si="16"/>
        <v>% de projets IA évalués pour leur empreinte environnementale</v>
      </c>
      <c r="D384" s="354"/>
      <c r="E384" s="115"/>
      <c r="F384" s="115"/>
    </row>
    <row r="385" spans="1:6" ht="25.2" customHeight="1" x14ac:dyDescent="0.25">
      <c r="B385" s="173" t="str">
        <f t="shared" si="16"/>
        <v xml:space="preserve">Solutions IA sélectionnées après comparaison de leur impact environnemental </v>
      </c>
      <c r="C385" s="353" t="str">
        <f t="shared" si="16"/>
        <v>% de solutions IA sélectionnées en tenant compte de critères environnementaux</v>
      </c>
      <c r="D385" s="354"/>
      <c r="E385" s="115"/>
      <c r="F385" s="115"/>
    </row>
    <row r="386" spans="1:6" ht="22.2" customHeight="1" x14ac:dyDescent="0.25"/>
    <row r="387" spans="1:6" ht="22.2" customHeight="1" x14ac:dyDescent="0.25"/>
    <row r="388" spans="1:6" ht="22.2" customHeight="1" x14ac:dyDescent="0.25"/>
    <row r="389" spans="1:6" x14ac:dyDescent="0.25">
      <c r="B389" s="350" t="s">
        <v>1263</v>
      </c>
      <c r="C389" s="350"/>
    </row>
    <row r="390" spans="1:6" ht="25.2" customHeight="1" x14ac:dyDescent="0.25">
      <c r="A390" s="191">
        <f>A369+1</f>
        <v>18</v>
      </c>
      <c r="B390" s="190">
        <f ca="1">OFFSET(Identité!C$34, 0, $A369)</f>
        <v>0</v>
      </c>
    </row>
    <row r="391" spans="1:6" ht="25.2" customHeight="1" thickBot="1" x14ac:dyDescent="0.3">
      <c r="B391" s="49"/>
    </row>
    <row r="392" spans="1:6" ht="46.2" customHeight="1" thickBot="1" x14ac:dyDescent="0.3">
      <c r="B392" s="170" t="str">
        <f t="shared" ref="B392:C406" si="17">B371</f>
        <v>Bonnes pratiques</v>
      </c>
      <c r="C392" s="355" t="str">
        <f t="shared" si="17"/>
        <v xml:space="preserve"> Indicateur </v>
      </c>
      <c r="D392" s="356"/>
      <c r="E392" s="189" t="str">
        <f>E371</f>
        <v>Quel est votre objectif pour cette bonne pratique ?</v>
      </c>
      <c r="F392" s="189" t="str">
        <f>F371</f>
        <v>Selon vos objectifs, où en est la mise en œuvre de cette bonne pratique ?</v>
      </c>
    </row>
    <row r="393" spans="1:6" ht="25.2" customHeight="1" x14ac:dyDescent="0.25">
      <c r="B393" s="168" t="str">
        <f t="shared" si="17"/>
        <v xml:space="preserve">Collaborateurs formés aux usages responsables de l’IA </v>
      </c>
      <c r="C393" s="351" t="str">
        <f t="shared" si="17"/>
        <v>% de collaborateurs formés</v>
      </c>
      <c r="D393" s="352"/>
      <c r="E393" s="114"/>
      <c r="F393" s="114"/>
    </row>
    <row r="394" spans="1:6" ht="25.2" customHeight="1" x14ac:dyDescent="0.25">
      <c r="B394" s="173" t="str">
        <f t="shared" si="17"/>
        <v>Projets IA intégrant une analyse d’impact humain (autonomie, interactions, sens)</v>
      </c>
      <c r="C394" s="353" t="str">
        <f t="shared" si="17"/>
        <v>% de projets IA avec analyse d’impact humain</v>
      </c>
      <c r="D394" s="354"/>
      <c r="E394" s="115"/>
      <c r="F394" s="115"/>
    </row>
    <row r="395" spans="1:6" ht="25.2" customHeight="1" x14ac:dyDescent="0.25">
      <c r="B395" s="173" t="str">
        <f t="shared" si="17"/>
        <v xml:space="preserve">Achats IA comportant une clause droits humains/démocratie </v>
      </c>
      <c r="C395" s="353" t="str">
        <f t="shared" si="17"/>
        <v>% de contrats IA intégrant une clause éthique/droits humains</v>
      </c>
      <c r="D395" s="354"/>
      <c r="E395" s="115"/>
      <c r="F395" s="115"/>
    </row>
    <row r="396" spans="1:6" ht="25.2" customHeight="1" x14ac:dyDescent="0.25">
      <c r="B396" s="173" t="str">
        <f t="shared" si="17"/>
        <v xml:space="preserve">Jeux de données IA audités pour les biais et la diversité </v>
      </c>
      <c r="C396" s="353" t="str">
        <f t="shared" si="17"/>
        <v>% de jeux de données IA audités/an</v>
      </c>
      <c r="D396" s="354"/>
      <c r="E396" s="115"/>
      <c r="F396" s="115"/>
    </row>
    <row r="397" spans="1:6" ht="25.2" customHeight="1" x14ac:dyDescent="0.25">
      <c r="B397" s="173" t="str">
        <f t="shared" si="17"/>
        <v xml:space="preserve">Services IA accessibles (notamment handicap) </v>
      </c>
      <c r="C397" s="353" t="str">
        <f t="shared" si="17"/>
        <v>% de services IA conformes accessibilité</v>
      </c>
      <c r="D397" s="354"/>
      <c r="E397" s="115"/>
      <c r="F397" s="115"/>
    </row>
    <row r="398" spans="1:6" ht="25.2" customHeight="1" x14ac:dyDescent="0.25">
      <c r="B398" s="173" t="str">
        <f t="shared" si="17"/>
        <v xml:space="preserve">Projets IA ayant fait l’objet d’une analyse de non-discrimination </v>
      </c>
      <c r="C398" s="353" t="str">
        <f t="shared" si="17"/>
        <v>% de projets IA analysés pour la non-discrimination</v>
      </c>
      <c r="D398" s="354"/>
      <c r="E398" s="115"/>
      <c r="F398" s="115"/>
    </row>
    <row r="399" spans="1:6" ht="39" customHeight="1" x14ac:dyDescent="0.25">
      <c r="B399" s="173" t="str">
        <f t="shared" si="17"/>
        <v xml:space="preserve">Systèmes IA pour lesquels les utilisateurs sont informés de leur usage </v>
      </c>
      <c r="C399" s="353" t="str">
        <f t="shared" si="17"/>
        <v>% de systèmes IA avec information utilisateur</v>
      </c>
      <c r="D399" s="354"/>
      <c r="E399" s="115"/>
      <c r="F399" s="115"/>
    </row>
    <row r="400" spans="1:6" ht="25.2" customHeight="1" x14ac:dyDescent="0.25">
      <c r="B400" s="173" t="str">
        <f t="shared" si="17"/>
        <v xml:space="preserve">Solutions IA documentées et explicables auprès des utilisateurs </v>
      </c>
      <c r="C400" s="353" t="str">
        <f t="shared" si="17"/>
        <v>% de solutions IA documentées de façon accessible</v>
      </c>
      <c r="D400" s="354"/>
      <c r="E400" s="115"/>
      <c r="F400" s="115"/>
    </row>
    <row r="401" spans="1:6" ht="25.2" customHeight="1" x14ac:dyDescent="0.25">
      <c r="B401" s="173" t="str">
        <f t="shared" si="17"/>
        <v xml:space="preserve">Activités IA à risque placées sous supervision humaine </v>
      </c>
      <c r="C401" s="353" t="str">
        <f t="shared" si="17"/>
        <v>% d’activités IA à risque sous supervision humaine</v>
      </c>
      <c r="D401" s="354"/>
      <c r="E401" s="115"/>
      <c r="F401" s="115"/>
    </row>
    <row r="402" spans="1:6" ht="25.2" customHeight="1" x14ac:dyDescent="0.25">
      <c r="B402" s="173" t="str">
        <f t="shared" si="17"/>
        <v xml:space="preserve">Systèmes IA audités pour leur robustesse cybersécurité </v>
      </c>
      <c r="C402" s="353" t="str">
        <f t="shared" si="17"/>
        <v>% de systèmes IA audités pour la cybersécurité/an</v>
      </c>
      <c r="D402" s="354"/>
      <c r="E402" s="115"/>
      <c r="F402" s="115"/>
    </row>
    <row r="403" spans="1:6" ht="25.2" customHeight="1" x14ac:dyDescent="0.25">
      <c r="B403" s="173" t="str">
        <f t="shared" si="17"/>
        <v xml:space="preserve">Projets IA conçus selon des principes de frugalité/sobriété numérique </v>
      </c>
      <c r="C403" s="353" t="str">
        <f t="shared" si="17"/>
        <v>% de projets IA conçus selon une démarche frugale</v>
      </c>
      <c r="D403" s="354"/>
      <c r="E403" s="115"/>
      <c r="F403" s="115"/>
    </row>
    <row r="404" spans="1:6" ht="25.2" customHeight="1" x14ac:dyDescent="0.25">
      <c r="B404" s="173" t="str">
        <f t="shared" si="17"/>
        <v xml:space="preserve">Équipes IA sensibilisées à l’impact environnemental de l’IA </v>
      </c>
      <c r="C404" s="353" t="str">
        <f t="shared" si="17"/>
        <v>% d’équipes IA sensibilisées</v>
      </c>
      <c r="D404" s="354"/>
      <c r="E404" s="115"/>
      <c r="F404" s="115"/>
    </row>
    <row r="405" spans="1:6" ht="25.2" customHeight="1" x14ac:dyDescent="0.25">
      <c r="B405" s="173" t="str">
        <f t="shared" si="17"/>
        <v xml:space="preserve">Projets IA ayant fait l’objet d’une évaluation d’empreinte environnementale </v>
      </c>
      <c r="C405" s="353" t="str">
        <f t="shared" si="17"/>
        <v>% de projets IA évalués pour leur empreinte environnementale</v>
      </c>
      <c r="D405" s="354"/>
      <c r="E405" s="115"/>
      <c r="F405" s="115"/>
    </row>
    <row r="406" spans="1:6" ht="25.2" customHeight="1" x14ac:dyDescent="0.25">
      <c r="B406" s="173" t="str">
        <f t="shared" si="17"/>
        <v xml:space="preserve">Solutions IA sélectionnées après comparaison de leur impact environnemental </v>
      </c>
      <c r="C406" s="353" t="str">
        <f t="shared" si="17"/>
        <v>% de solutions IA sélectionnées en tenant compte de critères environnementaux</v>
      </c>
      <c r="D406" s="354"/>
      <c r="E406" s="115"/>
      <c r="F406" s="115"/>
    </row>
    <row r="407" spans="1:6" ht="22.2" customHeight="1" x14ac:dyDescent="0.25"/>
    <row r="408" spans="1:6" ht="22.2" customHeight="1" x14ac:dyDescent="0.25"/>
    <row r="409" spans="1:6" ht="22.2" customHeight="1" x14ac:dyDescent="0.25"/>
    <row r="410" spans="1:6" x14ac:dyDescent="0.25">
      <c r="B410" s="350" t="s">
        <v>1263</v>
      </c>
      <c r="C410" s="350"/>
    </row>
    <row r="411" spans="1:6" ht="25.2" customHeight="1" x14ac:dyDescent="0.25">
      <c r="A411" s="191">
        <f>A390+1</f>
        <v>19</v>
      </c>
      <c r="B411" s="190">
        <f ca="1">OFFSET(Identité!C$34, 0, $A390)</f>
        <v>0</v>
      </c>
    </row>
    <row r="412" spans="1:6" ht="25.2" customHeight="1" thickBot="1" x14ac:dyDescent="0.3">
      <c r="B412" s="49"/>
    </row>
    <row r="413" spans="1:6" ht="46.2" customHeight="1" thickBot="1" x14ac:dyDescent="0.3">
      <c r="B413" s="170" t="str">
        <f t="shared" ref="B413:C427" si="18">B392</f>
        <v>Bonnes pratiques</v>
      </c>
      <c r="C413" s="355" t="str">
        <f t="shared" si="18"/>
        <v xml:space="preserve"> Indicateur </v>
      </c>
      <c r="D413" s="356"/>
      <c r="E413" s="189" t="str">
        <f>E392</f>
        <v>Quel est votre objectif pour cette bonne pratique ?</v>
      </c>
      <c r="F413" s="189" t="str">
        <f>F392</f>
        <v>Selon vos objectifs, où en est la mise en œuvre de cette bonne pratique ?</v>
      </c>
    </row>
    <row r="414" spans="1:6" ht="25.2" customHeight="1" x14ac:dyDescent="0.25">
      <c r="B414" s="168" t="str">
        <f t="shared" si="18"/>
        <v xml:space="preserve">Collaborateurs formés aux usages responsables de l’IA </v>
      </c>
      <c r="C414" s="351" t="str">
        <f t="shared" si="18"/>
        <v>% de collaborateurs formés</v>
      </c>
      <c r="D414" s="352"/>
      <c r="E414" s="114"/>
      <c r="F414" s="114"/>
    </row>
    <row r="415" spans="1:6" ht="25.2" customHeight="1" x14ac:dyDescent="0.25">
      <c r="B415" s="173" t="str">
        <f t="shared" si="18"/>
        <v>Projets IA intégrant une analyse d’impact humain (autonomie, interactions, sens)</v>
      </c>
      <c r="C415" s="353" t="str">
        <f t="shared" si="18"/>
        <v>% de projets IA avec analyse d’impact humain</v>
      </c>
      <c r="D415" s="354"/>
      <c r="E415" s="115"/>
      <c r="F415" s="115"/>
    </row>
    <row r="416" spans="1:6" ht="25.2" customHeight="1" x14ac:dyDescent="0.25">
      <c r="B416" s="173" t="str">
        <f t="shared" si="18"/>
        <v xml:space="preserve">Achats IA comportant une clause droits humains/démocratie </v>
      </c>
      <c r="C416" s="353" t="str">
        <f t="shared" si="18"/>
        <v>% de contrats IA intégrant une clause éthique/droits humains</v>
      </c>
      <c r="D416" s="354"/>
      <c r="E416" s="115"/>
      <c r="F416" s="115"/>
    </row>
    <row r="417" spans="1:6" ht="25.2" customHeight="1" x14ac:dyDescent="0.25">
      <c r="B417" s="173" t="str">
        <f t="shared" si="18"/>
        <v xml:space="preserve">Jeux de données IA audités pour les biais et la diversité </v>
      </c>
      <c r="C417" s="353" t="str">
        <f t="shared" si="18"/>
        <v>% de jeux de données IA audités/an</v>
      </c>
      <c r="D417" s="354"/>
      <c r="E417" s="115"/>
      <c r="F417" s="115"/>
    </row>
    <row r="418" spans="1:6" ht="25.2" customHeight="1" x14ac:dyDescent="0.25">
      <c r="B418" s="173" t="str">
        <f t="shared" si="18"/>
        <v xml:space="preserve">Services IA accessibles (notamment handicap) </v>
      </c>
      <c r="C418" s="353" t="str">
        <f t="shared" si="18"/>
        <v>% de services IA conformes accessibilité</v>
      </c>
      <c r="D418" s="354"/>
      <c r="E418" s="115"/>
      <c r="F418" s="115"/>
    </row>
    <row r="419" spans="1:6" ht="25.2" customHeight="1" x14ac:dyDescent="0.25">
      <c r="B419" s="173" t="str">
        <f t="shared" si="18"/>
        <v xml:space="preserve">Projets IA ayant fait l’objet d’une analyse de non-discrimination </v>
      </c>
      <c r="C419" s="353" t="str">
        <f t="shared" si="18"/>
        <v>% de projets IA analysés pour la non-discrimination</v>
      </c>
      <c r="D419" s="354"/>
      <c r="E419" s="115"/>
      <c r="F419" s="115"/>
    </row>
    <row r="420" spans="1:6" ht="39" customHeight="1" x14ac:dyDescent="0.25">
      <c r="B420" s="173" t="str">
        <f t="shared" si="18"/>
        <v xml:space="preserve">Systèmes IA pour lesquels les utilisateurs sont informés de leur usage </v>
      </c>
      <c r="C420" s="353" t="str">
        <f t="shared" si="18"/>
        <v>% de systèmes IA avec information utilisateur</v>
      </c>
      <c r="D420" s="354"/>
      <c r="E420" s="115"/>
      <c r="F420" s="115"/>
    </row>
    <row r="421" spans="1:6" ht="25.2" customHeight="1" x14ac:dyDescent="0.25">
      <c r="B421" s="173" t="str">
        <f t="shared" si="18"/>
        <v xml:space="preserve">Solutions IA documentées et explicables auprès des utilisateurs </v>
      </c>
      <c r="C421" s="353" t="str">
        <f t="shared" si="18"/>
        <v>% de solutions IA documentées de façon accessible</v>
      </c>
      <c r="D421" s="354"/>
      <c r="E421" s="115"/>
      <c r="F421" s="115"/>
    </row>
    <row r="422" spans="1:6" ht="25.2" customHeight="1" x14ac:dyDescent="0.25">
      <c r="B422" s="173" t="str">
        <f t="shared" si="18"/>
        <v xml:space="preserve">Activités IA à risque placées sous supervision humaine </v>
      </c>
      <c r="C422" s="353" t="str">
        <f t="shared" si="18"/>
        <v>% d’activités IA à risque sous supervision humaine</v>
      </c>
      <c r="D422" s="354"/>
      <c r="E422" s="115"/>
      <c r="F422" s="115"/>
    </row>
    <row r="423" spans="1:6" ht="25.2" customHeight="1" x14ac:dyDescent="0.25">
      <c r="B423" s="173" t="str">
        <f t="shared" si="18"/>
        <v xml:space="preserve">Systèmes IA audités pour leur robustesse cybersécurité </v>
      </c>
      <c r="C423" s="353" t="str">
        <f t="shared" si="18"/>
        <v>% de systèmes IA audités pour la cybersécurité/an</v>
      </c>
      <c r="D423" s="354"/>
      <c r="E423" s="115"/>
      <c r="F423" s="115"/>
    </row>
    <row r="424" spans="1:6" ht="25.2" customHeight="1" x14ac:dyDescent="0.25">
      <c r="B424" s="173" t="str">
        <f t="shared" si="18"/>
        <v xml:space="preserve">Projets IA conçus selon des principes de frugalité/sobriété numérique </v>
      </c>
      <c r="C424" s="353" t="str">
        <f t="shared" si="18"/>
        <v>% de projets IA conçus selon une démarche frugale</v>
      </c>
      <c r="D424" s="354"/>
      <c r="E424" s="115"/>
      <c r="F424" s="115"/>
    </row>
    <row r="425" spans="1:6" ht="25.2" customHeight="1" x14ac:dyDescent="0.25">
      <c r="B425" s="173" t="str">
        <f t="shared" si="18"/>
        <v xml:space="preserve">Équipes IA sensibilisées à l’impact environnemental de l’IA </v>
      </c>
      <c r="C425" s="353" t="str">
        <f t="shared" si="18"/>
        <v>% d’équipes IA sensibilisées</v>
      </c>
      <c r="D425" s="354"/>
      <c r="E425" s="115"/>
      <c r="F425" s="115"/>
    </row>
    <row r="426" spans="1:6" ht="25.2" customHeight="1" x14ac:dyDescent="0.25">
      <c r="B426" s="173" t="str">
        <f t="shared" si="18"/>
        <v xml:space="preserve">Projets IA ayant fait l’objet d’une évaluation d’empreinte environnementale </v>
      </c>
      <c r="C426" s="353" t="str">
        <f t="shared" si="18"/>
        <v>% de projets IA évalués pour leur empreinte environnementale</v>
      </c>
      <c r="D426" s="354"/>
      <c r="E426" s="115"/>
      <c r="F426" s="115"/>
    </row>
    <row r="427" spans="1:6" ht="25.2" customHeight="1" x14ac:dyDescent="0.25">
      <c r="B427" s="173" t="str">
        <f t="shared" si="18"/>
        <v xml:space="preserve">Solutions IA sélectionnées après comparaison de leur impact environnemental </v>
      </c>
      <c r="C427" s="353" t="str">
        <f t="shared" si="18"/>
        <v>% de solutions IA sélectionnées en tenant compte de critères environnementaux</v>
      </c>
      <c r="D427" s="354"/>
      <c r="E427" s="115"/>
      <c r="F427" s="115"/>
    </row>
    <row r="428" spans="1:6" ht="22.2" customHeight="1" x14ac:dyDescent="0.25"/>
    <row r="429" spans="1:6" ht="22.2" customHeight="1" x14ac:dyDescent="0.25"/>
    <row r="430" spans="1:6" ht="22.2" customHeight="1" x14ac:dyDescent="0.25"/>
    <row r="431" spans="1:6" x14ac:dyDescent="0.25">
      <c r="B431" s="350" t="s">
        <v>1263</v>
      </c>
      <c r="C431" s="350"/>
    </row>
    <row r="432" spans="1:6" ht="25.2" customHeight="1" x14ac:dyDescent="0.25">
      <c r="A432" s="191">
        <f>A411+1</f>
        <v>20</v>
      </c>
      <c r="B432" s="190">
        <f ca="1">OFFSET(Identité!C$34, 0, $A411)</f>
        <v>0</v>
      </c>
    </row>
    <row r="433" spans="2:6" ht="25.2" customHeight="1" thickBot="1" x14ac:dyDescent="0.3">
      <c r="B433" s="49"/>
    </row>
    <row r="434" spans="2:6" ht="46.2" customHeight="1" thickBot="1" x14ac:dyDescent="0.3">
      <c r="B434" s="170" t="str">
        <f t="shared" ref="B434:C448" si="19">B413</f>
        <v>Bonnes pratiques</v>
      </c>
      <c r="C434" s="355" t="str">
        <f t="shared" si="19"/>
        <v xml:space="preserve"> Indicateur </v>
      </c>
      <c r="D434" s="356"/>
      <c r="E434" s="189" t="str">
        <f>E413</f>
        <v>Quel est votre objectif pour cette bonne pratique ?</v>
      </c>
      <c r="F434" s="189" t="str">
        <f>F413</f>
        <v>Selon vos objectifs, où en est la mise en œuvre de cette bonne pratique ?</v>
      </c>
    </row>
    <row r="435" spans="2:6" ht="25.2" customHeight="1" x14ac:dyDescent="0.25">
      <c r="B435" s="168" t="str">
        <f t="shared" si="19"/>
        <v xml:space="preserve">Collaborateurs formés aux usages responsables de l’IA </v>
      </c>
      <c r="C435" s="351" t="str">
        <f t="shared" si="19"/>
        <v>% de collaborateurs formés</v>
      </c>
      <c r="D435" s="352"/>
      <c r="E435" s="114"/>
      <c r="F435" s="114"/>
    </row>
    <row r="436" spans="2:6" ht="25.2" customHeight="1" x14ac:dyDescent="0.25">
      <c r="B436" s="173" t="str">
        <f t="shared" si="19"/>
        <v>Projets IA intégrant une analyse d’impact humain (autonomie, interactions, sens)</v>
      </c>
      <c r="C436" s="353" t="str">
        <f t="shared" si="19"/>
        <v>% de projets IA avec analyse d’impact humain</v>
      </c>
      <c r="D436" s="354"/>
      <c r="E436" s="115"/>
      <c r="F436" s="115"/>
    </row>
    <row r="437" spans="2:6" ht="25.2" customHeight="1" x14ac:dyDescent="0.25">
      <c r="B437" s="173" t="str">
        <f t="shared" si="19"/>
        <v xml:space="preserve">Achats IA comportant une clause droits humains/démocratie </v>
      </c>
      <c r="C437" s="353" t="str">
        <f t="shared" si="19"/>
        <v>% de contrats IA intégrant une clause éthique/droits humains</v>
      </c>
      <c r="D437" s="354"/>
      <c r="E437" s="115"/>
      <c r="F437" s="115"/>
    </row>
    <row r="438" spans="2:6" ht="25.2" customHeight="1" x14ac:dyDescent="0.25">
      <c r="B438" s="173" t="str">
        <f t="shared" si="19"/>
        <v xml:space="preserve">Jeux de données IA audités pour les biais et la diversité </v>
      </c>
      <c r="C438" s="353" t="str">
        <f t="shared" si="19"/>
        <v>% de jeux de données IA audités/an</v>
      </c>
      <c r="D438" s="354"/>
      <c r="E438" s="115"/>
      <c r="F438" s="115"/>
    </row>
    <row r="439" spans="2:6" ht="25.2" customHeight="1" x14ac:dyDescent="0.25">
      <c r="B439" s="173" t="str">
        <f t="shared" si="19"/>
        <v xml:space="preserve">Services IA accessibles (notamment handicap) </v>
      </c>
      <c r="C439" s="353" t="str">
        <f t="shared" si="19"/>
        <v>% de services IA conformes accessibilité</v>
      </c>
      <c r="D439" s="354"/>
      <c r="E439" s="115"/>
      <c r="F439" s="115"/>
    </row>
    <row r="440" spans="2:6" ht="25.2" customHeight="1" x14ac:dyDescent="0.25">
      <c r="B440" s="173" t="str">
        <f t="shared" si="19"/>
        <v xml:space="preserve">Projets IA ayant fait l’objet d’une analyse de non-discrimination </v>
      </c>
      <c r="C440" s="353" t="str">
        <f t="shared" si="19"/>
        <v>% de projets IA analysés pour la non-discrimination</v>
      </c>
      <c r="D440" s="354"/>
      <c r="E440" s="115"/>
      <c r="F440" s="115"/>
    </row>
    <row r="441" spans="2:6" ht="39" customHeight="1" x14ac:dyDescent="0.25">
      <c r="B441" s="173" t="str">
        <f t="shared" si="19"/>
        <v xml:space="preserve">Systèmes IA pour lesquels les utilisateurs sont informés de leur usage </v>
      </c>
      <c r="C441" s="353" t="str">
        <f t="shared" si="19"/>
        <v>% de systèmes IA avec information utilisateur</v>
      </c>
      <c r="D441" s="354"/>
      <c r="E441" s="115"/>
      <c r="F441" s="115"/>
    </row>
    <row r="442" spans="2:6" ht="25.2" customHeight="1" x14ac:dyDescent="0.25">
      <c r="B442" s="173" t="str">
        <f t="shared" si="19"/>
        <v xml:space="preserve">Solutions IA documentées et explicables auprès des utilisateurs </v>
      </c>
      <c r="C442" s="353" t="str">
        <f t="shared" si="19"/>
        <v>% de solutions IA documentées de façon accessible</v>
      </c>
      <c r="D442" s="354"/>
      <c r="E442" s="115"/>
      <c r="F442" s="115"/>
    </row>
    <row r="443" spans="2:6" ht="25.2" customHeight="1" x14ac:dyDescent="0.25">
      <c r="B443" s="173" t="str">
        <f t="shared" si="19"/>
        <v xml:space="preserve">Activités IA à risque placées sous supervision humaine </v>
      </c>
      <c r="C443" s="353" t="str">
        <f t="shared" si="19"/>
        <v>% d’activités IA à risque sous supervision humaine</v>
      </c>
      <c r="D443" s="354"/>
      <c r="E443" s="115"/>
      <c r="F443" s="115"/>
    </row>
    <row r="444" spans="2:6" ht="25.2" customHeight="1" x14ac:dyDescent="0.25">
      <c r="B444" s="173" t="str">
        <f t="shared" si="19"/>
        <v xml:space="preserve">Systèmes IA audités pour leur robustesse cybersécurité </v>
      </c>
      <c r="C444" s="353" t="str">
        <f t="shared" si="19"/>
        <v>% de systèmes IA audités pour la cybersécurité/an</v>
      </c>
      <c r="D444" s="354"/>
      <c r="E444" s="115"/>
      <c r="F444" s="115"/>
    </row>
    <row r="445" spans="2:6" ht="25.2" customHeight="1" x14ac:dyDescent="0.25">
      <c r="B445" s="173" t="str">
        <f t="shared" si="19"/>
        <v xml:space="preserve">Projets IA conçus selon des principes de frugalité/sobriété numérique </v>
      </c>
      <c r="C445" s="353" t="str">
        <f t="shared" si="19"/>
        <v>% de projets IA conçus selon une démarche frugale</v>
      </c>
      <c r="D445" s="354"/>
      <c r="E445" s="115"/>
      <c r="F445" s="115"/>
    </row>
    <row r="446" spans="2:6" ht="25.2" customHeight="1" x14ac:dyDescent="0.25">
      <c r="B446" s="173" t="str">
        <f t="shared" si="19"/>
        <v xml:space="preserve">Équipes IA sensibilisées à l’impact environnemental de l’IA </v>
      </c>
      <c r="C446" s="353" t="str">
        <f t="shared" si="19"/>
        <v>% d’équipes IA sensibilisées</v>
      </c>
      <c r="D446" s="354"/>
      <c r="E446" s="115"/>
      <c r="F446" s="115"/>
    </row>
    <row r="447" spans="2:6" ht="25.2" customHeight="1" x14ac:dyDescent="0.25">
      <c r="B447" s="173" t="str">
        <f t="shared" si="19"/>
        <v xml:space="preserve">Projets IA ayant fait l’objet d’une évaluation d’empreinte environnementale </v>
      </c>
      <c r="C447" s="353" t="str">
        <f t="shared" si="19"/>
        <v>% de projets IA évalués pour leur empreinte environnementale</v>
      </c>
      <c r="D447" s="354"/>
      <c r="E447" s="115"/>
      <c r="F447" s="115"/>
    </row>
    <row r="448" spans="2:6" ht="25.2" customHeight="1" x14ac:dyDescent="0.25">
      <c r="B448" s="173" t="str">
        <f t="shared" si="19"/>
        <v xml:space="preserve">Solutions IA sélectionnées après comparaison de leur impact environnemental </v>
      </c>
      <c r="C448" s="353" t="str">
        <f t="shared" si="19"/>
        <v>% de solutions IA sélectionnées en tenant compte de critères environnementaux</v>
      </c>
      <c r="D448" s="354"/>
      <c r="E448" s="115"/>
      <c r="F448" s="115"/>
    </row>
    <row r="449" spans="1:6" ht="22.2" customHeight="1" x14ac:dyDescent="0.25"/>
    <row r="450" spans="1:6" ht="22.2" customHeight="1" x14ac:dyDescent="0.25"/>
    <row r="451" spans="1:6" ht="22.2" customHeight="1" x14ac:dyDescent="0.25"/>
    <row r="452" spans="1:6" x14ac:dyDescent="0.25">
      <c r="B452" s="350" t="s">
        <v>1263</v>
      </c>
      <c r="C452" s="350"/>
    </row>
    <row r="453" spans="1:6" ht="25.2" customHeight="1" x14ac:dyDescent="0.25">
      <c r="A453" s="191">
        <f>A432+1</f>
        <v>21</v>
      </c>
      <c r="B453" s="190">
        <f ca="1">OFFSET(Identité!C$34, 0, $A432)</f>
        <v>0</v>
      </c>
    </row>
    <row r="454" spans="1:6" ht="25.2" customHeight="1" thickBot="1" x14ac:dyDescent="0.3">
      <c r="B454" s="49"/>
    </row>
    <row r="455" spans="1:6" ht="46.2" customHeight="1" thickBot="1" x14ac:dyDescent="0.3">
      <c r="B455" s="170" t="str">
        <f t="shared" ref="B455:C469" si="20">B434</f>
        <v>Bonnes pratiques</v>
      </c>
      <c r="C455" s="355" t="str">
        <f t="shared" si="20"/>
        <v xml:space="preserve"> Indicateur </v>
      </c>
      <c r="D455" s="356"/>
      <c r="E455" s="189" t="str">
        <f>E434</f>
        <v>Quel est votre objectif pour cette bonne pratique ?</v>
      </c>
      <c r="F455" s="189" t="str">
        <f>F434</f>
        <v>Selon vos objectifs, où en est la mise en œuvre de cette bonne pratique ?</v>
      </c>
    </row>
    <row r="456" spans="1:6" ht="25.2" customHeight="1" x14ac:dyDescent="0.25">
      <c r="B456" s="168" t="str">
        <f t="shared" si="20"/>
        <v xml:space="preserve">Collaborateurs formés aux usages responsables de l’IA </v>
      </c>
      <c r="C456" s="351" t="str">
        <f t="shared" si="20"/>
        <v>% de collaborateurs formés</v>
      </c>
      <c r="D456" s="352"/>
      <c r="E456" s="114"/>
      <c r="F456" s="114"/>
    </row>
    <row r="457" spans="1:6" ht="25.2" customHeight="1" x14ac:dyDescent="0.25">
      <c r="B457" s="173" t="str">
        <f t="shared" si="20"/>
        <v>Projets IA intégrant une analyse d’impact humain (autonomie, interactions, sens)</v>
      </c>
      <c r="C457" s="353" t="str">
        <f t="shared" si="20"/>
        <v>% de projets IA avec analyse d’impact humain</v>
      </c>
      <c r="D457" s="354"/>
      <c r="E457" s="115"/>
      <c r="F457" s="115"/>
    </row>
    <row r="458" spans="1:6" ht="25.2" customHeight="1" x14ac:dyDescent="0.25">
      <c r="B458" s="173" t="str">
        <f t="shared" si="20"/>
        <v xml:space="preserve">Achats IA comportant une clause droits humains/démocratie </v>
      </c>
      <c r="C458" s="353" t="str">
        <f t="shared" si="20"/>
        <v>% de contrats IA intégrant une clause éthique/droits humains</v>
      </c>
      <c r="D458" s="354"/>
      <c r="E458" s="115"/>
      <c r="F458" s="115"/>
    </row>
    <row r="459" spans="1:6" ht="25.2" customHeight="1" x14ac:dyDescent="0.25">
      <c r="B459" s="173" t="str">
        <f t="shared" si="20"/>
        <v xml:space="preserve">Jeux de données IA audités pour les biais et la diversité </v>
      </c>
      <c r="C459" s="353" t="str">
        <f t="shared" si="20"/>
        <v>% de jeux de données IA audités/an</v>
      </c>
      <c r="D459" s="354"/>
      <c r="E459" s="115"/>
      <c r="F459" s="115"/>
    </row>
    <row r="460" spans="1:6" ht="25.2" customHeight="1" x14ac:dyDescent="0.25">
      <c r="B460" s="173" t="str">
        <f t="shared" si="20"/>
        <v xml:space="preserve">Services IA accessibles (notamment handicap) </v>
      </c>
      <c r="C460" s="353" t="str">
        <f t="shared" si="20"/>
        <v>% de services IA conformes accessibilité</v>
      </c>
      <c r="D460" s="354"/>
      <c r="E460" s="115"/>
      <c r="F460" s="115"/>
    </row>
    <row r="461" spans="1:6" ht="25.2" customHeight="1" x14ac:dyDescent="0.25">
      <c r="B461" s="173" t="str">
        <f t="shared" si="20"/>
        <v xml:space="preserve">Projets IA ayant fait l’objet d’une analyse de non-discrimination </v>
      </c>
      <c r="C461" s="353" t="str">
        <f t="shared" si="20"/>
        <v>% de projets IA analysés pour la non-discrimination</v>
      </c>
      <c r="D461" s="354"/>
      <c r="E461" s="115"/>
      <c r="F461" s="115"/>
    </row>
    <row r="462" spans="1:6" ht="39" customHeight="1" x14ac:dyDescent="0.25">
      <c r="B462" s="173" t="str">
        <f t="shared" si="20"/>
        <v xml:space="preserve">Systèmes IA pour lesquels les utilisateurs sont informés de leur usage </v>
      </c>
      <c r="C462" s="353" t="str">
        <f t="shared" si="20"/>
        <v>% de systèmes IA avec information utilisateur</v>
      </c>
      <c r="D462" s="354"/>
      <c r="E462" s="115"/>
      <c r="F462" s="115"/>
    </row>
    <row r="463" spans="1:6" ht="25.2" customHeight="1" x14ac:dyDescent="0.25">
      <c r="B463" s="173" t="str">
        <f t="shared" si="20"/>
        <v xml:space="preserve">Solutions IA documentées et explicables auprès des utilisateurs </v>
      </c>
      <c r="C463" s="353" t="str">
        <f t="shared" si="20"/>
        <v>% de solutions IA documentées de façon accessible</v>
      </c>
      <c r="D463" s="354"/>
      <c r="E463" s="115"/>
      <c r="F463" s="115"/>
    </row>
    <row r="464" spans="1:6" ht="25.2" customHeight="1" x14ac:dyDescent="0.25">
      <c r="B464" s="173" t="str">
        <f t="shared" si="20"/>
        <v xml:space="preserve">Activités IA à risque placées sous supervision humaine </v>
      </c>
      <c r="C464" s="353" t="str">
        <f t="shared" si="20"/>
        <v>% d’activités IA à risque sous supervision humaine</v>
      </c>
      <c r="D464" s="354"/>
      <c r="E464" s="115"/>
      <c r="F464" s="115"/>
    </row>
    <row r="465" spans="1:6" ht="25.2" customHeight="1" x14ac:dyDescent="0.25">
      <c r="B465" s="173" t="str">
        <f t="shared" si="20"/>
        <v xml:space="preserve">Systèmes IA audités pour leur robustesse cybersécurité </v>
      </c>
      <c r="C465" s="353" t="str">
        <f t="shared" si="20"/>
        <v>% de systèmes IA audités pour la cybersécurité/an</v>
      </c>
      <c r="D465" s="354"/>
      <c r="E465" s="115"/>
      <c r="F465" s="115"/>
    </row>
    <row r="466" spans="1:6" ht="25.2" customHeight="1" x14ac:dyDescent="0.25">
      <c r="B466" s="173" t="str">
        <f t="shared" si="20"/>
        <v xml:space="preserve">Projets IA conçus selon des principes de frugalité/sobriété numérique </v>
      </c>
      <c r="C466" s="353" t="str">
        <f t="shared" si="20"/>
        <v>% de projets IA conçus selon une démarche frugale</v>
      </c>
      <c r="D466" s="354"/>
      <c r="E466" s="115"/>
      <c r="F466" s="115"/>
    </row>
    <row r="467" spans="1:6" ht="25.2" customHeight="1" x14ac:dyDescent="0.25">
      <c r="B467" s="173" t="str">
        <f t="shared" si="20"/>
        <v xml:space="preserve">Équipes IA sensibilisées à l’impact environnemental de l’IA </v>
      </c>
      <c r="C467" s="353" t="str">
        <f t="shared" si="20"/>
        <v>% d’équipes IA sensibilisées</v>
      </c>
      <c r="D467" s="354"/>
      <c r="E467" s="115"/>
      <c r="F467" s="115"/>
    </row>
    <row r="468" spans="1:6" ht="25.2" customHeight="1" x14ac:dyDescent="0.25">
      <c r="B468" s="173" t="str">
        <f t="shared" si="20"/>
        <v xml:space="preserve">Projets IA ayant fait l’objet d’une évaluation d’empreinte environnementale </v>
      </c>
      <c r="C468" s="353" t="str">
        <f t="shared" si="20"/>
        <v>% de projets IA évalués pour leur empreinte environnementale</v>
      </c>
      <c r="D468" s="354"/>
      <c r="E468" s="115"/>
      <c r="F468" s="115"/>
    </row>
    <row r="469" spans="1:6" ht="25.2" customHeight="1" x14ac:dyDescent="0.25">
      <c r="B469" s="173" t="str">
        <f t="shared" si="20"/>
        <v xml:space="preserve">Solutions IA sélectionnées après comparaison de leur impact environnemental </v>
      </c>
      <c r="C469" s="353" t="str">
        <f t="shared" si="20"/>
        <v>% de solutions IA sélectionnées en tenant compte de critères environnementaux</v>
      </c>
      <c r="D469" s="354"/>
      <c r="E469" s="115"/>
      <c r="F469" s="115"/>
    </row>
    <row r="470" spans="1:6" ht="22.2" customHeight="1" x14ac:dyDescent="0.25"/>
    <row r="471" spans="1:6" ht="22.2" customHeight="1" x14ac:dyDescent="0.25"/>
    <row r="472" spans="1:6" ht="22.2" customHeight="1" x14ac:dyDescent="0.25"/>
    <row r="473" spans="1:6" x14ac:dyDescent="0.25">
      <c r="B473" s="350" t="s">
        <v>1263</v>
      </c>
      <c r="C473" s="350"/>
    </row>
    <row r="474" spans="1:6" ht="25.2" customHeight="1" x14ac:dyDescent="0.25">
      <c r="A474" s="191">
        <f>A453+1</f>
        <v>22</v>
      </c>
      <c r="B474" s="190">
        <f ca="1">OFFSET(Identité!C$34, 0, $A453)</f>
        <v>0</v>
      </c>
    </row>
    <row r="475" spans="1:6" ht="25.2" customHeight="1" thickBot="1" x14ac:dyDescent="0.3">
      <c r="B475" s="49"/>
    </row>
    <row r="476" spans="1:6" ht="46.2" customHeight="1" thickBot="1" x14ac:dyDescent="0.3">
      <c r="B476" s="170" t="str">
        <f t="shared" ref="B476:C490" si="21">B455</f>
        <v>Bonnes pratiques</v>
      </c>
      <c r="C476" s="355" t="str">
        <f t="shared" si="21"/>
        <v xml:space="preserve"> Indicateur </v>
      </c>
      <c r="D476" s="356"/>
      <c r="E476" s="189" t="str">
        <f>E455</f>
        <v>Quel est votre objectif pour cette bonne pratique ?</v>
      </c>
      <c r="F476" s="189" t="str">
        <f>F455</f>
        <v>Selon vos objectifs, où en est la mise en œuvre de cette bonne pratique ?</v>
      </c>
    </row>
    <row r="477" spans="1:6" ht="25.2" customHeight="1" x14ac:dyDescent="0.25">
      <c r="B477" s="168" t="str">
        <f t="shared" si="21"/>
        <v xml:space="preserve">Collaborateurs formés aux usages responsables de l’IA </v>
      </c>
      <c r="C477" s="351" t="str">
        <f t="shared" si="21"/>
        <v>% de collaborateurs formés</v>
      </c>
      <c r="D477" s="352"/>
      <c r="E477" s="114"/>
      <c r="F477" s="114"/>
    </row>
    <row r="478" spans="1:6" ht="25.2" customHeight="1" x14ac:dyDescent="0.25">
      <c r="B478" s="173" t="str">
        <f t="shared" si="21"/>
        <v>Projets IA intégrant une analyse d’impact humain (autonomie, interactions, sens)</v>
      </c>
      <c r="C478" s="353" t="str">
        <f t="shared" si="21"/>
        <v>% de projets IA avec analyse d’impact humain</v>
      </c>
      <c r="D478" s="354"/>
      <c r="E478" s="115"/>
      <c r="F478" s="115"/>
    </row>
    <row r="479" spans="1:6" ht="25.2" customHeight="1" x14ac:dyDescent="0.25">
      <c r="B479" s="173" t="str">
        <f t="shared" si="21"/>
        <v xml:space="preserve">Achats IA comportant une clause droits humains/démocratie </v>
      </c>
      <c r="C479" s="353" t="str">
        <f t="shared" si="21"/>
        <v>% de contrats IA intégrant une clause éthique/droits humains</v>
      </c>
      <c r="D479" s="354"/>
      <c r="E479" s="115"/>
      <c r="F479" s="115"/>
    </row>
    <row r="480" spans="1:6" ht="25.2" customHeight="1" x14ac:dyDescent="0.25">
      <c r="B480" s="173" t="str">
        <f t="shared" si="21"/>
        <v xml:space="preserve">Jeux de données IA audités pour les biais et la diversité </v>
      </c>
      <c r="C480" s="353" t="str">
        <f t="shared" si="21"/>
        <v>% de jeux de données IA audités/an</v>
      </c>
      <c r="D480" s="354"/>
      <c r="E480" s="115"/>
      <c r="F480" s="115"/>
    </row>
    <row r="481" spans="1:6" ht="25.2" customHeight="1" x14ac:dyDescent="0.25">
      <c r="B481" s="173" t="str">
        <f t="shared" si="21"/>
        <v xml:space="preserve">Services IA accessibles (notamment handicap) </v>
      </c>
      <c r="C481" s="353" t="str">
        <f t="shared" si="21"/>
        <v>% de services IA conformes accessibilité</v>
      </c>
      <c r="D481" s="354"/>
      <c r="E481" s="115"/>
      <c r="F481" s="115"/>
    </row>
    <row r="482" spans="1:6" ht="25.2" customHeight="1" x14ac:dyDescent="0.25">
      <c r="B482" s="173" t="str">
        <f t="shared" si="21"/>
        <v xml:space="preserve">Projets IA ayant fait l’objet d’une analyse de non-discrimination </v>
      </c>
      <c r="C482" s="353" t="str">
        <f t="shared" si="21"/>
        <v>% de projets IA analysés pour la non-discrimination</v>
      </c>
      <c r="D482" s="354"/>
      <c r="E482" s="115"/>
      <c r="F482" s="115"/>
    </row>
    <row r="483" spans="1:6" ht="39" customHeight="1" x14ac:dyDescent="0.25">
      <c r="B483" s="173" t="str">
        <f t="shared" si="21"/>
        <v xml:space="preserve">Systèmes IA pour lesquels les utilisateurs sont informés de leur usage </v>
      </c>
      <c r="C483" s="353" t="str">
        <f t="shared" si="21"/>
        <v>% de systèmes IA avec information utilisateur</v>
      </c>
      <c r="D483" s="354"/>
      <c r="E483" s="115"/>
      <c r="F483" s="115"/>
    </row>
    <row r="484" spans="1:6" ht="25.2" customHeight="1" x14ac:dyDescent="0.25">
      <c r="B484" s="173" t="str">
        <f t="shared" si="21"/>
        <v xml:space="preserve">Solutions IA documentées et explicables auprès des utilisateurs </v>
      </c>
      <c r="C484" s="353" t="str">
        <f t="shared" si="21"/>
        <v>% de solutions IA documentées de façon accessible</v>
      </c>
      <c r="D484" s="354"/>
      <c r="E484" s="115"/>
      <c r="F484" s="115"/>
    </row>
    <row r="485" spans="1:6" ht="25.2" customHeight="1" x14ac:dyDescent="0.25">
      <c r="B485" s="173" t="str">
        <f t="shared" si="21"/>
        <v xml:space="preserve">Activités IA à risque placées sous supervision humaine </v>
      </c>
      <c r="C485" s="353" t="str">
        <f t="shared" si="21"/>
        <v>% d’activités IA à risque sous supervision humaine</v>
      </c>
      <c r="D485" s="354"/>
      <c r="E485" s="115"/>
      <c r="F485" s="115"/>
    </row>
    <row r="486" spans="1:6" ht="25.2" customHeight="1" x14ac:dyDescent="0.25">
      <c r="B486" s="173" t="str">
        <f t="shared" si="21"/>
        <v xml:space="preserve">Systèmes IA audités pour leur robustesse cybersécurité </v>
      </c>
      <c r="C486" s="353" t="str">
        <f t="shared" si="21"/>
        <v>% de systèmes IA audités pour la cybersécurité/an</v>
      </c>
      <c r="D486" s="354"/>
      <c r="E486" s="115"/>
      <c r="F486" s="115"/>
    </row>
    <row r="487" spans="1:6" ht="25.2" customHeight="1" x14ac:dyDescent="0.25">
      <c r="B487" s="173" t="str">
        <f t="shared" si="21"/>
        <v xml:space="preserve">Projets IA conçus selon des principes de frugalité/sobriété numérique </v>
      </c>
      <c r="C487" s="353" t="str">
        <f t="shared" si="21"/>
        <v>% de projets IA conçus selon une démarche frugale</v>
      </c>
      <c r="D487" s="354"/>
      <c r="E487" s="115"/>
      <c r="F487" s="115"/>
    </row>
    <row r="488" spans="1:6" ht="25.2" customHeight="1" x14ac:dyDescent="0.25">
      <c r="B488" s="173" t="str">
        <f t="shared" si="21"/>
        <v xml:space="preserve">Équipes IA sensibilisées à l’impact environnemental de l’IA </v>
      </c>
      <c r="C488" s="353" t="str">
        <f t="shared" si="21"/>
        <v>% d’équipes IA sensibilisées</v>
      </c>
      <c r="D488" s="354"/>
      <c r="E488" s="115"/>
      <c r="F488" s="115"/>
    </row>
    <row r="489" spans="1:6" ht="25.2" customHeight="1" x14ac:dyDescent="0.25">
      <c r="B489" s="173" t="str">
        <f t="shared" si="21"/>
        <v xml:space="preserve">Projets IA ayant fait l’objet d’une évaluation d’empreinte environnementale </v>
      </c>
      <c r="C489" s="353" t="str">
        <f t="shared" si="21"/>
        <v>% de projets IA évalués pour leur empreinte environnementale</v>
      </c>
      <c r="D489" s="354"/>
      <c r="E489" s="115"/>
      <c r="F489" s="115"/>
    </row>
    <row r="490" spans="1:6" ht="25.2" customHeight="1" x14ac:dyDescent="0.25">
      <c r="B490" s="173" t="str">
        <f t="shared" si="21"/>
        <v xml:space="preserve">Solutions IA sélectionnées après comparaison de leur impact environnemental </v>
      </c>
      <c r="C490" s="353" t="str">
        <f t="shared" si="21"/>
        <v>% de solutions IA sélectionnées en tenant compte de critères environnementaux</v>
      </c>
      <c r="D490" s="354"/>
      <c r="E490" s="115"/>
      <c r="F490" s="115"/>
    </row>
    <row r="491" spans="1:6" ht="22.2" customHeight="1" x14ac:dyDescent="0.25"/>
    <row r="492" spans="1:6" ht="22.2" customHeight="1" x14ac:dyDescent="0.25"/>
    <row r="493" spans="1:6" ht="22.2" customHeight="1" x14ac:dyDescent="0.25"/>
    <row r="494" spans="1:6" x14ac:dyDescent="0.25">
      <c r="B494" s="350" t="s">
        <v>1263</v>
      </c>
      <c r="C494" s="350"/>
    </row>
    <row r="495" spans="1:6" ht="25.2" customHeight="1" x14ac:dyDescent="0.25">
      <c r="A495" s="191">
        <f>A474+1</f>
        <v>23</v>
      </c>
      <c r="B495" s="190">
        <f ca="1">OFFSET(Identité!C$34, 0, $A474)</f>
        <v>0</v>
      </c>
    </row>
    <row r="496" spans="1:6" ht="25.2" customHeight="1" thickBot="1" x14ac:dyDescent="0.3">
      <c r="B496" s="49"/>
    </row>
    <row r="497" spans="2:6" ht="46.2" customHeight="1" thickBot="1" x14ac:dyDescent="0.3">
      <c r="B497" s="170" t="str">
        <f t="shared" ref="B497:C511" si="22">B476</f>
        <v>Bonnes pratiques</v>
      </c>
      <c r="C497" s="355" t="str">
        <f t="shared" si="22"/>
        <v xml:space="preserve"> Indicateur </v>
      </c>
      <c r="D497" s="356"/>
      <c r="E497" s="189" t="str">
        <f>E476</f>
        <v>Quel est votre objectif pour cette bonne pratique ?</v>
      </c>
      <c r="F497" s="189" t="str">
        <f>F476</f>
        <v>Selon vos objectifs, où en est la mise en œuvre de cette bonne pratique ?</v>
      </c>
    </row>
    <row r="498" spans="2:6" ht="25.2" customHeight="1" x14ac:dyDescent="0.25">
      <c r="B498" s="168" t="str">
        <f t="shared" si="22"/>
        <v xml:space="preserve">Collaborateurs formés aux usages responsables de l’IA </v>
      </c>
      <c r="C498" s="351" t="str">
        <f t="shared" si="22"/>
        <v>% de collaborateurs formés</v>
      </c>
      <c r="D498" s="352"/>
      <c r="E498" s="114"/>
      <c r="F498" s="114"/>
    </row>
    <row r="499" spans="2:6" ht="25.2" customHeight="1" x14ac:dyDescent="0.25">
      <c r="B499" s="173" t="str">
        <f t="shared" si="22"/>
        <v>Projets IA intégrant une analyse d’impact humain (autonomie, interactions, sens)</v>
      </c>
      <c r="C499" s="353" t="str">
        <f t="shared" si="22"/>
        <v>% de projets IA avec analyse d’impact humain</v>
      </c>
      <c r="D499" s="354"/>
      <c r="E499" s="115"/>
      <c r="F499" s="115"/>
    </row>
    <row r="500" spans="2:6" ht="25.2" customHeight="1" x14ac:dyDescent="0.25">
      <c r="B500" s="173" t="str">
        <f t="shared" si="22"/>
        <v xml:space="preserve">Achats IA comportant une clause droits humains/démocratie </v>
      </c>
      <c r="C500" s="353" t="str">
        <f t="shared" si="22"/>
        <v>% de contrats IA intégrant une clause éthique/droits humains</v>
      </c>
      <c r="D500" s="354"/>
      <c r="E500" s="115"/>
      <c r="F500" s="115"/>
    </row>
    <row r="501" spans="2:6" ht="25.2" customHeight="1" x14ac:dyDescent="0.25">
      <c r="B501" s="173" t="str">
        <f t="shared" si="22"/>
        <v xml:space="preserve">Jeux de données IA audités pour les biais et la diversité </v>
      </c>
      <c r="C501" s="353" t="str">
        <f t="shared" si="22"/>
        <v>% de jeux de données IA audités/an</v>
      </c>
      <c r="D501" s="354"/>
      <c r="E501" s="115"/>
      <c r="F501" s="115"/>
    </row>
    <row r="502" spans="2:6" ht="25.2" customHeight="1" x14ac:dyDescent="0.25">
      <c r="B502" s="173" t="str">
        <f t="shared" si="22"/>
        <v xml:space="preserve">Services IA accessibles (notamment handicap) </v>
      </c>
      <c r="C502" s="353" t="str">
        <f t="shared" si="22"/>
        <v>% de services IA conformes accessibilité</v>
      </c>
      <c r="D502" s="354"/>
      <c r="E502" s="115"/>
      <c r="F502" s="115"/>
    </row>
    <row r="503" spans="2:6" ht="25.2" customHeight="1" x14ac:dyDescent="0.25">
      <c r="B503" s="173" t="str">
        <f t="shared" si="22"/>
        <v xml:space="preserve">Projets IA ayant fait l’objet d’une analyse de non-discrimination </v>
      </c>
      <c r="C503" s="353" t="str">
        <f t="shared" si="22"/>
        <v>% de projets IA analysés pour la non-discrimination</v>
      </c>
      <c r="D503" s="354"/>
      <c r="E503" s="115"/>
      <c r="F503" s="115"/>
    </row>
    <row r="504" spans="2:6" ht="39" customHeight="1" x14ac:dyDescent="0.25">
      <c r="B504" s="173" t="str">
        <f t="shared" si="22"/>
        <v xml:space="preserve">Systèmes IA pour lesquels les utilisateurs sont informés de leur usage </v>
      </c>
      <c r="C504" s="353" t="str">
        <f t="shared" si="22"/>
        <v>% de systèmes IA avec information utilisateur</v>
      </c>
      <c r="D504" s="354"/>
      <c r="E504" s="115"/>
      <c r="F504" s="115"/>
    </row>
    <row r="505" spans="2:6" ht="25.2" customHeight="1" x14ac:dyDescent="0.25">
      <c r="B505" s="173" t="str">
        <f t="shared" si="22"/>
        <v xml:space="preserve">Solutions IA documentées et explicables auprès des utilisateurs </v>
      </c>
      <c r="C505" s="353" t="str">
        <f t="shared" si="22"/>
        <v>% de solutions IA documentées de façon accessible</v>
      </c>
      <c r="D505" s="354"/>
      <c r="E505" s="115"/>
      <c r="F505" s="115"/>
    </row>
    <row r="506" spans="2:6" ht="25.2" customHeight="1" x14ac:dyDescent="0.25">
      <c r="B506" s="173" t="str">
        <f t="shared" si="22"/>
        <v xml:space="preserve">Activités IA à risque placées sous supervision humaine </v>
      </c>
      <c r="C506" s="353" t="str">
        <f t="shared" si="22"/>
        <v>% d’activités IA à risque sous supervision humaine</v>
      </c>
      <c r="D506" s="354"/>
      <c r="E506" s="115"/>
      <c r="F506" s="115"/>
    </row>
    <row r="507" spans="2:6" ht="25.2" customHeight="1" x14ac:dyDescent="0.25">
      <c r="B507" s="173" t="str">
        <f t="shared" si="22"/>
        <v xml:space="preserve">Systèmes IA audités pour leur robustesse cybersécurité </v>
      </c>
      <c r="C507" s="353" t="str">
        <f t="shared" si="22"/>
        <v>% de systèmes IA audités pour la cybersécurité/an</v>
      </c>
      <c r="D507" s="354"/>
      <c r="E507" s="115"/>
      <c r="F507" s="115"/>
    </row>
    <row r="508" spans="2:6" ht="25.2" customHeight="1" x14ac:dyDescent="0.25">
      <c r="B508" s="173" t="str">
        <f t="shared" si="22"/>
        <v xml:space="preserve">Projets IA conçus selon des principes de frugalité/sobriété numérique </v>
      </c>
      <c r="C508" s="353" t="str">
        <f t="shared" si="22"/>
        <v>% de projets IA conçus selon une démarche frugale</v>
      </c>
      <c r="D508" s="354"/>
      <c r="E508" s="115"/>
      <c r="F508" s="115"/>
    </row>
    <row r="509" spans="2:6" ht="25.2" customHeight="1" x14ac:dyDescent="0.25">
      <c r="B509" s="173" t="str">
        <f t="shared" si="22"/>
        <v xml:space="preserve">Équipes IA sensibilisées à l’impact environnemental de l’IA </v>
      </c>
      <c r="C509" s="353" t="str">
        <f t="shared" si="22"/>
        <v>% d’équipes IA sensibilisées</v>
      </c>
      <c r="D509" s="354"/>
      <c r="E509" s="115"/>
      <c r="F509" s="115"/>
    </row>
    <row r="510" spans="2:6" ht="25.2" customHeight="1" x14ac:dyDescent="0.25">
      <c r="B510" s="173" t="str">
        <f t="shared" si="22"/>
        <v xml:space="preserve">Projets IA ayant fait l’objet d’une évaluation d’empreinte environnementale </v>
      </c>
      <c r="C510" s="353" t="str">
        <f t="shared" si="22"/>
        <v>% de projets IA évalués pour leur empreinte environnementale</v>
      </c>
      <c r="D510" s="354"/>
      <c r="E510" s="115"/>
      <c r="F510" s="115"/>
    </row>
    <row r="511" spans="2:6" ht="25.2" customHeight="1" x14ac:dyDescent="0.25">
      <c r="B511" s="173" t="str">
        <f t="shared" si="22"/>
        <v xml:space="preserve">Solutions IA sélectionnées après comparaison de leur impact environnemental </v>
      </c>
      <c r="C511" s="353" t="str">
        <f t="shared" si="22"/>
        <v>% de solutions IA sélectionnées en tenant compte de critères environnementaux</v>
      </c>
      <c r="D511" s="354"/>
      <c r="E511" s="115"/>
      <c r="F511" s="115"/>
    </row>
    <row r="512" spans="2:6" ht="22.2" customHeight="1" x14ac:dyDescent="0.25"/>
    <row r="513" spans="1:6" ht="22.2" customHeight="1" x14ac:dyDescent="0.25"/>
    <row r="514" spans="1:6" ht="22.2" customHeight="1" x14ac:dyDescent="0.25"/>
    <row r="515" spans="1:6" x14ac:dyDescent="0.25">
      <c r="B515" s="350" t="s">
        <v>1263</v>
      </c>
      <c r="C515" s="350"/>
    </row>
    <row r="516" spans="1:6" ht="25.2" customHeight="1" x14ac:dyDescent="0.25">
      <c r="A516" s="191">
        <f>A495+1</f>
        <v>24</v>
      </c>
      <c r="B516" s="190">
        <f ca="1">OFFSET(Identité!C$34, 0, $A495)</f>
        <v>0</v>
      </c>
    </row>
    <row r="517" spans="1:6" ht="25.2" customHeight="1" thickBot="1" x14ac:dyDescent="0.3">
      <c r="B517" s="49"/>
    </row>
    <row r="518" spans="1:6" ht="46.2" customHeight="1" thickBot="1" x14ac:dyDescent="0.3">
      <c r="B518" s="170" t="str">
        <f t="shared" ref="B518:C532" si="23">B497</f>
        <v>Bonnes pratiques</v>
      </c>
      <c r="C518" s="355" t="str">
        <f t="shared" si="23"/>
        <v xml:space="preserve"> Indicateur </v>
      </c>
      <c r="D518" s="356"/>
      <c r="E518" s="189" t="str">
        <f>E497</f>
        <v>Quel est votre objectif pour cette bonne pratique ?</v>
      </c>
      <c r="F518" s="189" t="str">
        <f>F497</f>
        <v>Selon vos objectifs, où en est la mise en œuvre de cette bonne pratique ?</v>
      </c>
    </row>
    <row r="519" spans="1:6" ht="25.2" customHeight="1" x14ac:dyDescent="0.25">
      <c r="B519" s="168" t="str">
        <f t="shared" si="23"/>
        <v xml:space="preserve">Collaborateurs formés aux usages responsables de l’IA </v>
      </c>
      <c r="C519" s="351" t="str">
        <f t="shared" si="23"/>
        <v>% de collaborateurs formés</v>
      </c>
      <c r="D519" s="352"/>
      <c r="E519" s="114"/>
      <c r="F519" s="114"/>
    </row>
    <row r="520" spans="1:6" ht="25.2" customHeight="1" x14ac:dyDescent="0.25">
      <c r="B520" s="173" t="str">
        <f t="shared" si="23"/>
        <v>Projets IA intégrant une analyse d’impact humain (autonomie, interactions, sens)</v>
      </c>
      <c r="C520" s="353" t="str">
        <f t="shared" si="23"/>
        <v>% de projets IA avec analyse d’impact humain</v>
      </c>
      <c r="D520" s="354"/>
      <c r="E520" s="115"/>
      <c r="F520" s="115"/>
    </row>
    <row r="521" spans="1:6" ht="25.2" customHeight="1" x14ac:dyDescent="0.25">
      <c r="B521" s="173" t="str">
        <f t="shared" si="23"/>
        <v xml:space="preserve">Achats IA comportant une clause droits humains/démocratie </v>
      </c>
      <c r="C521" s="353" t="str">
        <f t="shared" si="23"/>
        <v>% de contrats IA intégrant une clause éthique/droits humains</v>
      </c>
      <c r="D521" s="354"/>
      <c r="E521" s="115"/>
      <c r="F521" s="115"/>
    </row>
    <row r="522" spans="1:6" ht="25.2" customHeight="1" x14ac:dyDescent="0.25">
      <c r="B522" s="173" t="str">
        <f t="shared" si="23"/>
        <v xml:space="preserve">Jeux de données IA audités pour les biais et la diversité </v>
      </c>
      <c r="C522" s="353" t="str">
        <f t="shared" si="23"/>
        <v>% de jeux de données IA audités/an</v>
      </c>
      <c r="D522" s="354"/>
      <c r="E522" s="115"/>
      <c r="F522" s="115"/>
    </row>
    <row r="523" spans="1:6" ht="25.2" customHeight="1" x14ac:dyDescent="0.25">
      <c r="B523" s="173" t="str">
        <f t="shared" si="23"/>
        <v xml:space="preserve">Services IA accessibles (notamment handicap) </v>
      </c>
      <c r="C523" s="353" t="str">
        <f t="shared" si="23"/>
        <v>% de services IA conformes accessibilité</v>
      </c>
      <c r="D523" s="354"/>
      <c r="E523" s="115"/>
      <c r="F523" s="115"/>
    </row>
    <row r="524" spans="1:6" ht="25.2" customHeight="1" x14ac:dyDescent="0.25">
      <c r="B524" s="173" t="str">
        <f t="shared" si="23"/>
        <v xml:space="preserve">Projets IA ayant fait l’objet d’une analyse de non-discrimination </v>
      </c>
      <c r="C524" s="353" t="str">
        <f t="shared" si="23"/>
        <v>% de projets IA analysés pour la non-discrimination</v>
      </c>
      <c r="D524" s="354"/>
      <c r="E524" s="115"/>
      <c r="F524" s="115"/>
    </row>
    <row r="525" spans="1:6" ht="39" customHeight="1" x14ac:dyDescent="0.25">
      <c r="B525" s="173" t="str">
        <f t="shared" si="23"/>
        <v xml:space="preserve">Systèmes IA pour lesquels les utilisateurs sont informés de leur usage </v>
      </c>
      <c r="C525" s="353" t="str">
        <f t="shared" si="23"/>
        <v>% de systèmes IA avec information utilisateur</v>
      </c>
      <c r="D525" s="354"/>
      <c r="E525" s="115"/>
      <c r="F525" s="115"/>
    </row>
    <row r="526" spans="1:6" ht="25.2" customHeight="1" x14ac:dyDescent="0.25">
      <c r="B526" s="173" t="str">
        <f t="shared" si="23"/>
        <v xml:space="preserve">Solutions IA documentées et explicables auprès des utilisateurs </v>
      </c>
      <c r="C526" s="353" t="str">
        <f t="shared" si="23"/>
        <v>% de solutions IA documentées de façon accessible</v>
      </c>
      <c r="D526" s="354"/>
      <c r="E526" s="115"/>
      <c r="F526" s="115"/>
    </row>
    <row r="527" spans="1:6" ht="25.2" customHeight="1" x14ac:dyDescent="0.25">
      <c r="B527" s="173" t="str">
        <f t="shared" si="23"/>
        <v xml:space="preserve">Activités IA à risque placées sous supervision humaine </v>
      </c>
      <c r="C527" s="353" t="str">
        <f t="shared" si="23"/>
        <v>% d’activités IA à risque sous supervision humaine</v>
      </c>
      <c r="D527" s="354"/>
      <c r="E527" s="115"/>
      <c r="F527" s="115"/>
    </row>
    <row r="528" spans="1:6" ht="25.2" customHeight="1" x14ac:dyDescent="0.25">
      <c r="B528" s="173" t="str">
        <f t="shared" si="23"/>
        <v xml:space="preserve">Systèmes IA audités pour leur robustesse cybersécurité </v>
      </c>
      <c r="C528" s="353" t="str">
        <f t="shared" si="23"/>
        <v>% de systèmes IA audités pour la cybersécurité/an</v>
      </c>
      <c r="D528" s="354"/>
      <c r="E528" s="115"/>
      <c r="F528" s="115"/>
    </row>
    <row r="529" spans="1:6" ht="25.2" customHeight="1" x14ac:dyDescent="0.25">
      <c r="B529" s="173" t="str">
        <f t="shared" si="23"/>
        <v xml:space="preserve">Projets IA conçus selon des principes de frugalité/sobriété numérique </v>
      </c>
      <c r="C529" s="353" t="str">
        <f t="shared" si="23"/>
        <v>% de projets IA conçus selon une démarche frugale</v>
      </c>
      <c r="D529" s="354"/>
      <c r="E529" s="115"/>
      <c r="F529" s="115"/>
    </row>
    <row r="530" spans="1:6" ht="25.2" customHeight="1" x14ac:dyDescent="0.25">
      <c r="B530" s="173" t="str">
        <f t="shared" si="23"/>
        <v xml:space="preserve">Équipes IA sensibilisées à l’impact environnemental de l’IA </v>
      </c>
      <c r="C530" s="353" t="str">
        <f t="shared" si="23"/>
        <v>% d’équipes IA sensibilisées</v>
      </c>
      <c r="D530" s="354"/>
      <c r="E530" s="115"/>
      <c r="F530" s="115"/>
    </row>
    <row r="531" spans="1:6" ht="25.2" customHeight="1" x14ac:dyDescent="0.25">
      <c r="B531" s="173" t="str">
        <f t="shared" si="23"/>
        <v xml:space="preserve">Projets IA ayant fait l’objet d’une évaluation d’empreinte environnementale </v>
      </c>
      <c r="C531" s="353" t="str">
        <f t="shared" si="23"/>
        <v>% de projets IA évalués pour leur empreinte environnementale</v>
      </c>
      <c r="D531" s="354"/>
      <c r="E531" s="115"/>
      <c r="F531" s="115"/>
    </row>
    <row r="532" spans="1:6" ht="25.2" customHeight="1" x14ac:dyDescent="0.25">
      <c r="B532" s="173" t="str">
        <f t="shared" si="23"/>
        <v xml:space="preserve">Solutions IA sélectionnées après comparaison de leur impact environnemental </v>
      </c>
      <c r="C532" s="353" t="str">
        <f t="shared" si="23"/>
        <v>% de solutions IA sélectionnées en tenant compte de critères environnementaux</v>
      </c>
      <c r="D532" s="354"/>
      <c r="E532" s="115"/>
      <c r="F532" s="115"/>
    </row>
    <row r="533" spans="1:6" ht="22.2" customHeight="1" x14ac:dyDescent="0.25"/>
    <row r="534" spans="1:6" ht="22.2" customHeight="1" x14ac:dyDescent="0.25"/>
    <row r="535" spans="1:6" ht="22.2" customHeight="1" x14ac:dyDescent="0.25"/>
    <row r="536" spans="1:6" x14ac:dyDescent="0.25">
      <c r="B536" s="350" t="s">
        <v>1263</v>
      </c>
      <c r="C536" s="350"/>
    </row>
    <row r="537" spans="1:6" ht="25.2" customHeight="1" x14ac:dyDescent="0.25">
      <c r="A537" s="191">
        <f>A516+1</f>
        <v>25</v>
      </c>
      <c r="B537" s="190">
        <f ca="1">OFFSET(Identité!C$34, 0, $A516)</f>
        <v>0</v>
      </c>
    </row>
    <row r="538" spans="1:6" ht="25.2" customHeight="1" thickBot="1" x14ac:dyDescent="0.3">
      <c r="B538" s="49"/>
    </row>
    <row r="539" spans="1:6" ht="46.2" customHeight="1" thickBot="1" x14ac:dyDescent="0.3">
      <c r="B539" s="170" t="str">
        <f t="shared" ref="B539:C553" si="24">B518</f>
        <v>Bonnes pratiques</v>
      </c>
      <c r="C539" s="355" t="str">
        <f t="shared" si="24"/>
        <v xml:space="preserve"> Indicateur </v>
      </c>
      <c r="D539" s="356"/>
      <c r="E539" s="189" t="str">
        <f>E518</f>
        <v>Quel est votre objectif pour cette bonne pratique ?</v>
      </c>
      <c r="F539" s="189" t="str">
        <f>F518</f>
        <v>Selon vos objectifs, où en est la mise en œuvre de cette bonne pratique ?</v>
      </c>
    </row>
    <row r="540" spans="1:6" ht="25.2" customHeight="1" x14ac:dyDescent="0.25">
      <c r="B540" s="168" t="str">
        <f t="shared" si="24"/>
        <v xml:space="preserve">Collaborateurs formés aux usages responsables de l’IA </v>
      </c>
      <c r="C540" s="351" t="str">
        <f t="shared" si="24"/>
        <v>% de collaborateurs formés</v>
      </c>
      <c r="D540" s="352"/>
      <c r="E540" s="114"/>
      <c r="F540" s="114"/>
    </row>
    <row r="541" spans="1:6" ht="25.2" customHeight="1" x14ac:dyDescent="0.25">
      <c r="B541" s="173" t="str">
        <f t="shared" si="24"/>
        <v>Projets IA intégrant une analyse d’impact humain (autonomie, interactions, sens)</v>
      </c>
      <c r="C541" s="353" t="str">
        <f t="shared" si="24"/>
        <v>% de projets IA avec analyse d’impact humain</v>
      </c>
      <c r="D541" s="354"/>
      <c r="E541" s="115"/>
      <c r="F541" s="115"/>
    </row>
    <row r="542" spans="1:6" ht="25.2" customHeight="1" x14ac:dyDescent="0.25">
      <c r="B542" s="173" t="str">
        <f t="shared" si="24"/>
        <v xml:space="preserve">Achats IA comportant une clause droits humains/démocratie </v>
      </c>
      <c r="C542" s="353" t="str">
        <f t="shared" si="24"/>
        <v>% de contrats IA intégrant une clause éthique/droits humains</v>
      </c>
      <c r="D542" s="354"/>
      <c r="E542" s="115"/>
      <c r="F542" s="115"/>
    </row>
    <row r="543" spans="1:6" ht="25.2" customHeight="1" x14ac:dyDescent="0.25">
      <c r="B543" s="173" t="str">
        <f t="shared" si="24"/>
        <v xml:space="preserve">Jeux de données IA audités pour les biais et la diversité </v>
      </c>
      <c r="C543" s="353" t="str">
        <f t="shared" si="24"/>
        <v>% de jeux de données IA audités/an</v>
      </c>
      <c r="D543" s="354"/>
      <c r="E543" s="115"/>
      <c r="F543" s="115"/>
    </row>
    <row r="544" spans="1:6" ht="25.2" customHeight="1" x14ac:dyDescent="0.25">
      <c r="B544" s="173" t="str">
        <f t="shared" si="24"/>
        <v xml:space="preserve">Services IA accessibles (notamment handicap) </v>
      </c>
      <c r="C544" s="353" t="str">
        <f t="shared" si="24"/>
        <v>% de services IA conformes accessibilité</v>
      </c>
      <c r="D544" s="354"/>
      <c r="E544" s="115"/>
      <c r="F544" s="115"/>
    </row>
    <row r="545" spans="1:6" ht="25.2" customHeight="1" x14ac:dyDescent="0.25">
      <c r="B545" s="173" t="str">
        <f t="shared" si="24"/>
        <v xml:space="preserve">Projets IA ayant fait l’objet d’une analyse de non-discrimination </v>
      </c>
      <c r="C545" s="353" t="str">
        <f t="shared" si="24"/>
        <v>% de projets IA analysés pour la non-discrimination</v>
      </c>
      <c r="D545" s="354"/>
      <c r="E545" s="115"/>
      <c r="F545" s="115"/>
    </row>
    <row r="546" spans="1:6" ht="39" customHeight="1" x14ac:dyDescent="0.25">
      <c r="B546" s="173" t="str">
        <f t="shared" si="24"/>
        <v xml:space="preserve">Systèmes IA pour lesquels les utilisateurs sont informés de leur usage </v>
      </c>
      <c r="C546" s="353" t="str">
        <f t="shared" si="24"/>
        <v>% de systèmes IA avec information utilisateur</v>
      </c>
      <c r="D546" s="354"/>
      <c r="E546" s="115"/>
      <c r="F546" s="115"/>
    </row>
    <row r="547" spans="1:6" ht="25.2" customHeight="1" x14ac:dyDescent="0.25">
      <c r="B547" s="173" t="str">
        <f t="shared" si="24"/>
        <v xml:space="preserve">Solutions IA documentées et explicables auprès des utilisateurs </v>
      </c>
      <c r="C547" s="353" t="str">
        <f t="shared" si="24"/>
        <v>% de solutions IA documentées de façon accessible</v>
      </c>
      <c r="D547" s="354"/>
      <c r="E547" s="115"/>
      <c r="F547" s="115"/>
    </row>
    <row r="548" spans="1:6" ht="25.2" customHeight="1" x14ac:dyDescent="0.25">
      <c r="B548" s="173" t="str">
        <f t="shared" si="24"/>
        <v xml:space="preserve">Activités IA à risque placées sous supervision humaine </v>
      </c>
      <c r="C548" s="353" t="str">
        <f t="shared" si="24"/>
        <v>% d’activités IA à risque sous supervision humaine</v>
      </c>
      <c r="D548" s="354"/>
      <c r="E548" s="115"/>
      <c r="F548" s="115"/>
    </row>
    <row r="549" spans="1:6" ht="25.2" customHeight="1" x14ac:dyDescent="0.25">
      <c r="B549" s="173" t="str">
        <f t="shared" si="24"/>
        <v xml:space="preserve">Systèmes IA audités pour leur robustesse cybersécurité </v>
      </c>
      <c r="C549" s="353" t="str">
        <f t="shared" si="24"/>
        <v>% de systèmes IA audités pour la cybersécurité/an</v>
      </c>
      <c r="D549" s="354"/>
      <c r="E549" s="115"/>
      <c r="F549" s="115"/>
    </row>
    <row r="550" spans="1:6" ht="25.2" customHeight="1" x14ac:dyDescent="0.25">
      <c r="B550" s="173" t="str">
        <f t="shared" si="24"/>
        <v xml:space="preserve">Projets IA conçus selon des principes de frugalité/sobriété numérique </v>
      </c>
      <c r="C550" s="353" t="str">
        <f t="shared" si="24"/>
        <v>% de projets IA conçus selon une démarche frugale</v>
      </c>
      <c r="D550" s="354"/>
      <c r="E550" s="115"/>
      <c r="F550" s="115"/>
    </row>
    <row r="551" spans="1:6" ht="25.2" customHeight="1" x14ac:dyDescent="0.25">
      <c r="B551" s="173" t="str">
        <f t="shared" si="24"/>
        <v xml:space="preserve">Équipes IA sensibilisées à l’impact environnemental de l’IA </v>
      </c>
      <c r="C551" s="353" t="str">
        <f t="shared" si="24"/>
        <v>% d’équipes IA sensibilisées</v>
      </c>
      <c r="D551" s="354"/>
      <c r="E551" s="115"/>
      <c r="F551" s="115"/>
    </row>
    <row r="552" spans="1:6" ht="25.2" customHeight="1" x14ac:dyDescent="0.25">
      <c r="B552" s="173" t="str">
        <f t="shared" si="24"/>
        <v xml:space="preserve">Projets IA ayant fait l’objet d’une évaluation d’empreinte environnementale </v>
      </c>
      <c r="C552" s="353" t="str">
        <f t="shared" si="24"/>
        <v>% de projets IA évalués pour leur empreinte environnementale</v>
      </c>
      <c r="D552" s="354"/>
      <c r="E552" s="115"/>
      <c r="F552" s="115"/>
    </row>
    <row r="553" spans="1:6" ht="25.2" customHeight="1" x14ac:dyDescent="0.25">
      <c r="B553" s="173" t="str">
        <f t="shared" si="24"/>
        <v xml:space="preserve">Solutions IA sélectionnées après comparaison de leur impact environnemental </v>
      </c>
      <c r="C553" s="353" t="str">
        <f t="shared" si="24"/>
        <v>% de solutions IA sélectionnées en tenant compte de critères environnementaux</v>
      </c>
      <c r="D553" s="354"/>
      <c r="E553" s="115"/>
      <c r="F553" s="115"/>
    </row>
    <row r="554" spans="1:6" ht="22.2" customHeight="1" x14ac:dyDescent="0.25"/>
    <row r="555" spans="1:6" ht="22.2" customHeight="1" x14ac:dyDescent="0.25"/>
    <row r="556" spans="1:6" ht="22.2" customHeight="1" x14ac:dyDescent="0.25"/>
    <row r="557" spans="1:6" x14ac:dyDescent="0.25">
      <c r="B557" s="350" t="s">
        <v>1263</v>
      </c>
      <c r="C557" s="350"/>
    </row>
    <row r="558" spans="1:6" ht="25.2" customHeight="1" x14ac:dyDescent="0.25">
      <c r="A558" s="191">
        <f>A537+1</f>
        <v>26</v>
      </c>
      <c r="B558" s="190">
        <f ca="1">OFFSET(Identité!C$34, 0, $A537)</f>
        <v>0</v>
      </c>
    </row>
    <row r="559" spans="1:6" ht="25.2" customHeight="1" thickBot="1" x14ac:dyDescent="0.3">
      <c r="B559" s="49"/>
    </row>
    <row r="560" spans="1:6" ht="46.2" customHeight="1" thickBot="1" x14ac:dyDescent="0.3">
      <c r="B560" s="170" t="str">
        <f t="shared" ref="B560:C574" si="25">B539</f>
        <v>Bonnes pratiques</v>
      </c>
      <c r="C560" s="355" t="str">
        <f t="shared" si="25"/>
        <v xml:space="preserve"> Indicateur </v>
      </c>
      <c r="D560" s="356"/>
      <c r="E560" s="189" t="str">
        <f>E539</f>
        <v>Quel est votre objectif pour cette bonne pratique ?</v>
      </c>
      <c r="F560" s="189" t="str">
        <f>F539</f>
        <v>Selon vos objectifs, où en est la mise en œuvre de cette bonne pratique ?</v>
      </c>
    </row>
    <row r="561" spans="2:6" ht="25.2" customHeight="1" x14ac:dyDescent="0.25">
      <c r="B561" s="168" t="str">
        <f t="shared" si="25"/>
        <v xml:space="preserve">Collaborateurs formés aux usages responsables de l’IA </v>
      </c>
      <c r="C561" s="351" t="str">
        <f t="shared" si="25"/>
        <v>% de collaborateurs formés</v>
      </c>
      <c r="D561" s="352"/>
      <c r="E561" s="114"/>
      <c r="F561" s="114"/>
    </row>
    <row r="562" spans="2:6" ht="25.2" customHeight="1" x14ac:dyDescent="0.25">
      <c r="B562" s="173" t="str">
        <f t="shared" si="25"/>
        <v>Projets IA intégrant une analyse d’impact humain (autonomie, interactions, sens)</v>
      </c>
      <c r="C562" s="353" t="str">
        <f t="shared" si="25"/>
        <v>% de projets IA avec analyse d’impact humain</v>
      </c>
      <c r="D562" s="354"/>
      <c r="E562" s="115"/>
      <c r="F562" s="115"/>
    </row>
    <row r="563" spans="2:6" ht="25.2" customHeight="1" x14ac:dyDescent="0.25">
      <c r="B563" s="173" t="str">
        <f t="shared" si="25"/>
        <v xml:space="preserve">Achats IA comportant une clause droits humains/démocratie </v>
      </c>
      <c r="C563" s="353" t="str">
        <f t="shared" si="25"/>
        <v>% de contrats IA intégrant une clause éthique/droits humains</v>
      </c>
      <c r="D563" s="354"/>
      <c r="E563" s="115"/>
      <c r="F563" s="115"/>
    </row>
    <row r="564" spans="2:6" ht="25.2" customHeight="1" x14ac:dyDescent="0.25">
      <c r="B564" s="173" t="str">
        <f t="shared" si="25"/>
        <v xml:space="preserve">Jeux de données IA audités pour les biais et la diversité </v>
      </c>
      <c r="C564" s="353" t="str">
        <f t="shared" si="25"/>
        <v>% de jeux de données IA audités/an</v>
      </c>
      <c r="D564" s="354"/>
      <c r="E564" s="115"/>
      <c r="F564" s="115"/>
    </row>
    <row r="565" spans="2:6" ht="25.2" customHeight="1" x14ac:dyDescent="0.25">
      <c r="B565" s="173" t="str">
        <f t="shared" si="25"/>
        <v xml:space="preserve">Services IA accessibles (notamment handicap) </v>
      </c>
      <c r="C565" s="353" t="str">
        <f t="shared" si="25"/>
        <v>% de services IA conformes accessibilité</v>
      </c>
      <c r="D565" s="354"/>
      <c r="E565" s="115"/>
      <c r="F565" s="115"/>
    </row>
    <row r="566" spans="2:6" ht="25.2" customHeight="1" x14ac:dyDescent="0.25">
      <c r="B566" s="173" t="str">
        <f t="shared" si="25"/>
        <v xml:space="preserve">Projets IA ayant fait l’objet d’une analyse de non-discrimination </v>
      </c>
      <c r="C566" s="353" t="str">
        <f t="shared" si="25"/>
        <v>% de projets IA analysés pour la non-discrimination</v>
      </c>
      <c r="D566" s="354"/>
      <c r="E566" s="115"/>
      <c r="F566" s="115"/>
    </row>
    <row r="567" spans="2:6" ht="39" customHeight="1" x14ac:dyDescent="0.25">
      <c r="B567" s="173" t="str">
        <f t="shared" si="25"/>
        <v xml:space="preserve">Systèmes IA pour lesquels les utilisateurs sont informés de leur usage </v>
      </c>
      <c r="C567" s="353" t="str">
        <f t="shared" si="25"/>
        <v>% de systèmes IA avec information utilisateur</v>
      </c>
      <c r="D567" s="354"/>
      <c r="E567" s="115"/>
      <c r="F567" s="115"/>
    </row>
    <row r="568" spans="2:6" ht="25.2" customHeight="1" x14ac:dyDescent="0.25">
      <c r="B568" s="173" t="str">
        <f t="shared" si="25"/>
        <v xml:space="preserve">Solutions IA documentées et explicables auprès des utilisateurs </v>
      </c>
      <c r="C568" s="353" t="str">
        <f t="shared" si="25"/>
        <v>% de solutions IA documentées de façon accessible</v>
      </c>
      <c r="D568" s="354"/>
      <c r="E568" s="115"/>
      <c r="F568" s="115"/>
    </row>
    <row r="569" spans="2:6" ht="25.2" customHeight="1" x14ac:dyDescent="0.25">
      <c r="B569" s="173" t="str">
        <f t="shared" si="25"/>
        <v xml:space="preserve">Activités IA à risque placées sous supervision humaine </v>
      </c>
      <c r="C569" s="353" t="str">
        <f t="shared" si="25"/>
        <v>% d’activités IA à risque sous supervision humaine</v>
      </c>
      <c r="D569" s="354"/>
      <c r="E569" s="115"/>
      <c r="F569" s="115"/>
    </row>
    <row r="570" spans="2:6" ht="25.2" customHeight="1" x14ac:dyDescent="0.25">
      <c r="B570" s="173" t="str">
        <f t="shared" si="25"/>
        <v xml:space="preserve">Systèmes IA audités pour leur robustesse cybersécurité </v>
      </c>
      <c r="C570" s="353" t="str">
        <f t="shared" si="25"/>
        <v>% de systèmes IA audités pour la cybersécurité/an</v>
      </c>
      <c r="D570" s="354"/>
      <c r="E570" s="115"/>
      <c r="F570" s="115"/>
    </row>
    <row r="571" spans="2:6" ht="25.2" customHeight="1" x14ac:dyDescent="0.25">
      <c r="B571" s="173" t="str">
        <f t="shared" si="25"/>
        <v xml:space="preserve">Projets IA conçus selon des principes de frugalité/sobriété numérique </v>
      </c>
      <c r="C571" s="353" t="str">
        <f t="shared" si="25"/>
        <v>% de projets IA conçus selon une démarche frugale</v>
      </c>
      <c r="D571" s="354"/>
      <c r="E571" s="115"/>
      <c r="F571" s="115"/>
    </row>
    <row r="572" spans="2:6" ht="25.2" customHeight="1" x14ac:dyDescent="0.25">
      <c r="B572" s="173" t="str">
        <f t="shared" si="25"/>
        <v xml:space="preserve">Équipes IA sensibilisées à l’impact environnemental de l’IA </v>
      </c>
      <c r="C572" s="353" t="str">
        <f t="shared" si="25"/>
        <v>% d’équipes IA sensibilisées</v>
      </c>
      <c r="D572" s="354"/>
      <c r="E572" s="115"/>
      <c r="F572" s="115"/>
    </row>
    <row r="573" spans="2:6" ht="25.2" customHeight="1" x14ac:dyDescent="0.25">
      <c r="B573" s="173" t="str">
        <f t="shared" si="25"/>
        <v xml:space="preserve">Projets IA ayant fait l’objet d’une évaluation d’empreinte environnementale </v>
      </c>
      <c r="C573" s="353" t="str">
        <f t="shared" si="25"/>
        <v>% de projets IA évalués pour leur empreinte environnementale</v>
      </c>
      <c r="D573" s="354"/>
      <c r="E573" s="115"/>
      <c r="F573" s="115"/>
    </row>
    <row r="574" spans="2:6" ht="25.2" customHeight="1" x14ac:dyDescent="0.25">
      <c r="B574" s="173" t="str">
        <f t="shared" si="25"/>
        <v xml:space="preserve">Solutions IA sélectionnées après comparaison de leur impact environnemental </v>
      </c>
      <c r="C574" s="353" t="str">
        <f t="shared" si="25"/>
        <v>% de solutions IA sélectionnées en tenant compte de critères environnementaux</v>
      </c>
      <c r="D574" s="354"/>
      <c r="E574" s="115"/>
      <c r="F574" s="115"/>
    </row>
    <row r="575" spans="2:6" ht="22.2" customHeight="1" x14ac:dyDescent="0.25"/>
    <row r="576" spans="2:6" ht="22.2" customHeight="1" x14ac:dyDescent="0.25"/>
    <row r="577" spans="1:6" ht="22.2" customHeight="1" x14ac:dyDescent="0.25"/>
    <row r="578" spans="1:6" x14ac:dyDescent="0.25">
      <c r="B578" s="350" t="s">
        <v>1263</v>
      </c>
      <c r="C578" s="350"/>
    </row>
    <row r="579" spans="1:6" ht="25.2" customHeight="1" x14ac:dyDescent="0.25">
      <c r="A579" s="191">
        <f>A558+1</f>
        <v>27</v>
      </c>
      <c r="B579" s="190">
        <f ca="1">OFFSET(Identité!C$34, 0, $A558)</f>
        <v>0</v>
      </c>
    </row>
    <row r="580" spans="1:6" ht="25.2" customHeight="1" thickBot="1" x14ac:dyDescent="0.3">
      <c r="B580" s="49"/>
    </row>
    <row r="581" spans="1:6" ht="46.2" customHeight="1" thickBot="1" x14ac:dyDescent="0.3">
      <c r="B581" s="170" t="str">
        <f t="shared" ref="B581:C595" si="26">B560</f>
        <v>Bonnes pratiques</v>
      </c>
      <c r="C581" s="355" t="str">
        <f t="shared" si="26"/>
        <v xml:space="preserve"> Indicateur </v>
      </c>
      <c r="D581" s="356"/>
      <c r="E581" s="189" t="str">
        <f>E560</f>
        <v>Quel est votre objectif pour cette bonne pratique ?</v>
      </c>
      <c r="F581" s="189" t="str">
        <f>F560</f>
        <v>Selon vos objectifs, où en est la mise en œuvre de cette bonne pratique ?</v>
      </c>
    </row>
    <row r="582" spans="1:6" ht="25.2" customHeight="1" x14ac:dyDescent="0.25">
      <c r="B582" s="168" t="str">
        <f t="shared" si="26"/>
        <v xml:space="preserve">Collaborateurs formés aux usages responsables de l’IA </v>
      </c>
      <c r="C582" s="351" t="str">
        <f t="shared" si="26"/>
        <v>% de collaborateurs formés</v>
      </c>
      <c r="D582" s="352"/>
      <c r="E582" s="114"/>
      <c r="F582" s="114"/>
    </row>
    <row r="583" spans="1:6" ht="25.2" customHeight="1" x14ac:dyDescent="0.25">
      <c r="B583" s="173" t="str">
        <f t="shared" si="26"/>
        <v>Projets IA intégrant une analyse d’impact humain (autonomie, interactions, sens)</v>
      </c>
      <c r="C583" s="353" t="str">
        <f t="shared" si="26"/>
        <v>% de projets IA avec analyse d’impact humain</v>
      </c>
      <c r="D583" s="354"/>
      <c r="E583" s="115"/>
      <c r="F583" s="115"/>
    </row>
    <row r="584" spans="1:6" ht="25.2" customHeight="1" x14ac:dyDescent="0.25">
      <c r="B584" s="173" t="str">
        <f t="shared" si="26"/>
        <v xml:space="preserve">Achats IA comportant une clause droits humains/démocratie </v>
      </c>
      <c r="C584" s="353" t="str">
        <f t="shared" si="26"/>
        <v>% de contrats IA intégrant une clause éthique/droits humains</v>
      </c>
      <c r="D584" s="354"/>
      <c r="E584" s="115"/>
      <c r="F584" s="115"/>
    </row>
    <row r="585" spans="1:6" ht="25.2" customHeight="1" x14ac:dyDescent="0.25">
      <c r="B585" s="173" t="str">
        <f t="shared" si="26"/>
        <v xml:space="preserve">Jeux de données IA audités pour les biais et la diversité </v>
      </c>
      <c r="C585" s="353" t="str">
        <f t="shared" si="26"/>
        <v>% de jeux de données IA audités/an</v>
      </c>
      <c r="D585" s="354"/>
      <c r="E585" s="115"/>
      <c r="F585" s="115"/>
    </row>
    <row r="586" spans="1:6" ht="25.2" customHeight="1" x14ac:dyDescent="0.25">
      <c r="B586" s="173" t="str">
        <f t="shared" si="26"/>
        <v xml:space="preserve">Services IA accessibles (notamment handicap) </v>
      </c>
      <c r="C586" s="353" t="str">
        <f t="shared" si="26"/>
        <v>% de services IA conformes accessibilité</v>
      </c>
      <c r="D586" s="354"/>
      <c r="E586" s="115"/>
      <c r="F586" s="115"/>
    </row>
    <row r="587" spans="1:6" ht="25.2" customHeight="1" x14ac:dyDescent="0.25">
      <c r="B587" s="173" t="str">
        <f t="shared" si="26"/>
        <v xml:space="preserve">Projets IA ayant fait l’objet d’une analyse de non-discrimination </v>
      </c>
      <c r="C587" s="353" t="str">
        <f t="shared" si="26"/>
        <v>% de projets IA analysés pour la non-discrimination</v>
      </c>
      <c r="D587" s="354"/>
      <c r="E587" s="115"/>
      <c r="F587" s="115"/>
    </row>
    <row r="588" spans="1:6" ht="39" customHeight="1" x14ac:dyDescent="0.25">
      <c r="B588" s="173" t="str">
        <f t="shared" si="26"/>
        <v xml:space="preserve">Systèmes IA pour lesquels les utilisateurs sont informés de leur usage </v>
      </c>
      <c r="C588" s="353" t="str">
        <f t="shared" si="26"/>
        <v>% de systèmes IA avec information utilisateur</v>
      </c>
      <c r="D588" s="354"/>
      <c r="E588" s="115"/>
      <c r="F588" s="115"/>
    </row>
    <row r="589" spans="1:6" ht="25.2" customHeight="1" x14ac:dyDescent="0.25">
      <c r="B589" s="173" t="str">
        <f t="shared" si="26"/>
        <v xml:space="preserve">Solutions IA documentées et explicables auprès des utilisateurs </v>
      </c>
      <c r="C589" s="353" t="str">
        <f t="shared" si="26"/>
        <v>% de solutions IA documentées de façon accessible</v>
      </c>
      <c r="D589" s="354"/>
      <c r="E589" s="115"/>
      <c r="F589" s="115"/>
    </row>
    <row r="590" spans="1:6" ht="25.2" customHeight="1" x14ac:dyDescent="0.25">
      <c r="B590" s="173" t="str">
        <f t="shared" si="26"/>
        <v xml:space="preserve">Activités IA à risque placées sous supervision humaine </v>
      </c>
      <c r="C590" s="353" t="str">
        <f t="shared" si="26"/>
        <v>% d’activités IA à risque sous supervision humaine</v>
      </c>
      <c r="D590" s="354"/>
      <c r="E590" s="115"/>
      <c r="F590" s="115"/>
    </row>
    <row r="591" spans="1:6" ht="25.2" customHeight="1" x14ac:dyDescent="0.25">
      <c r="B591" s="173" t="str">
        <f t="shared" si="26"/>
        <v xml:space="preserve">Systèmes IA audités pour leur robustesse cybersécurité </v>
      </c>
      <c r="C591" s="353" t="str">
        <f t="shared" si="26"/>
        <v>% de systèmes IA audités pour la cybersécurité/an</v>
      </c>
      <c r="D591" s="354"/>
      <c r="E591" s="115"/>
      <c r="F591" s="115"/>
    </row>
    <row r="592" spans="1:6" ht="25.2" customHeight="1" x14ac:dyDescent="0.25">
      <c r="B592" s="173" t="str">
        <f t="shared" si="26"/>
        <v xml:space="preserve">Projets IA conçus selon des principes de frugalité/sobriété numérique </v>
      </c>
      <c r="C592" s="353" t="str">
        <f t="shared" si="26"/>
        <v>% de projets IA conçus selon une démarche frugale</v>
      </c>
      <c r="D592" s="354"/>
      <c r="E592" s="115"/>
      <c r="F592" s="115"/>
    </row>
    <row r="593" spans="1:6" ht="25.2" customHeight="1" x14ac:dyDescent="0.25">
      <c r="B593" s="173" t="str">
        <f t="shared" si="26"/>
        <v xml:space="preserve">Équipes IA sensibilisées à l’impact environnemental de l’IA </v>
      </c>
      <c r="C593" s="353" t="str">
        <f t="shared" si="26"/>
        <v>% d’équipes IA sensibilisées</v>
      </c>
      <c r="D593" s="354"/>
      <c r="E593" s="115"/>
      <c r="F593" s="115"/>
    </row>
    <row r="594" spans="1:6" ht="25.2" customHeight="1" x14ac:dyDescent="0.25">
      <c r="B594" s="173" t="str">
        <f t="shared" si="26"/>
        <v xml:space="preserve">Projets IA ayant fait l’objet d’une évaluation d’empreinte environnementale </v>
      </c>
      <c r="C594" s="353" t="str">
        <f t="shared" si="26"/>
        <v>% de projets IA évalués pour leur empreinte environnementale</v>
      </c>
      <c r="D594" s="354"/>
      <c r="E594" s="115"/>
      <c r="F594" s="115"/>
    </row>
    <row r="595" spans="1:6" ht="25.2" customHeight="1" x14ac:dyDescent="0.25">
      <c r="B595" s="173" t="str">
        <f t="shared" si="26"/>
        <v xml:space="preserve">Solutions IA sélectionnées après comparaison de leur impact environnemental </v>
      </c>
      <c r="C595" s="353" t="str">
        <f t="shared" si="26"/>
        <v>% de solutions IA sélectionnées en tenant compte de critères environnementaux</v>
      </c>
      <c r="D595" s="354"/>
      <c r="E595" s="115"/>
      <c r="F595" s="115"/>
    </row>
    <row r="596" spans="1:6" ht="22.2" customHeight="1" x14ac:dyDescent="0.25"/>
    <row r="597" spans="1:6" ht="22.2" customHeight="1" x14ac:dyDescent="0.25"/>
    <row r="598" spans="1:6" ht="22.2" customHeight="1" x14ac:dyDescent="0.25"/>
    <row r="599" spans="1:6" x14ac:dyDescent="0.25">
      <c r="B599" s="350" t="s">
        <v>1263</v>
      </c>
      <c r="C599" s="350"/>
    </row>
    <row r="600" spans="1:6" ht="25.2" customHeight="1" x14ac:dyDescent="0.25">
      <c r="A600" s="191">
        <f>A579+1</f>
        <v>28</v>
      </c>
      <c r="B600" s="190">
        <f ca="1">OFFSET(Identité!C$34, 0, $A579)</f>
        <v>0</v>
      </c>
    </row>
    <row r="601" spans="1:6" ht="25.2" customHeight="1" thickBot="1" x14ac:dyDescent="0.3">
      <c r="B601" s="49"/>
    </row>
    <row r="602" spans="1:6" ht="46.2" customHeight="1" thickBot="1" x14ac:dyDescent="0.3">
      <c r="B602" s="170" t="str">
        <f t="shared" ref="B602:C616" si="27">B581</f>
        <v>Bonnes pratiques</v>
      </c>
      <c r="C602" s="355" t="str">
        <f t="shared" si="27"/>
        <v xml:space="preserve"> Indicateur </v>
      </c>
      <c r="D602" s="356"/>
      <c r="E602" s="189" t="str">
        <f>E581</f>
        <v>Quel est votre objectif pour cette bonne pratique ?</v>
      </c>
      <c r="F602" s="189" t="str">
        <f>F581</f>
        <v>Selon vos objectifs, où en est la mise en œuvre de cette bonne pratique ?</v>
      </c>
    </row>
    <row r="603" spans="1:6" ht="25.2" customHeight="1" x14ac:dyDescent="0.25">
      <c r="B603" s="168" t="str">
        <f t="shared" si="27"/>
        <v xml:space="preserve">Collaborateurs formés aux usages responsables de l’IA </v>
      </c>
      <c r="C603" s="351" t="str">
        <f t="shared" si="27"/>
        <v>% de collaborateurs formés</v>
      </c>
      <c r="D603" s="352"/>
      <c r="E603" s="114"/>
      <c r="F603" s="114"/>
    </row>
    <row r="604" spans="1:6" ht="25.2" customHeight="1" x14ac:dyDescent="0.25">
      <c r="B604" s="173" t="str">
        <f t="shared" si="27"/>
        <v>Projets IA intégrant une analyse d’impact humain (autonomie, interactions, sens)</v>
      </c>
      <c r="C604" s="353" t="str">
        <f t="shared" si="27"/>
        <v>% de projets IA avec analyse d’impact humain</v>
      </c>
      <c r="D604" s="354"/>
      <c r="E604" s="115"/>
      <c r="F604" s="115"/>
    </row>
    <row r="605" spans="1:6" ht="25.2" customHeight="1" x14ac:dyDescent="0.25">
      <c r="B605" s="173" t="str">
        <f t="shared" si="27"/>
        <v xml:space="preserve">Achats IA comportant une clause droits humains/démocratie </v>
      </c>
      <c r="C605" s="353" t="str">
        <f t="shared" si="27"/>
        <v>% de contrats IA intégrant une clause éthique/droits humains</v>
      </c>
      <c r="D605" s="354"/>
      <c r="E605" s="115"/>
      <c r="F605" s="115"/>
    </row>
    <row r="606" spans="1:6" ht="25.2" customHeight="1" x14ac:dyDescent="0.25">
      <c r="B606" s="173" t="str">
        <f t="shared" si="27"/>
        <v xml:space="preserve">Jeux de données IA audités pour les biais et la diversité </v>
      </c>
      <c r="C606" s="353" t="str">
        <f t="shared" si="27"/>
        <v>% de jeux de données IA audités/an</v>
      </c>
      <c r="D606" s="354"/>
      <c r="E606" s="115"/>
      <c r="F606" s="115"/>
    </row>
    <row r="607" spans="1:6" ht="25.2" customHeight="1" x14ac:dyDescent="0.25">
      <c r="B607" s="173" t="str">
        <f t="shared" si="27"/>
        <v xml:space="preserve">Services IA accessibles (notamment handicap) </v>
      </c>
      <c r="C607" s="353" t="str">
        <f t="shared" si="27"/>
        <v>% de services IA conformes accessibilité</v>
      </c>
      <c r="D607" s="354"/>
      <c r="E607" s="115"/>
      <c r="F607" s="115"/>
    </row>
    <row r="608" spans="1:6" ht="25.2" customHeight="1" x14ac:dyDescent="0.25">
      <c r="B608" s="173" t="str">
        <f t="shared" si="27"/>
        <v xml:space="preserve">Projets IA ayant fait l’objet d’une analyse de non-discrimination </v>
      </c>
      <c r="C608" s="353" t="str">
        <f t="shared" si="27"/>
        <v>% de projets IA analysés pour la non-discrimination</v>
      </c>
      <c r="D608" s="354"/>
      <c r="E608" s="115"/>
      <c r="F608" s="115"/>
    </row>
    <row r="609" spans="1:6" ht="39" customHeight="1" x14ac:dyDescent="0.25">
      <c r="B609" s="173" t="str">
        <f t="shared" si="27"/>
        <v xml:space="preserve">Systèmes IA pour lesquels les utilisateurs sont informés de leur usage </v>
      </c>
      <c r="C609" s="353" t="str">
        <f t="shared" si="27"/>
        <v>% de systèmes IA avec information utilisateur</v>
      </c>
      <c r="D609" s="354"/>
      <c r="E609" s="115"/>
      <c r="F609" s="115"/>
    </row>
    <row r="610" spans="1:6" ht="25.2" customHeight="1" x14ac:dyDescent="0.25">
      <c r="B610" s="173" t="str">
        <f t="shared" si="27"/>
        <v xml:space="preserve">Solutions IA documentées et explicables auprès des utilisateurs </v>
      </c>
      <c r="C610" s="353" t="str">
        <f t="shared" si="27"/>
        <v>% de solutions IA documentées de façon accessible</v>
      </c>
      <c r="D610" s="354"/>
      <c r="E610" s="115"/>
      <c r="F610" s="115"/>
    </row>
    <row r="611" spans="1:6" ht="25.2" customHeight="1" x14ac:dyDescent="0.25">
      <c r="B611" s="173" t="str">
        <f t="shared" si="27"/>
        <v xml:space="preserve">Activités IA à risque placées sous supervision humaine </v>
      </c>
      <c r="C611" s="353" t="str">
        <f t="shared" si="27"/>
        <v>% d’activités IA à risque sous supervision humaine</v>
      </c>
      <c r="D611" s="354"/>
      <c r="E611" s="115"/>
      <c r="F611" s="115"/>
    </row>
    <row r="612" spans="1:6" ht="25.2" customHeight="1" x14ac:dyDescent="0.25">
      <c r="B612" s="173" t="str">
        <f t="shared" si="27"/>
        <v xml:space="preserve">Systèmes IA audités pour leur robustesse cybersécurité </v>
      </c>
      <c r="C612" s="353" t="str">
        <f t="shared" si="27"/>
        <v>% de systèmes IA audités pour la cybersécurité/an</v>
      </c>
      <c r="D612" s="354"/>
      <c r="E612" s="115"/>
      <c r="F612" s="115"/>
    </row>
    <row r="613" spans="1:6" ht="25.2" customHeight="1" x14ac:dyDescent="0.25">
      <c r="B613" s="173" t="str">
        <f t="shared" si="27"/>
        <v xml:space="preserve">Projets IA conçus selon des principes de frugalité/sobriété numérique </v>
      </c>
      <c r="C613" s="353" t="str">
        <f t="shared" si="27"/>
        <v>% de projets IA conçus selon une démarche frugale</v>
      </c>
      <c r="D613" s="354"/>
      <c r="E613" s="115"/>
      <c r="F613" s="115"/>
    </row>
    <row r="614" spans="1:6" ht="25.2" customHeight="1" x14ac:dyDescent="0.25">
      <c r="B614" s="173" t="str">
        <f t="shared" si="27"/>
        <v xml:space="preserve">Équipes IA sensibilisées à l’impact environnemental de l’IA </v>
      </c>
      <c r="C614" s="353" t="str">
        <f t="shared" si="27"/>
        <v>% d’équipes IA sensibilisées</v>
      </c>
      <c r="D614" s="354"/>
      <c r="E614" s="115"/>
      <c r="F614" s="115"/>
    </row>
    <row r="615" spans="1:6" ht="25.2" customHeight="1" x14ac:dyDescent="0.25">
      <c r="B615" s="173" t="str">
        <f t="shared" si="27"/>
        <v xml:space="preserve">Projets IA ayant fait l’objet d’une évaluation d’empreinte environnementale </v>
      </c>
      <c r="C615" s="353" t="str">
        <f t="shared" si="27"/>
        <v>% de projets IA évalués pour leur empreinte environnementale</v>
      </c>
      <c r="D615" s="354"/>
      <c r="E615" s="115"/>
      <c r="F615" s="115"/>
    </row>
    <row r="616" spans="1:6" ht="25.2" customHeight="1" x14ac:dyDescent="0.25">
      <c r="B616" s="173" t="str">
        <f t="shared" si="27"/>
        <v xml:space="preserve">Solutions IA sélectionnées après comparaison de leur impact environnemental </v>
      </c>
      <c r="C616" s="353" t="str">
        <f t="shared" si="27"/>
        <v>% de solutions IA sélectionnées en tenant compte de critères environnementaux</v>
      </c>
      <c r="D616" s="354"/>
      <c r="E616" s="115"/>
      <c r="F616" s="115"/>
    </row>
    <row r="617" spans="1:6" ht="22.2" customHeight="1" x14ac:dyDescent="0.25"/>
    <row r="618" spans="1:6" ht="22.2" customHeight="1" x14ac:dyDescent="0.25"/>
    <row r="619" spans="1:6" ht="22.2" customHeight="1" x14ac:dyDescent="0.25"/>
    <row r="620" spans="1:6" x14ac:dyDescent="0.25">
      <c r="B620" s="350" t="s">
        <v>1263</v>
      </c>
      <c r="C620" s="350"/>
    </row>
    <row r="621" spans="1:6" ht="25.2" customHeight="1" x14ac:dyDescent="0.25">
      <c r="A621" s="191">
        <f>A600+1</f>
        <v>29</v>
      </c>
      <c r="B621" s="190">
        <f ca="1">OFFSET(Identité!C$34, 0, $A600)</f>
        <v>0</v>
      </c>
    </row>
    <row r="622" spans="1:6" ht="25.2" customHeight="1" thickBot="1" x14ac:dyDescent="0.3">
      <c r="B622" s="49"/>
    </row>
    <row r="623" spans="1:6" ht="46.2" customHeight="1" thickBot="1" x14ac:dyDescent="0.3">
      <c r="B623" s="170" t="str">
        <f t="shared" ref="B623:C637" si="28">B602</f>
        <v>Bonnes pratiques</v>
      </c>
      <c r="C623" s="355" t="str">
        <f t="shared" si="28"/>
        <v xml:space="preserve"> Indicateur </v>
      </c>
      <c r="D623" s="356"/>
      <c r="E623" s="189" t="str">
        <f>E602</f>
        <v>Quel est votre objectif pour cette bonne pratique ?</v>
      </c>
      <c r="F623" s="189" t="str">
        <f>F602</f>
        <v>Selon vos objectifs, où en est la mise en œuvre de cette bonne pratique ?</v>
      </c>
    </row>
    <row r="624" spans="1:6" ht="25.2" customHeight="1" x14ac:dyDescent="0.25">
      <c r="B624" s="168" t="str">
        <f t="shared" si="28"/>
        <v xml:space="preserve">Collaborateurs formés aux usages responsables de l’IA </v>
      </c>
      <c r="C624" s="351" t="str">
        <f t="shared" si="28"/>
        <v>% de collaborateurs formés</v>
      </c>
      <c r="D624" s="352"/>
      <c r="E624" s="114"/>
      <c r="F624" s="114"/>
    </row>
    <row r="625" spans="2:6" ht="25.2" customHeight="1" x14ac:dyDescent="0.25">
      <c r="B625" s="173" t="str">
        <f t="shared" si="28"/>
        <v>Projets IA intégrant une analyse d’impact humain (autonomie, interactions, sens)</v>
      </c>
      <c r="C625" s="353" t="str">
        <f t="shared" si="28"/>
        <v>% de projets IA avec analyse d’impact humain</v>
      </c>
      <c r="D625" s="354"/>
      <c r="E625" s="115"/>
      <c r="F625" s="115"/>
    </row>
    <row r="626" spans="2:6" ht="25.2" customHeight="1" x14ac:dyDescent="0.25">
      <c r="B626" s="173" t="str">
        <f t="shared" si="28"/>
        <v xml:space="preserve">Achats IA comportant une clause droits humains/démocratie </v>
      </c>
      <c r="C626" s="353" t="str">
        <f t="shared" si="28"/>
        <v>% de contrats IA intégrant une clause éthique/droits humains</v>
      </c>
      <c r="D626" s="354"/>
      <c r="E626" s="115"/>
      <c r="F626" s="115"/>
    </row>
    <row r="627" spans="2:6" ht="25.2" customHeight="1" x14ac:dyDescent="0.25">
      <c r="B627" s="173" t="str">
        <f t="shared" si="28"/>
        <v xml:space="preserve">Jeux de données IA audités pour les biais et la diversité </v>
      </c>
      <c r="C627" s="353" t="str">
        <f t="shared" si="28"/>
        <v>% de jeux de données IA audités/an</v>
      </c>
      <c r="D627" s="354"/>
      <c r="E627" s="115"/>
      <c r="F627" s="115"/>
    </row>
    <row r="628" spans="2:6" ht="25.2" customHeight="1" x14ac:dyDescent="0.25">
      <c r="B628" s="173" t="str">
        <f t="shared" si="28"/>
        <v xml:space="preserve">Services IA accessibles (notamment handicap) </v>
      </c>
      <c r="C628" s="353" t="str">
        <f t="shared" si="28"/>
        <v>% de services IA conformes accessibilité</v>
      </c>
      <c r="D628" s="354"/>
      <c r="E628" s="115"/>
      <c r="F628" s="115"/>
    </row>
    <row r="629" spans="2:6" ht="25.2" customHeight="1" x14ac:dyDescent="0.25">
      <c r="B629" s="173" t="str">
        <f t="shared" si="28"/>
        <v xml:space="preserve">Projets IA ayant fait l’objet d’une analyse de non-discrimination </v>
      </c>
      <c r="C629" s="353" t="str">
        <f t="shared" si="28"/>
        <v>% de projets IA analysés pour la non-discrimination</v>
      </c>
      <c r="D629" s="354"/>
      <c r="E629" s="115"/>
      <c r="F629" s="115"/>
    </row>
    <row r="630" spans="2:6" ht="39" customHeight="1" x14ac:dyDescent="0.25">
      <c r="B630" s="173" t="str">
        <f t="shared" si="28"/>
        <v xml:space="preserve">Systèmes IA pour lesquels les utilisateurs sont informés de leur usage </v>
      </c>
      <c r="C630" s="353" t="str">
        <f t="shared" si="28"/>
        <v>% de systèmes IA avec information utilisateur</v>
      </c>
      <c r="D630" s="354"/>
      <c r="E630" s="115"/>
      <c r="F630" s="115"/>
    </row>
    <row r="631" spans="2:6" ht="25.2" customHeight="1" x14ac:dyDescent="0.25">
      <c r="B631" s="173" t="str">
        <f t="shared" si="28"/>
        <v xml:space="preserve">Solutions IA documentées et explicables auprès des utilisateurs </v>
      </c>
      <c r="C631" s="353" t="str">
        <f t="shared" si="28"/>
        <v>% de solutions IA documentées de façon accessible</v>
      </c>
      <c r="D631" s="354"/>
      <c r="E631" s="115"/>
      <c r="F631" s="115"/>
    </row>
    <row r="632" spans="2:6" ht="25.2" customHeight="1" x14ac:dyDescent="0.25">
      <c r="B632" s="173" t="str">
        <f t="shared" si="28"/>
        <v xml:space="preserve">Activités IA à risque placées sous supervision humaine </v>
      </c>
      <c r="C632" s="353" t="str">
        <f t="shared" si="28"/>
        <v>% d’activités IA à risque sous supervision humaine</v>
      </c>
      <c r="D632" s="354"/>
      <c r="E632" s="115"/>
      <c r="F632" s="115"/>
    </row>
    <row r="633" spans="2:6" ht="25.2" customHeight="1" x14ac:dyDescent="0.25">
      <c r="B633" s="173" t="str">
        <f t="shared" si="28"/>
        <v xml:space="preserve">Systèmes IA audités pour leur robustesse cybersécurité </v>
      </c>
      <c r="C633" s="353" t="str">
        <f t="shared" si="28"/>
        <v>% de systèmes IA audités pour la cybersécurité/an</v>
      </c>
      <c r="D633" s="354"/>
      <c r="E633" s="115"/>
      <c r="F633" s="115"/>
    </row>
    <row r="634" spans="2:6" ht="25.2" customHeight="1" x14ac:dyDescent="0.25">
      <c r="B634" s="173" t="str">
        <f t="shared" si="28"/>
        <v xml:space="preserve">Projets IA conçus selon des principes de frugalité/sobriété numérique </v>
      </c>
      <c r="C634" s="353" t="str">
        <f t="shared" si="28"/>
        <v>% de projets IA conçus selon une démarche frugale</v>
      </c>
      <c r="D634" s="354"/>
      <c r="E634" s="115"/>
      <c r="F634" s="115"/>
    </row>
    <row r="635" spans="2:6" ht="25.2" customHeight="1" x14ac:dyDescent="0.25">
      <c r="B635" s="173" t="str">
        <f t="shared" si="28"/>
        <v xml:space="preserve">Équipes IA sensibilisées à l’impact environnemental de l’IA </v>
      </c>
      <c r="C635" s="353" t="str">
        <f t="shared" si="28"/>
        <v>% d’équipes IA sensibilisées</v>
      </c>
      <c r="D635" s="354"/>
      <c r="E635" s="115"/>
      <c r="F635" s="115"/>
    </row>
    <row r="636" spans="2:6" ht="25.2" customHeight="1" x14ac:dyDescent="0.25">
      <c r="B636" s="173" t="str">
        <f t="shared" si="28"/>
        <v xml:space="preserve">Projets IA ayant fait l’objet d’une évaluation d’empreinte environnementale </v>
      </c>
      <c r="C636" s="353" t="str">
        <f t="shared" si="28"/>
        <v>% de projets IA évalués pour leur empreinte environnementale</v>
      </c>
      <c r="D636" s="354"/>
      <c r="E636" s="115"/>
      <c r="F636" s="115"/>
    </row>
    <row r="637" spans="2:6" ht="25.2" customHeight="1" x14ac:dyDescent="0.25">
      <c r="B637" s="173" t="str">
        <f t="shared" si="28"/>
        <v xml:space="preserve">Solutions IA sélectionnées après comparaison de leur impact environnemental </v>
      </c>
      <c r="C637" s="353" t="str">
        <f t="shared" si="28"/>
        <v>% de solutions IA sélectionnées en tenant compte de critères environnementaux</v>
      </c>
      <c r="D637" s="354"/>
      <c r="E637" s="115"/>
      <c r="F637" s="115"/>
    </row>
    <row r="638" spans="2:6" ht="22.2" customHeight="1" x14ac:dyDescent="0.25"/>
    <row r="639" spans="2:6" ht="22.2" customHeight="1" x14ac:dyDescent="0.25"/>
    <row r="640" spans="2:6" ht="22.2" customHeight="1" x14ac:dyDescent="0.25"/>
    <row r="641" spans="1:6" x14ac:dyDescent="0.25">
      <c r="B641" s="350" t="s">
        <v>1263</v>
      </c>
      <c r="C641" s="350"/>
    </row>
    <row r="642" spans="1:6" ht="25.2" customHeight="1" x14ac:dyDescent="0.25">
      <c r="A642" s="191">
        <f>A621+1</f>
        <v>30</v>
      </c>
      <c r="B642" s="190">
        <f ca="1">OFFSET(Identité!C$34, 0, $A621)</f>
        <v>0</v>
      </c>
    </row>
    <row r="643" spans="1:6" ht="25.2" customHeight="1" thickBot="1" x14ac:dyDescent="0.3">
      <c r="B643" s="49"/>
    </row>
    <row r="644" spans="1:6" ht="46.2" customHeight="1" thickBot="1" x14ac:dyDescent="0.3">
      <c r="B644" s="170" t="str">
        <f t="shared" ref="B644:C658" si="29">B623</f>
        <v>Bonnes pratiques</v>
      </c>
      <c r="C644" s="355" t="str">
        <f t="shared" si="29"/>
        <v xml:space="preserve"> Indicateur </v>
      </c>
      <c r="D644" s="356"/>
      <c r="E644" s="189" t="str">
        <f>E623</f>
        <v>Quel est votre objectif pour cette bonne pratique ?</v>
      </c>
      <c r="F644" s="189" t="str">
        <f>F623</f>
        <v>Selon vos objectifs, où en est la mise en œuvre de cette bonne pratique ?</v>
      </c>
    </row>
    <row r="645" spans="1:6" ht="25.2" customHeight="1" x14ac:dyDescent="0.25">
      <c r="B645" s="168" t="str">
        <f t="shared" si="29"/>
        <v xml:space="preserve">Collaborateurs formés aux usages responsables de l’IA </v>
      </c>
      <c r="C645" s="351" t="str">
        <f t="shared" si="29"/>
        <v>% de collaborateurs formés</v>
      </c>
      <c r="D645" s="352"/>
      <c r="E645" s="114"/>
      <c r="F645" s="114"/>
    </row>
    <row r="646" spans="1:6" ht="25.2" customHeight="1" x14ac:dyDescent="0.25">
      <c r="B646" s="173" t="str">
        <f t="shared" si="29"/>
        <v>Projets IA intégrant une analyse d’impact humain (autonomie, interactions, sens)</v>
      </c>
      <c r="C646" s="353" t="str">
        <f t="shared" si="29"/>
        <v>% de projets IA avec analyse d’impact humain</v>
      </c>
      <c r="D646" s="354"/>
      <c r="E646" s="115"/>
      <c r="F646" s="115"/>
    </row>
    <row r="647" spans="1:6" ht="25.2" customHeight="1" x14ac:dyDescent="0.25">
      <c r="B647" s="173" t="str">
        <f t="shared" si="29"/>
        <v xml:space="preserve">Achats IA comportant une clause droits humains/démocratie </v>
      </c>
      <c r="C647" s="353" t="str">
        <f t="shared" si="29"/>
        <v>% de contrats IA intégrant une clause éthique/droits humains</v>
      </c>
      <c r="D647" s="354"/>
      <c r="E647" s="115"/>
      <c r="F647" s="115"/>
    </row>
    <row r="648" spans="1:6" ht="25.2" customHeight="1" x14ac:dyDescent="0.25">
      <c r="B648" s="173" t="str">
        <f t="shared" si="29"/>
        <v xml:space="preserve">Jeux de données IA audités pour les biais et la diversité </v>
      </c>
      <c r="C648" s="353" t="str">
        <f t="shared" si="29"/>
        <v>% de jeux de données IA audités/an</v>
      </c>
      <c r="D648" s="354"/>
      <c r="E648" s="115"/>
      <c r="F648" s="115"/>
    </row>
    <row r="649" spans="1:6" ht="25.2" customHeight="1" x14ac:dyDescent="0.25">
      <c r="B649" s="173" t="str">
        <f t="shared" si="29"/>
        <v xml:space="preserve">Services IA accessibles (notamment handicap) </v>
      </c>
      <c r="C649" s="353" t="str">
        <f t="shared" si="29"/>
        <v>% de services IA conformes accessibilité</v>
      </c>
      <c r="D649" s="354"/>
      <c r="E649" s="115"/>
      <c r="F649" s="115"/>
    </row>
    <row r="650" spans="1:6" ht="25.2" customHeight="1" x14ac:dyDescent="0.25">
      <c r="B650" s="173" t="str">
        <f t="shared" si="29"/>
        <v xml:space="preserve">Projets IA ayant fait l’objet d’une analyse de non-discrimination </v>
      </c>
      <c r="C650" s="353" t="str">
        <f t="shared" si="29"/>
        <v>% de projets IA analysés pour la non-discrimination</v>
      </c>
      <c r="D650" s="354"/>
      <c r="E650" s="115"/>
      <c r="F650" s="115"/>
    </row>
    <row r="651" spans="1:6" ht="39" customHeight="1" x14ac:dyDescent="0.25">
      <c r="B651" s="173" t="str">
        <f t="shared" si="29"/>
        <v xml:space="preserve">Systèmes IA pour lesquels les utilisateurs sont informés de leur usage </v>
      </c>
      <c r="C651" s="353" t="str">
        <f t="shared" si="29"/>
        <v>% de systèmes IA avec information utilisateur</v>
      </c>
      <c r="D651" s="354"/>
      <c r="E651" s="115"/>
      <c r="F651" s="115"/>
    </row>
    <row r="652" spans="1:6" ht="25.2" customHeight="1" x14ac:dyDescent="0.25">
      <c r="B652" s="173" t="str">
        <f t="shared" si="29"/>
        <v xml:space="preserve">Solutions IA documentées et explicables auprès des utilisateurs </v>
      </c>
      <c r="C652" s="353" t="str">
        <f t="shared" si="29"/>
        <v>% de solutions IA documentées de façon accessible</v>
      </c>
      <c r="D652" s="354"/>
      <c r="E652" s="115"/>
      <c r="F652" s="115"/>
    </row>
    <row r="653" spans="1:6" ht="25.2" customHeight="1" x14ac:dyDescent="0.25">
      <c r="B653" s="173" t="str">
        <f t="shared" si="29"/>
        <v xml:space="preserve">Activités IA à risque placées sous supervision humaine </v>
      </c>
      <c r="C653" s="353" t="str">
        <f t="shared" si="29"/>
        <v>% d’activités IA à risque sous supervision humaine</v>
      </c>
      <c r="D653" s="354"/>
      <c r="E653" s="115"/>
      <c r="F653" s="115"/>
    </row>
    <row r="654" spans="1:6" ht="25.2" customHeight="1" x14ac:dyDescent="0.25">
      <c r="B654" s="173" t="str">
        <f t="shared" si="29"/>
        <v xml:space="preserve">Systèmes IA audités pour leur robustesse cybersécurité </v>
      </c>
      <c r="C654" s="353" t="str">
        <f t="shared" si="29"/>
        <v>% de systèmes IA audités pour la cybersécurité/an</v>
      </c>
      <c r="D654" s="354"/>
      <c r="E654" s="115"/>
      <c r="F654" s="115"/>
    </row>
    <row r="655" spans="1:6" ht="25.2" customHeight="1" x14ac:dyDescent="0.25">
      <c r="B655" s="173" t="str">
        <f t="shared" si="29"/>
        <v xml:space="preserve">Projets IA conçus selon des principes de frugalité/sobriété numérique </v>
      </c>
      <c r="C655" s="353" t="str">
        <f t="shared" si="29"/>
        <v>% de projets IA conçus selon une démarche frugale</v>
      </c>
      <c r="D655" s="354"/>
      <c r="E655" s="115"/>
      <c r="F655" s="115"/>
    </row>
    <row r="656" spans="1:6" ht="25.2" customHeight="1" x14ac:dyDescent="0.25">
      <c r="B656" s="173" t="str">
        <f t="shared" si="29"/>
        <v xml:space="preserve">Équipes IA sensibilisées à l’impact environnemental de l’IA </v>
      </c>
      <c r="C656" s="353" t="str">
        <f t="shared" si="29"/>
        <v>% d’équipes IA sensibilisées</v>
      </c>
      <c r="D656" s="354"/>
      <c r="E656" s="115"/>
      <c r="F656" s="115"/>
    </row>
    <row r="657" spans="2:6" ht="25.2" customHeight="1" x14ac:dyDescent="0.25">
      <c r="B657" s="173" t="str">
        <f t="shared" si="29"/>
        <v xml:space="preserve">Projets IA ayant fait l’objet d’une évaluation d’empreinte environnementale </v>
      </c>
      <c r="C657" s="353" t="str">
        <f t="shared" si="29"/>
        <v>% de projets IA évalués pour leur empreinte environnementale</v>
      </c>
      <c r="D657" s="354"/>
      <c r="E657" s="115"/>
      <c r="F657" s="115"/>
    </row>
    <row r="658" spans="2:6" ht="25.2" customHeight="1" x14ac:dyDescent="0.25">
      <c r="B658" s="173" t="str">
        <f t="shared" si="29"/>
        <v xml:space="preserve">Solutions IA sélectionnées après comparaison de leur impact environnemental </v>
      </c>
      <c r="C658" s="353" t="str">
        <f t="shared" si="29"/>
        <v>% de solutions IA sélectionnées en tenant compte de critères environnementaux</v>
      </c>
      <c r="D658" s="354"/>
      <c r="E658" s="115"/>
      <c r="F658" s="115"/>
    </row>
  </sheetData>
  <sheetProtection algorithmName="SHA-512" hashValue="k/Fpa6jS0bIe7jYr55OakMxWsiUfx5NtILGe5K+Bx5+uEbpHHwqPbYqyAQ0TRd9BNSpo3XhqoVsDSQxJelbcMA==" saltValue="yn/ATlB4gWj21Werje3sRg==" spinCount="100000" sheet="1" objects="1" scenarios="1"/>
  <protectedRanges>
    <protectedRange sqref="E561:F574 E582:F595 E603:F616 E624:F637 E645:F658" name="Plage3"/>
    <protectedRange sqref="C8" name="Plage1"/>
    <protectedRange sqref="E15:F28 E36:F49 E57:F70 E78:F91 E99:F112 E120:F133 E141:F154 E162:F175 E183:F196 E204:F217 E225:F238 E246:F259 E267:F280 E288:F301 E309:F322 E330:F343 E351:F364 E372:F385 E393:F406 E414:F427 E435:F448 E456:F469 E477:F490 E498:F511 E519:F532" name="Plage2"/>
  </protectedRanges>
  <mergeCells count="496">
    <mergeCell ref="C655:D655"/>
    <mergeCell ref="C656:D656"/>
    <mergeCell ref="C657:D657"/>
    <mergeCell ref="C658:D658"/>
    <mergeCell ref="C649:D649"/>
    <mergeCell ref="C650:D650"/>
    <mergeCell ref="C651:D651"/>
    <mergeCell ref="C652:D652"/>
    <mergeCell ref="C653:D653"/>
    <mergeCell ref="C654:D654"/>
    <mergeCell ref="B641:C641"/>
    <mergeCell ref="C644:D644"/>
    <mergeCell ref="C645:D645"/>
    <mergeCell ref="C646:D646"/>
    <mergeCell ref="C647:D647"/>
    <mergeCell ref="C648:D648"/>
    <mergeCell ref="C632:D632"/>
    <mergeCell ref="C633:D633"/>
    <mergeCell ref="C634:D634"/>
    <mergeCell ref="C635:D635"/>
    <mergeCell ref="C636:D636"/>
    <mergeCell ref="C637:D637"/>
    <mergeCell ref="C626:D626"/>
    <mergeCell ref="C627:D627"/>
    <mergeCell ref="C628:D628"/>
    <mergeCell ref="C629:D629"/>
    <mergeCell ref="C630:D630"/>
    <mergeCell ref="C631:D631"/>
    <mergeCell ref="B620:C620"/>
    <mergeCell ref="C623:D623"/>
    <mergeCell ref="C624:D624"/>
    <mergeCell ref="C625:D625"/>
    <mergeCell ref="C615:D615"/>
    <mergeCell ref="C616:D616"/>
    <mergeCell ref="C609:D609"/>
    <mergeCell ref="C610:D610"/>
    <mergeCell ref="C611:D611"/>
    <mergeCell ref="C612:D612"/>
    <mergeCell ref="C613:D613"/>
    <mergeCell ref="C614:D614"/>
    <mergeCell ref="C603:D603"/>
    <mergeCell ref="C604:D604"/>
    <mergeCell ref="C605:D605"/>
    <mergeCell ref="C606:D606"/>
    <mergeCell ref="C607:D607"/>
    <mergeCell ref="C608:D608"/>
    <mergeCell ref="B599:C599"/>
    <mergeCell ref="C602:D602"/>
    <mergeCell ref="C592:D592"/>
    <mergeCell ref="C593:D593"/>
    <mergeCell ref="C594:D594"/>
    <mergeCell ref="C595:D595"/>
    <mergeCell ref="C586:D586"/>
    <mergeCell ref="C587:D587"/>
    <mergeCell ref="C588:D588"/>
    <mergeCell ref="C589:D589"/>
    <mergeCell ref="C590:D590"/>
    <mergeCell ref="C591:D591"/>
    <mergeCell ref="B578:C578"/>
    <mergeCell ref="C581:D581"/>
    <mergeCell ref="C582:D582"/>
    <mergeCell ref="C583:D583"/>
    <mergeCell ref="C584:D584"/>
    <mergeCell ref="C585:D585"/>
    <mergeCell ref="C569:D569"/>
    <mergeCell ref="C570:D570"/>
    <mergeCell ref="C571:D571"/>
    <mergeCell ref="C572:D572"/>
    <mergeCell ref="C573:D573"/>
    <mergeCell ref="C574:D574"/>
    <mergeCell ref="C563:D563"/>
    <mergeCell ref="C564:D564"/>
    <mergeCell ref="C565:D565"/>
    <mergeCell ref="C566:D566"/>
    <mergeCell ref="C567:D567"/>
    <mergeCell ref="C568:D568"/>
    <mergeCell ref="B557:C557"/>
    <mergeCell ref="C560:D560"/>
    <mergeCell ref="C561:D561"/>
    <mergeCell ref="C562:D562"/>
    <mergeCell ref="C552:D552"/>
    <mergeCell ref="C553:D553"/>
    <mergeCell ref="C546:D546"/>
    <mergeCell ref="C547:D547"/>
    <mergeCell ref="C548:D548"/>
    <mergeCell ref="C549:D549"/>
    <mergeCell ref="C550:D550"/>
    <mergeCell ref="C551:D551"/>
    <mergeCell ref="C540:D540"/>
    <mergeCell ref="C541:D541"/>
    <mergeCell ref="C542:D542"/>
    <mergeCell ref="C543:D543"/>
    <mergeCell ref="C544:D544"/>
    <mergeCell ref="C545:D545"/>
    <mergeCell ref="B536:C536"/>
    <mergeCell ref="C539:D539"/>
    <mergeCell ref="C529:D529"/>
    <mergeCell ref="C530:D530"/>
    <mergeCell ref="C531:D531"/>
    <mergeCell ref="C532:D532"/>
    <mergeCell ref="C523:D523"/>
    <mergeCell ref="C524:D524"/>
    <mergeCell ref="C525:D525"/>
    <mergeCell ref="C526:D526"/>
    <mergeCell ref="C527:D527"/>
    <mergeCell ref="C528:D528"/>
    <mergeCell ref="B515:C515"/>
    <mergeCell ref="C518:D518"/>
    <mergeCell ref="C519:D519"/>
    <mergeCell ref="C520:D520"/>
    <mergeCell ref="C521:D521"/>
    <mergeCell ref="C522:D522"/>
    <mergeCell ref="C506:D506"/>
    <mergeCell ref="C507:D507"/>
    <mergeCell ref="C508:D508"/>
    <mergeCell ref="C509:D509"/>
    <mergeCell ref="C510:D510"/>
    <mergeCell ref="C511:D511"/>
    <mergeCell ref="C500:D500"/>
    <mergeCell ref="C501:D501"/>
    <mergeCell ref="C502:D502"/>
    <mergeCell ref="C503:D503"/>
    <mergeCell ref="C504:D504"/>
    <mergeCell ref="C505:D505"/>
    <mergeCell ref="B494:C494"/>
    <mergeCell ref="C497:D497"/>
    <mergeCell ref="C498:D498"/>
    <mergeCell ref="C499:D499"/>
    <mergeCell ref="C489:D489"/>
    <mergeCell ref="C490:D490"/>
    <mergeCell ref="C483:D483"/>
    <mergeCell ref="C484:D484"/>
    <mergeCell ref="C485:D485"/>
    <mergeCell ref="C486:D486"/>
    <mergeCell ref="C487:D487"/>
    <mergeCell ref="C488:D488"/>
    <mergeCell ref="C477:D477"/>
    <mergeCell ref="C478:D478"/>
    <mergeCell ref="C479:D479"/>
    <mergeCell ref="C480:D480"/>
    <mergeCell ref="C481:D481"/>
    <mergeCell ref="C482:D482"/>
    <mergeCell ref="B473:C473"/>
    <mergeCell ref="C476:D476"/>
    <mergeCell ref="C466:D466"/>
    <mergeCell ref="C467:D467"/>
    <mergeCell ref="C468:D468"/>
    <mergeCell ref="C469:D469"/>
    <mergeCell ref="C460:D460"/>
    <mergeCell ref="C461:D461"/>
    <mergeCell ref="C462:D462"/>
    <mergeCell ref="C463:D463"/>
    <mergeCell ref="C464:D464"/>
    <mergeCell ref="C465:D465"/>
    <mergeCell ref="B452:C452"/>
    <mergeCell ref="C455:D455"/>
    <mergeCell ref="C456:D456"/>
    <mergeCell ref="C457:D457"/>
    <mergeCell ref="C458:D458"/>
    <mergeCell ref="C459:D459"/>
    <mergeCell ref="C443:D443"/>
    <mergeCell ref="C444:D444"/>
    <mergeCell ref="C445:D445"/>
    <mergeCell ref="C446:D446"/>
    <mergeCell ref="C447:D447"/>
    <mergeCell ref="C448:D448"/>
    <mergeCell ref="C437:D437"/>
    <mergeCell ref="C438:D438"/>
    <mergeCell ref="C439:D439"/>
    <mergeCell ref="C440:D440"/>
    <mergeCell ref="C441:D441"/>
    <mergeCell ref="C442:D442"/>
    <mergeCell ref="B431:C431"/>
    <mergeCell ref="C434:D434"/>
    <mergeCell ref="C435:D435"/>
    <mergeCell ref="C436:D436"/>
    <mergeCell ref="C426:D426"/>
    <mergeCell ref="C427:D427"/>
    <mergeCell ref="C420:D420"/>
    <mergeCell ref="C421:D421"/>
    <mergeCell ref="C422:D422"/>
    <mergeCell ref="C423:D423"/>
    <mergeCell ref="C424:D424"/>
    <mergeCell ref="C425:D425"/>
    <mergeCell ref="C414:D414"/>
    <mergeCell ref="C415:D415"/>
    <mergeCell ref="C416:D416"/>
    <mergeCell ref="C417:D417"/>
    <mergeCell ref="C418:D418"/>
    <mergeCell ref="C419:D419"/>
    <mergeCell ref="B410:C410"/>
    <mergeCell ref="C413:D413"/>
    <mergeCell ref="C403:D403"/>
    <mergeCell ref="C404:D404"/>
    <mergeCell ref="C405:D405"/>
    <mergeCell ref="C406:D406"/>
    <mergeCell ref="C397:D397"/>
    <mergeCell ref="C398:D398"/>
    <mergeCell ref="C399:D399"/>
    <mergeCell ref="C400:D400"/>
    <mergeCell ref="C401:D401"/>
    <mergeCell ref="C402:D402"/>
    <mergeCell ref="B389:C389"/>
    <mergeCell ref="C392:D392"/>
    <mergeCell ref="C393:D393"/>
    <mergeCell ref="C394:D394"/>
    <mergeCell ref="C395:D395"/>
    <mergeCell ref="C396:D396"/>
    <mergeCell ref="C380:D380"/>
    <mergeCell ref="C381:D381"/>
    <mergeCell ref="C382:D382"/>
    <mergeCell ref="C383:D383"/>
    <mergeCell ref="C384:D384"/>
    <mergeCell ref="C385:D385"/>
    <mergeCell ref="C374:D374"/>
    <mergeCell ref="C375:D375"/>
    <mergeCell ref="C376:D376"/>
    <mergeCell ref="C377:D377"/>
    <mergeCell ref="C378:D378"/>
    <mergeCell ref="C379:D379"/>
    <mergeCell ref="B368:C368"/>
    <mergeCell ref="C371:D371"/>
    <mergeCell ref="C372:D372"/>
    <mergeCell ref="C373:D373"/>
    <mergeCell ref="C363:D363"/>
    <mergeCell ref="C364:D364"/>
    <mergeCell ref="C357:D357"/>
    <mergeCell ref="C358:D358"/>
    <mergeCell ref="C359:D359"/>
    <mergeCell ref="C360:D360"/>
    <mergeCell ref="C361:D361"/>
    <mergeCell ref="C362:D362"/>
    <mergeCell ref="C351:D351"/>
    <mergeCell ref="C352:D352"/>
    <mergeCell ref="C353:D353"/>
    <mergeCell ref="C354:D354"/>
    <mergeCell ref="C355:D355"/>
    <mergeCell ref="C356:D356"/>
    <mergeCell ref="B347:C347"/>
    <mergeCell ref="C350:D350"/>
    <mergeCell ref="C340:D340"/>
    <mergeCell ref="C341:D341"/>
    <mergeCell ref="C342:D342"/>
    <mergeCell ref="C343:D343"/>
    <mergeCell ref="C334:D334"/>
    <mergeCell ref="C335:D335"/>
    <mergeCell ref="C336:D336"/>
    <mergeCell ref="C337:D337"/>
    <mergeCell ref="C338:D338"/>
    <mergeCell ref="C339:D339"/>
    <mergeCell ref="B326:C326"/>
    <mergeCell ref="C329:D329"/>
    <mergeCell ref="C330:D330"/>
    <mergeCell ref="C331:D331"/>
    <mergeCell ref="C332:D332"/>
    <mergeCell ref="C333:D333"/>
    <mergeCell ref="C317:D317"/>
    <mergeCell ref="C318:D318"/>
    <mergeCell ref="C319:D319"/>
    <mergeCell ref="C320:D320"/>
    <mergeCell ref="C321:D321"/>
    <mergeCell ref="C322:D322"/>
    <mergeCell ref="C311:D311"/>
    <mergeCell ref="C312:D312"/>
    <mergeCell ref="C313:D313"/>
    <mergeCell ref="C314:D314"/>
    <mergeCell ref="C315:D315"/>
    <mergeCell ref="C316:D316"/>
    <mergeCell ref="B305:C305"/>
    <mergeCell ref="C308:D308"/>
    <mergeCell ref="C309:D309"/>
    <mergeCell ref="C310:D310"/>
    <mergeCell ref="C300:D300"/>
    <mergeCell ref="C301:D301"/>
    <mergeCell ref="C294:D294"/>
    <mergeCell ref="C295:D295"/>
    <mergeCell ref="C296:D296"/>
    <mergeCell ref="C297:D297"/>
    <mergeCell ref="C298:D298"/>
    <mergeCell ref="C299:D299"/>
    <mergeCell ref="C288:D288"/>
    <mergeCell ref="C289:D289"/>
    <mergeCell ref="C290:D290"/>
    <mergeCell ref="C291:D291"/>
    <mergeCell ref="C292:D292"/>
    <mergeCell ref="C293:D293"/>
    <mergeCell ref="B284:C284"/>
    <mergeCell ref="C287:D287"/>
    <mergeCell ref="C277:D277"/>
    <mergeCell ref="C278:D278"/>
    <mergeCell ref="C279:D279"/>
    <mergeCell ref="C280:D280"/>
    <mergeCell ref="C271:D271"/>
    <mergeCell ref="C272:D272"/>
    <mergeCell ref="C273:D273"/>
    <mergeCell ref="C274:D274"/>
    <mergeCell ref="C275:D275"/>
    <mergeCell ref="C276:D276"/>
    <mergeCell ref="B263:C263"/>
    <mergeCell ref="C266:D266"/>
    <mergeCell ref="C267:D267"/>
    <mergeCell ref="C268:D268"/>
    <mergeCell ref="C269:D269"/>
    <mergeCell ref="C270:D270"/>
    <mergeCell ref="C254:D254"/>
    <mergeCell ref="C255:D255"/>
    <mergeCell ref="C256:D256"/>
    <mergeCell ref="C257:D257"/>
    <mergeCell ref="C258:D258"/>
    <mergeCell ref="C259:D259"/>
    <mergeCell ref="C248:D248"/>
    <mergeCell ref="C249:D249"/>
    <mergeCell ref="C250:D250"/>
    <mergeCell ref="C251:D251"/>
    <mergeCell ref="C252:D252"/>
    <mergeCell ref="C253:D253"/>
    <mergeCell ref="B242:C242"/>
    <mergeCell ref="C245:D245"/>
    <mergeCell ref="C246:D246"/>
    <mergeCell ref="C247:D247"/>
    <mergeCell ref="C237:D237"/>
    <mergeCell ref="C238:D238"/>
    <mergeCell ref="C231:D231"/>
    <mergeCell ref="C232:D232"/>
    <mergeCell ref="C233:D233"/>
    <mergeCell ref="C234:D234"/>
    <mergeCell ref="C235:D235"/>
    <mergeCell ref="C236:D236"/>
    <mergeCell ref="C225:D225"/>
    <mergeCell ref="C226:D226"/>
    <mergeCell ref="C227:D227"/>
    <mergeCell ref="C228:D228"/>
    <mergeCell ref="C229:D229"/>
    <mergeCell ref="C230:D230"/>
    <mergeCell ref="B221:C221"/>
    <mergeCell ref="C224:D224"/>
    <mergeCell ref="C214:D214"/>
    <mergeCell ref="C215:D215"/>
    <mergeCell ref="C216:D216"/>
    <mergeCell ref="C217:D217"/>
    <mergeCell ref="C208:D208"/>
    <mergeCell ref="C209:D209"/>
    <mergeCell ref="C210:D210"/>
    <mergeCell ref="C211:D211"/>
    <mergeCell ref="C212:D212"/>
    <mergeCell ref="C213:D213"/>
    <mergeCell ref="B200:C200"/>
    <mergeCell ref="C203:D203"/>
    <mergeCell ref="C204:D204"/>
    <mergeCell ref="C205:D205"/>
    <mergeCell ref="C206:D206"/>
    <mergeCell ref="C207:D207"/>
    <mergeCell ref="C191:D191"/>
    <mergeCell ref="C192:D192"/>
    <mergeCell ref="C193:D193"/>
    <mergeCell ref="C194:D194"/>
    <mergeCell ref="C195:D195"/>
    <mergeCell ref="C196:D196"/>
    <mergeCell ref="C185:D185"/>
    <mergeCell ref="C186:D186"/>
    <mergeCell ref="C187:D187"/>
    <mergeCell ref="C188:D188"/>
    <mergeCell ref="C189:D189"/>
    <mergeCell ref="C190:D190"/>
    <mergeCell ref="B179:C179"/>
    <mergeCell ref="C182:D182"/>
    <mergeCell ref="C183:D183"/>
    <mergeCell ref="C184:D184"/>
    <mergeCell ref="C174:D174"/>
    <mergeCell ref="C175:D175"/>
    <mergeCell ref="C168:D168"/>
    <mergeCell ref="C169:D169"/>
    <mergeCell ref="C170:D170"/>
    <mergeCell ref="C171:D171"/>
    <mergeCell ref="C172:D172"/>
    <mergeCell ref="C173:D173"/>
    <mergeCell ref="C162:D162"/>
    <mergeCell ref="C163:D163"/>
    <mergeCell ref="C164:D164"/>
    <mergeCell ref="C165:D165"/>
    <mergeCell ref="C166:D166"/>
    <mergeCell ref="C167:D167"/>
    <mergeCell ref="B158:C158"/>
    <mergeCell ref="C161:D161"/>
    <mergeCell ref="C151:D151"/>
    <mergeCell ref="C152:D152"/>
    <mergeCell ref="C153:D153"/>
    <mergeCell ref="C154:D154"/>
    <mergeCell ref="C145:D145"/>
    <mergeCell ref="C146:D146"/>
    <mergeCell ref="C147:D147"/>
    <mergeCell ref="C148:D148"/>
    <mergeCell ref="C149:D149"/>
    <mergeCell ref="C150:D150"/>
    <mergeCell ref="B137:C137"/>
    <mergeCell ref="C140:D140"/>
    <mergeCell ref="C141:D141"/>
    <mergeCell ref="C142:D142"/>
    <mergeCell ref="C143:D143"/>
    <mergeCell ref="C144:D144"/>
    <mergeCell ref="C128:D128"/>
    <mergeCell ref="C129:D129"/>
    <mergeCell ref="C130:D130"/>
    <mergeCell ref="C131:D131"/>
    <mergeCell ref="C132:D132"/>
    <mergeCell ref="C133:D133"/>
    <mergeCell ref="C122:D122"/>
    <mergeCell ref="C123:D123"/>
    <mergeCell ref="C124:D124"/>
    <mergeCell ref="C125:D125"/>
    <mergeCell ref="C126:D126"/>
    <mergeCell ref="C127:D127"/>
    <mergeCell ref="B116:C116"/>
    <mergeCell ref="C119:D119"/>
    <mergeCell ref="C120:D120"/>
    <mergeCell ref="C121:D121"/>
    <mergeCell ref="C111:D111"/>
    <mergeCell ref="C112:D112"/>
    <mergeCell ref="C105:D105"/>
    <mergeCell ref="C106:D106"/>
    <mergeCell ref="C107:D107"/>
    <mergeCell ref="C108:D108"/>
    <mergeCell ref="C109:D109"/>
    <mergeCell ref="C110:D110"/>
    <mergeCell ref="C99:D99"/>
    <mergeCell ref="C100:D100"/>
    <mergeCell ref="C101:D101"/>
    <mergeCell ref="C102:D102"/>
    <mergeCell ref="C103:D103"/>
    <mergeCell ref="C104:D104"/>
    <mergeCell ref="B95:C95"/>
    <mergeCell ref="C98:D98"/>
    <mergeCell ref="C88:D88"/>
    <mergeCell ref="C89:D89"/>
    <mergeCell ref="C90:D90"/>
    <mergeCell ref="C91:D91"/>
    <mergeCell ref="C82:D82"/>
    <mergeCell ref="C83:D83"/>
    <mergeCell ref="C84:D84"/>
    <mergeCell ref="C85:D85"/>
    <mergeCell ref="C86:D86"/>
    <mergeCell ref="C87:D87"/>
    <mergeCell ref="B74:C74"/>
    <mergeCell ref="C77:D77"/>
    <mergeCell ref="C78:D78"/>
    <mergeCell ref="C79:D79"/>
    <mergeCell ref="C80:D80"/>
    <mergeCell ref="C81:D81"/>
    <mergeCell ref="C65:D65"/>
    <mergeCell ref="C66:D66"/>
    <mergeCell ref="C67:D67"/>
    <mergeCell ref="C68:D68"/>
    <mergeCell ref="C69:D69"/>
    <mergeCell ref="C70:D70"/>
    <mergeCell ref="C59:D59"/>
    <mergeCell ref="C60:D60"/>
    <mergeCell ref="C61:D61"/>
    <mergeCell ref="C62:D62"/>
    <mergeCell ref="C63:D63"/>
    <mergeCell ref="C64:D64"/>
    <mergeCell ref="B53:C53"/>
    <mergeCell ref="C56:D56"/>
    <mergeCell ref="C57:D57"/>
    <mergeCell ref="C58:D58"/>
    <mergeCell ref="C48:D48"/>
    <mergeCell ref="C49:D49"/>
    <mergeCell ref="C42:D42"/>
    <mergeCell ref="C43:D43"/>
    <mergeCell ref="C44:D44"/>
    <mergeCell ref="C45:D45"/>
    <mergeCell ref="C46:D46"/>
    <mergeCell ref="C47:D47"/>
    <mergeCell ref="C36:D36"/>
    <mergeCell ref="C37:D37"/>
    <mergeCell ref="C38:D38"/>
    <mergeCell ref="C39:D39"/>
    <mergeCell ref="C40:D40"/>
    <mergeCell ref="C41:D41"/>
    <mergeCell ref="B32:C32"/>
    <mergeCell ref="C35:D35"/>
    <mergeCell ref="B8:B9"/>
    <mergeCell ref="C14:D14"/>
    <mergeCell ref="C15:D15"/>
    <mergeCell ref="C16:D16"/>
    <mergeCell ref="C17:D17"/>
    <mergeCell ref="C18:D18"/>
    <mergeCell ref="C25:D25"/>
    <mergeCell ref="C26:D26"/>
    <mergeCell ref="C27:D27"/>
    <mergeCell ref="C28:D28"/>
    <mergeCell ref="C19:D19"/>
    <mergeCell ref="C20:D20"/>
    <mergeCell ref="C21:D21"/>
    <mergeCell ref="C22:D22"/>
    <mergeCell ref="C23:D23"/>
    <mergeCell ref="C24:D24"/>
  </mergeCells>
  <conditionalFormatting sqref="A533:E538 A539:A553 A560:A574 A581:A595 A602:A616 A623:A637 A644:A658">
    <cfRule type="expression" dxfId="39" priority="64">
      <formula>$C$7="Oui"</formula>
    </cfRule>
  </conditionalFormatting>
  <conditionalFormatting sqref="A554:E559">
    <cfRule type="expression" dxfId="38" priority="60">
      <formula>$C$7="Oui"</formula>
    </cfRule>
  </conditionalFormatting>
  <conditionalFormatting sqref="A575:E580">
    <cfRule type="expression" dxfId="37" priority="56">
      <formula>$C$7="Oui"</formula>
    </cfRule>
  </conditionalFormatting>
  <conditionalFormatting sqref="A596:E601">
    <cfRule type="expression" dxfId="36" priority="52">
      <formula>$C$7="Oui"</formula>
    </cfRule>
  </conditionalFormatting>
  <conditionalFormatting sqref="A617:E622">
    <cfRule type="expression" dxfId="35" priority="48">
      <formula>$C$7="Oui"</formula>
    </cfRule>
  </conditionalFormatting>
  <conditionalFormatting sqref="A638:E643">
    <cfRule type="expression" dxfId="34" priority="44">
      <formula>$C$7="Oui"</formula>
    </cfRule>
  </conditionalFormatting>
  <conditionalFormatting sqref="A178:G197">
    <cfRule type="expression" dxfId="33" priority="83">
      <formula>$B$180=0</formula>
    </cfRule>
  </conditionalFormatting>
  <conditionalFormatting sqref="A199:G219">
    <cfRule type="expression" dxfId="32" priority="86">
      <formula>$B$201=0</formula>
    </cfRule>
  </conditionalFormatting>
  <conditionalFormatting sqref="A220:G240">
    <cfRule type="expression" dxfId="31" priority="89">
      <formula>$B$222=0</formula>
    </cfRule>
  </conditionalFormatting>
  <conditionalFormatting sqref="A241:G260">
    <cfRule type="expression" dxfId="30" priority="92">
      <formula>$B$243=0</formula>
    </cfRule>
  </conditionalFormatting>
  <conditionalFormatting sqref="A325:G344">
    <cfRule type="expression" dxfId="29" priority="104">
      <formula>$B$327=0</formula>
    </cfRule>
  </conditionalFormatting>
  <conditionalFormatting sqref="A367:G387">
    <cfRule type="expression" dxfId="28" priority="110">
      <formula>$B$369=0</formula>
    </cfRule>
  </conditionalFormatting>
  <conditionalFormatting sqref="A409:G428">
    <cfRule type="expression" dxfId="27" priority="116">
      <formula>$B$411=0</formula>
    </cfRule>
  </conditionalFormatting>
  <conditionalFormatting sqref="A430:G449">
    <cfRule type="expression" dxfId="26" priority="121">
      <formula>$B$432=0</formula>
    </cfRule>
  </conditionalFormatting>
  <conditionalFormatting sqref="A451:G470">
    <cfRule type="expression" dxfId="25" priority="126">
      <formula>$B$453=0</formula>
    </cfRule>
  </conditionalFormatting>
  <conditionalFormatting sqref="A472:G491">
    <cfRule type="expression" dxfId="24" priority="129">
      <formula>$B$474=0</formula>
    </cfRule>
  </conditionalFormatting>
  <conditionalFormatting sqref="A534:G554">
    <cfRule type="expression" dxfId="23" priority="61">
      <formula>$B$537=0</formula>
    </cfRule>
  </conditionalFormatting>
  <conditionalFormatting sqref="A51:H72">
    <cfRule type="expression" dxfId="22" priority="65">
      <formula>$B$54=0</formula>
    </cfRule>
  </conditionalFormatting>
  <conditionalFormatting sqref="A72:H93">
    <cfRule type="expression" dxfId="21" priority="68">
      <formula>$B$75=0</formula>
    </cfRule>
  </conditionalFormatting>
  <conditionalFormatting sqref="A94:H114">
    <cfRule type="expression" dxfId="20" priority="71">
      <formula>$B$96=0</formula>
    </cfRule>
  </conditionalFormatting>
  <conditionalFormatting sqref="A115:H134">
    <cfRule type="expression" dxfId="19" priority="74">
      <formula>$B$117=0</formula>
    </cfRule>
  </conditionalFormatting>
  <conditionalFormatting sqref="A136:H155">
    <cfRule type="expression" dxfId="18" priority="77">
      <formula>$B$138=0</formula>
    </cfRule>
  </conditionalFormatting>
  <conditionalFormatting sqref="A157:H176">
    <cfRule type="expression" dxfId="17" priority="80">
      <formula>$B$159=0</formula>
    </cfRule>
  </conditionalFormatting>
  <conditionalFormatting sqref="A262:H281">
    <cfRule type="expression" dxfId="16" priority="95">
      <formula>$B$264=0</formula>
    </cfRule>
  </conditionalFormatting>
  <conditionalFormatting sqref="A282:H302">
    <cfRule type="expression" dxfId="15" priority="98">
      <formula>$B$285=0</formula>
    </cfRule>
  </conditionalFormatting>
  <conditionalFormatting sqref="A304:H323">
    <cfRule type="expression" dxfId="14" priority="101">
      <formula>$B$306=0</formula>
    </cfRule>
  </conditionalFormatting>
  <conditionalFormatting sqref="A346:H365">
    <cfRule type="expression" dxfId="13" priority="107">
      <formula>$B$348=0</formula>
    </cfRule>
  </conditionalFormatting>
  <conditionalFormatting sqref="A388:H407">
    <cfRule type="expression" dxfId="12" priority="113">
      <formula>$B$390=0</formula>
    </cfRule>
  </conditionalFormatting>
  <conditionalFormatting sqref="A493:H512">
    <cfRule type="expression" dxfId="11" priority="132">
      <formula>$B$495=0</formula>
    </cfRule>
  </conditionalFormatting>
  <conditionalFormatting sqref="A514:H533">
    <cfRule type="expression" dxfId="10" priority="135">
      <formula>$B$516=0</formula>
    </cfRule>
  </conditionalFormatting>
  <conditionalFormatting sqref="A556:H575">
    <cfRule type="expression" dxfId="9" priority="57">
      <formula>$B$558=0</formula>
    </cfRule>
  </conditionalFormatting>
  <conditionalFormatting sqref="A577:H596">
    <cfRule type="expression" dxfId="8" priority="53">
      <formula>$B$579=0</formula>
    </cfRule>
  </conditionalFormatting>
  <conditionalFormatting sqref="A598:H618">
    <cfRule type="expression" dxfId="7" priority="49">
      <formula>$B$600=0</formula>
    </cfRule>
  </conditionalFormatting>
  <conditionalFormatting sqref="A618:H638">
    <cfRule type="expression" dxfId="6" priority="45">
      <formula>$B$621=0</formula>
    </cfRule>
  </conditionalFormatting>
  <conditionalFormatting sqref="A640:H659">
    <cfRule type="expression" dxfId="5" priority="41">
      <formula>$B$642=0</formula>
    </cfRule>
  </conditionalFormatting>
  <conditionalFormatting sqref="A30:I51 B56:F70 B77:F91 B98:F112 B119:F133 B140:F154 B161:F175 B182:F196 B203:F217 B224:F238 B245:F259 B266:F280 B287:F301 B308:F322 B329:F343 B350:F364 B371:F385 B392:F406 B413:F427 B434:F448 B455:F469 B476:F490 B497:F511 B518:F532 B539:F553 B560:F574 B581:F595 B602:F616">
    <cfRule type="expression" dxfId="4" priority="138">
      <formula>$B$33=0</formula>
    </cfRule>
  </conditionalFormatting>
  <conditionalFormatting sqref="A29:Q662">
    <cfRule type="expression" dxfId="3" priority="141">
      <formula>$C$7="Oui"</formula>
    </cfRule>
  </conditionalFormatting>
  <conditionalFormatting sqref="B623:F637 B644:F658">
    <cfRule type="expression" dxfId="2" priority="4">
      <formula>$B$600=0</formula>
    </cfRule>
    <cfRule type="expression" dxfId="1" priority="3">
      <formula>$B$33=0</formula>
    </cfRule>
  </conditionalFormatting>
  <conditionalFormatting sqref="E14:F28">
    <cfRule type="expression" dxfId="0" priority="32">
      <formula>$C$7="Non"</formula>
    </cfRule>
  </conditionalFormatting>
  <dataValidations count="4">
    <dataValidation type="decimal" allowBlank="1" showInputMessage="1" showErrorMessage="1" errorTitle="Attention" error="Veuillez renseigner un pourcentage" sqref="E15:E28 E36:E49 E57:E70 E78:E91 E99:E112 E120:E133 E141:E154 E162:E175 E183:E196 E204:E217 E225:E238 E246:E259 E267:E280 E288:E301 E309:E322 E330:E343 E351:E364 E372:E385 E393:E406 E414:E427 E435:E448 E456:E469 E477:E490 E498:E511 E519:E532 E540:E553 E561:E574 E582:E595 E603:E616 E624:E637 E645:E658" xr:uid="{B2025056-5819-4944-B5FB-33B3C12A891F}">
      <formula1>0</formula1>
      <formula2>1</formula2>
    </dataValidation>
    <dataValidation type="list" allowBlank="1" showInputMessage="1" showErrorMessage="1" errorTitle="Attention" error="Veuillez sélectionner l'une des valeurs dans la liste déroulante" sqref="F15:F28 F36:F49 F57:F70 F78:F91 F99:F112 F120:F133 F141:F154 F162:F175 F183:F196 F204:F217 F225:F238 F246:F259 F267:F280 F288:F301 F309:F322 F330:F343 F351:F364 F372:F385 F393:F406 F414:F427 F435:F448 F456:F469 F477:F490 F498:F511 F519:F532 F540:F553 F561:F574 F582:F595 F603:F616 F624:F637 F645:F658" xr:uid="{97FF4358-13A8-4ABA-9909-B91A33A91BF5}">
      <formula1>"0,1,2,3,4,5,6,7,8,9,10"</formula1>
    </dataValidation>
    <dataValidation type="list" allowBlank="1" showInputMessage="1" showErrorMessage="1" sqref="C8" xr:uid="{D3539316-4032-4D16-94C6-C34CC054962C}">
      <formula1>"Une seule grille,Une grille par entité"</formula1>
    </dataValidation>
    <dataValidation type="list" allowBlank="1" showInputMessage="1" showErrorMessage="1" sqref="C7 D10:E11" xr:uid="{9FB6B183-63E7-4192-B71D-07135871B472}">
      <formula1>"Oui,Non"</formula1>
    </dataValidation>
  </dataValidations>
  <pageMargins left="0.75" right="0.75" top="1" bottom="1" header="0.4921259845" footer="0.4921259845"/>
  <pageSetup paperSize="9" orientation="portrait" horizontalDpi="360" verticalDpi="360" r:id="rId1"/>
  <headerFooter alignWithMargins="0"/>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D4B5-E4C3-4367-997A-8E987DD59D5D}">
  <sheetPr codeName="Feuil16">
    <tabColor rgb="FF002060"/>
  </sheetPr>
  <dimension ref="B1:C27"/>
  <sheetViews>
    <sheetView zoomScale="91" zoomScaleNormal="91" workbookViewId="0"/>
  </sheetViews>
  <sheetFormatPr baseColWidth="10" defaultColWidth="11.44140625" defaultRowHeight="13.2" x14ac:dyDescent="0.25"/>
  <cols>
    <col min="1" max="1" width="10.77734375" style="119" customWidth="1"/>
    <col min="2" max="2" width="31.21875" style="119" customWidth="1"/>
    <col min="3" max="3" width="139.44140625" style="119" customWidth="1"/>
    <col min="4" max="4" width="29.21875" style="119" bestFit="1" customWidth="1"/>
    <col min="5" max="5" width="11.44140625" style="119"/>
    <col min="6" max="6" width="42" style="119" customWidth="1"/>
    <col min="7" max="16384" width="11.44140625" style="119"/>
  </cols>
  <sheetData>
    <row r="1" spans="2:3" x14ac:dyDescent="0.25">
      <c r="C1" s="216" t="s">
        <v>3900</v>
      </c>
    </row>
    <row r="2" spans="2:3" s="42" customFormat="1" ht="107.7" customHeight="1" x14ac:dyDescent="0.25">
      <c r="C2" s="217"/>
    </row>
    <row r="3" spans="2:3" ht="25.2" customHeight="1" x14ac:dyDescent="0.25"/>
    <row r="4" spans="2:3" ht="25.2" customHeight="1" x14ac:dyDescent="0.25"/>
    <row r="5" spans="2:3" ht="25.2" customHeight="1" x14ac:dyDescent="0.4">
      <c r="B5" s="120" t="s">
        <v>1458</v>
      </c>
    </row>
    <row r="6" spans="2:3" ht="25.2" customHeight="1" x14ac:dyDescent="0.25"/>
    <row r="7" spans="2:3" ht="25.2" customHeight="1" x14ac:dyDescent="0.25">
      <c r="B7" s="121" t="s">
        <v>1472</v>
      </c>
      <c r="C7" s="122" t="s">
        <v>1473</v>
      </c>
    </row>
    <row r="8" spans="2:3" ht="25.2" customHeight="1" x14ac:dyDescent="0.25">
      <c r="B8" s="123" t="s">
        <v>1470</v>
      </c>
      <c r="C8" s="124" t="s">
        <v>1471</v>
      </c>
    </row>
    <row r="9" spans="2:3" ht="25.2" customHeight="1" x14ac:dyDescent="0.25">
      <c r="B9" s="123" t="s">
        <v>3499</v>
      </c>
      <c r="C9" s="124" t="s">
        <v>3500</v>
      </c>
    </row>
    <row r="10" spans="2:3" ht="25.2" customHeight="1" x14ac:dyDescent="0.25">
      <c r="B10" s="123" t="s">
        <v>1461</v>
      </c>
      <c r="C10" s="124" t="s">
        <v>1462</v>
      </c>
    </row>
    <row r="11" spans="2:3" ht="25.2" customHeight="1" x14ac:dyDescent="0.25">
      <c r="B11" s="123" t="s">
        <v>1474</v>
      </c>
      <c r="C11" s="124" t="s">
        <v>1475</v>
      </c>
    </row>
    <row r="12" spans="2:3" ht="25.2" customHeight="1" x14ac:dyDescent="0.25">
      <c r="B12" s="123" t="s">
        <v>3511</v>
      </c>
      <c r="C12" s="124" t="s">
        <v>3512</v>
      </c>
    </row>
    <row r="13" spans="2:3" ht="25.2" customHeight="1" x14ac:dyDescent="0.25">
      <c r="B13" s="123" t="s">
        <v>3498</v>
      </c>
      <c r="C13" s="124" t="s">
        <v>1460</v>
      </c>
    </row>
    <row r="14" spans="2:3" ht="25.2" customHeight="1" x14ac:dyDescent="0.25">
      <c r="B14" s="123" t="s">
        <v>3497</v>
      </c>
      <c r="C14" s="124" t="s">
        <v>1459</v>
      </c>
    </row>
    <row r="15" spans="2:3" ht="25.2" customHeight="1" x14ac:dyDescent="0.25">
      <c r="B15" s="123" t="s">
        <v>1476</v>
      </c>
      <c r="C15" s="124" t="s">
        <v>1477</v>
      </c>
    </row>
    <row r="16" spans="2:3" ht="25.2" customHeight="1" x14ac:dyDescent="0.25">
      <c r="B16" s="123" t="s">
        <v>3509</v>
      </c>
      <c r="C16" s="124" t="s">
        <v>3510</v>
      </c>
    </row>
    <row r="17" spans="2:3" ht="25.2" customHeight="1" x14ac:dyDescent="0.25">
      <c r="B17" s="123" t="s">
        <v>3502</v>
      </c>
      <c r="C17" s="285" t="s">
        <v>3503</v>
      </c>
    </row>
    <row r="18" spans="2:3" ht="25.2" customHeight="1" x14ac:dyDescent="0.25">
      <c r="B18" s="123" t="s">
        <v>3505</v>
      </c>
      <c r="C18" s="124" t="s">
        <v>3507</v>
      </c>
    </row>
    <row r="19" spans="2:3" ht="25.2" customHeight="1" x14ac:dyDescent="0.25">
      <c r="B19" s="123" t="s">
        <v>3506</v>
      </c>
      <c r="C19" s="285" t="s">
        <v>3508</v>
      </c>
    </row>
    <row r="20" spans="2:3" ht="25.2" customHeight="1" x14ac:dyDescent="0.25">
      <c r="B20" s="123" t="s">
        <v>1465</v>
      </c>
      <c r="C20" s="124" t="s">
        <v>3516</v>
      </c>
    </row>
    <row r="21" spans="2:3" ht="25.2" customHeight="1" x14ac:dyDescent="0.25">
      <c r="B21" s="123" t="s">
        <v>1478</v>
      </c>
      <c r="C21" s="124" t="s">
        <v>1479</v>
      </c>
    </row>
    <row r="22" spans="2:3" ht="25.2" customHeight="1" x14ac:dyDescent="0.25">
      <c r="B22" s="123" t="s">
        <v>1480</v>
      </c>
      <c r="C22" s="124" t="s">
        <v>1481</v>
      </c>
    </row>
    <row r="23" spans="2:3" ht="25.2" customHeight="1" x14ac:dyDescent="0.25">
      <c r="B23" s="123" t="s">
        <v>1468</v>
      </c>
      <c r="C23" s="124" t="s">
        <v>1469</v>
      </c>
    </row>
    <row r="24" spans="2:3" ht="25.2" customHeight="1" x14ac:dyDescent="0.25">
      <c r="B24" s="123" t="s">
        <v>1482</v>
      </c>
      <c r="C24" s="124" t="s">
        <v>1483</v>
      </c>
    </row>
    <row r="25" spans="2:3" ht="25.2" customHeight="1" x14ac:dyDescent="0.25">
      <c r="B25" s="123" t="s">
        <v>1484</v>
      </c>
      <c r="C25" s="124" t="s">
        <v>1485</v>
      </c>
    </row>
    <row r="26" spans="2:3" ht="25.2" customHeight="1" x14ac:dyDescent="0.25">
      <c r="B26" s="123" t="s">
        <v>1463</v>
      </c>
      <c r="C26" s="124" t="s">
        <v>1464</v>
      </c>
    </row>
    <row r="27" spans="2:3" ht="25.2" customHeight="1" x14ac:dyDescent="0.25">
      <c r="B27" s="125" t="s">
        <v>1466</v>
      </c>
      <c r="C27" s="126" t="s">
        <v>1467</v>
      </c>
    </row>
  </sheetData>
  <sheetProtection algorithmName="SHA-512" hashValue="jdEGycv++Hzbx2NrYixKo5f4LnLbPNA3g6LxNrRKcaUndjEgGVgpE/fkHrKPb3+xNGba9hyQveOrdU19s1i/rA==" saltValue="xDNM9ZBDsiS1twFxgzoXyg==" spinCount="100000" sheet="1" objects="1" scenarios="1"/>
  <sortState xmlns:xlrd2="http://schemas.microsoft.com/office/spreadsheetml/2017/richdata2" ref="B7:C27">
    <sortCondition ref="B7:B27"/>
  </sortState>
  <pageMargins left="0.75" right="0.75" top="1" bottom="1" header="0.4921259845" footer="0.4921259845"/>
  <pageSetup orientation="portrait" horizontalDpi="4294967293" vertic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D5176-628D-45BD-9DD4-11A01D5E2374}">
  <sheetPr codeName="Feuil17"/>
  <dimension ref="A1:R426"/>
  <sheetViews>
    <sheetView topLeftCell="A301" workbookViewId="0">
      <selection activeCell="A7" sqref="A7"/>
    </sheetView>
  </sheetViews>
  <sheetFormatPr baseColWidth="10" defaultColWidth="11.44140625" defaultRowHeight="13.2" x14ac:dyDescent="0.25"/>
  <cols>
    <col min="1" max="1" width="50.21875" bestFit="1" customWidth="1"/>
    <col min="2" max="2" width="65.44140625" bestFit="1" customWidth="1"/>
    <col min="3" max="3" width="63.21875" bestFit="1" customWidth="1"/>
  </cols>
  <sheetData>
    <row r="1" spans="1:2" x14ac:dyDescent="0.25">
      <c r="A1" s="14" t="s">
        <v>1486</v>
      </c>
      <c r="B1" s="14" t="s">
        <v>1487</v>
      </c>
    </row>
    <row r="3" spans="1:2" x14ac:dyDescent="0.25">
      <c r="A3" s="14" t="s">
        <v>1488</v>
      </c>
      <c r="B3" s="14"/>
    </row>
    <row r="4" spans="1:2" x14ac:dyDescent="0.25">
      <c r="A4" s="14" t="s">
        <v>1489</v>
      </c>
      <c r="B4" s="14" t="s">
        <v>1490</v>
      </c>
    </row>
    <row r="5" spans="1:2" x14ac:dyDescent="0.25">
      <c r="A5" s="14" t="s">
        <v>1491</v>
      </c>
      <c r="B5" s="14" t="s">
        <v>1492</v>
      </c>
    </row>
    <row r="6" spans="1:2" x14ac:dyDescent="0.25">
      <c r="A6" s="14" t="s">
        <v>1493</v>
      </c>
      <c r="B6" s="14" t="s">
        <v>1494</v>
      </c>
    </row>
    <row r="7" spans="1:2" x14ac:dyDescent="0.25">
      <c r="A7" s="14" t="s">
        <v>1495</v>
      </c>
      <c r="B7" s="14" t="s">
        <v>1496</v>
      </c>
    </row>
    <row r="8" spans="1:2" x14ac:dyDescent="0.25">
      <c r="A8" s="14" t="s">
        <v>1497</v>
      </c>
      <c r="B8" s="14" t="s">
        <v>1498</v>
      </c>
    </row>
    <row r="9" spans="1:2" x14ac:dyDescent="0.25">
      <c r="A9" s="14" t="s">
        <v>1499</v>
      </c>
      <c r="B9" s="14" t="s">
        <v>1500</v>
      </c>
    </row>
    <row r="11" spans="1:2" x14ac:dyDescent="0.25">
      <c r="A11" s="24" t="s">
        <v>1501</v>
      </c>
      <c r="B11" s="14" t="s">
        <v>1502</v>
      </c>
    </row>
    <row r="12" spans="1:2" x14ac:dyDescent="0.25">
      <c r="A12" s="24" t="s">
        <v>1503</v>
      </c>
      <c r="B12" s="14" t="s">
        <v>1504</v>
      </c>
    </row>
    <row r="13" spans="1:2" x14ac:dyDescent="0.25">
      <c r="A13" s="24" t="s">
        <v>1505</v>
      </c>
      <c r="B13" s="14" t="s">
        <v>1506</v>
      </c>
    </row>
    <row r="14" spans="1:2" x14ac:dyDescent="0.25">
      <c r="A14" s="24" t="s">
        <v>1507</v>
      </c>
      <c r="B14" s="14" t="s">
        <v>1508</v>
      </c>
    </row>
    <row r="15" spans="1:2" x14ac:dyDescent="0.25">
      <c r="A15" s="24" t="s">
        <v>1509</v>
      </c>
      <c r="B15" s="14" t="s">
        <v>1510</v>
      </c>
    </row>
    <row r="16" spans="1:2" x14ac:dyDescent="0.25">
      <c r="A16" s="24" t="s">
        <v>1511</v>
      </c>
      <c r="B16" s="14" t="s">
        <v>1512</v>
      </c>
    </row>
    <row r="17" spans="1:2" x14ac:dyDescent="0.25">
      <c r="A17" s="24" t="s">
        <v>1513</v>
      </c>
      <c r="B17" s="14" t="s">
        <v>1514</v>
      </c>
    </row>
    <row r="18" spans="1:2" x14ac:dyDescent="0.25">
      <c r="A18" s="24" t="s">
        <v>1515</v>
      </c>
      <c r="B18" s="14" t="s">
        <v>1516</v>
      </c>
    </row>
    <row r="19" spans="1:2" x14ac:dyDescent="0.25">
      <c r="A19" s="24" t="s">
        <v>1517</v>
      </c>
      <c r="B19" s="14" t="s">
        <v>1518</v>
      </c>
    </row>
    <row r="20" spans="1:2" x14ac:dyDescent="0.25">
      <c r="A20" s="24" t="s">
        <v>1519</v>
      </c>
      <c r="B20" s="14" t="s">
        <v>1494</v>
      </c>
    </row>
    <row r="21" spans="1:2" x14ac:dyDescent="0.25">
      <c r="A21" s="24" t="s">
        <v>1520</v>
      </c>
      <c r="B21" s="14" t="s">
        <v>1521</v>
      </c>
    </row>
    <row r="22" spans="1:2" x14ac:dyDescent="0.25">
      <c r="A22" s="24" t="s">
        <v>1522</v>
      </c>
      <c r="B22" s="14" t="s">
        <v>1523</v>
      </c>
    </row>
    <row r="23" spans="1:2" x14ac:dyDescent="0.25">
      <c r="A23" s="24" t="s">
        <v>1524</v>
      </c>
      <c r="B23" s="14" t="s">
        <v>1525</v>
      </c>
    </row>
    <row r="24" spans="1:2" x14ac:dyDescent="0.25">
      <c r="A24" s="24" t="s">
        <v>1526</v>
      </c>
      <c r="B24" s="14" t="s">
        <v>1527</v>
      </c>
    </row>
    <row r="25" spans="1:2" x14ac:dyDescent="0.25">
      <c r="A25" s="24" t="s">
        <v>1528</v>
      </c>
      <c r="B25" s="14" t="s">
        <v>1529</v>
      </c>
    </row>
    <row r="26" spans="1:2" x14ac:dyDescent="0.25">
      <c r="A26" s="24" t="s">
        <v>1530</v>
      </c>
      <c r="B26" s="14" t="s">
        <v>1531</v>
      </c>
    </row>
    <row r="27" spans="1:2" x14ac:dyDescent="0.25">
      <c r="A27" s="24" t="s">
        <v>1532</v>
      </c>
      <c r="B27" s="14" t="s">
        <v>1533</v>
      </c>
    </row>
    <row r="29" spans="1:2" x14ac:dyDescent="0.25">
      <c r="A29" s="14" t="s">
        <v>1534</v>
      </c>
      <c r="B29" s="14" t="s">
        <v>1498</v>
      </c>
    </row>
    <row r="30" spans="1:2" x14ac:dyDescent="0.25">
      <c r="A30" s="14" t="s">
        <v>1535</v>
      </c>
      <c r="B30" s="14" t="s">
        <v>1536</v>
      </c>
    </row>
    <row r="31" spans="1:2" x14ac:dyDescent="0.25">
      <c r="A31" s="14" t="s">
        <v>1537</v>
      </c>
      <c r="B31" s="14" t="s">
        <v>1538</v>
      </c>
    </row>
    <row r="33" spans="1:3" x14ac:dyDescent="0.25">
      <c r="A33" s="14" t="s">
        <v>1539</v>
      </c>
      <c r="B33" s="14" t="s">
        <v>1540</v>
      </c>
    </row>
    <row r="34" spans="1:3" x14ac:dyDescent="0.25">
      <c r="A34" s="14" t="s">
        <v>1541</v>
      </c>
      <c r="B34" s="14" t="s">
        <v>1542</v>
      </c>
    </row>
    <row r="36" spans="1:3" ht="14.4" x14ac:dyDescent="0.3">
      <c r="A36" s="25" t="s">
        <v>1543</v>
      </c>
      <c r="B36" s="25" t="s">
        <v>1544</v>
      </c>
      <c r="C36" s="25" t="s">
        <v>1545</v>
      </c>
    </row>
    <row r="37" spans="1:3" ht="14.4" x14ac:dyDescent="0.3">
      <c r="A37" s="25"/>
      <c r="B37" s="25" t="s">
        <v>1546</v>
      </c>
      <c r="C37" s="25">
        <v>4</v>
      </c>
    </row>
    <row r="38" spans="1:3" ht="14.4" x14ac:dyDescent="0.3">
      <c r="A38" s="26" t="s">
        <v>1547</v>
      </c>
      <c r="B38" s="26" t="s">
        <v>1548</v>
      </c>
      <c r="C38" s="26">
        <v>35</v>
      </c>
    </row>
    <row r="39" spans="1:3" ht="14.4" x14ac:dyDescent="0.3">
      <c r="A39" s="26"/>
      <c r="B39" s="26" t="s">
        <v>1549</v>
      </c>
      <c r="C39" s="26">
        <v>0.03</v>
      </c>
    </row>
    <row r="40" spans="1:3" ht="14.4" x14ac:dyDescent="0.3">
      <c r="A40" s="26"/>
      <c r="B40" s="26" t="s">
        <v>1550</v>
      </c>
      <c r="C40" s="26">
        <v>1.01</v>
      </c>
    </row>
    <row r="41" spans="1:3" ht="14.4" x14ac:dyDescent="0.3">
      <c r="A41" s="26"/>
      <c r="B41" s="26" t="s">
        <v>1551</v>
      </c>
      <c r="C41" s="26">
        <v>6.65</v>
      </c>
    </row>
    <row r="42" spans="1:3" ht="14.4" x14ac:dyDescent="0.3">
      <c r="A42" s="27" t="s">
        <v>1552</v>
      </c>
      <c r="B42" s="27" t="s">
        <v>1553</v>
      </c>
      <c r="C42" s="27">
        <v>7.55</v>
      </c>
    </row>
    <row r="43" spans="1:3" ht="14.4" x14ac:dyDescent="0.3">
      <c r="A43" s="27"/>
      <c r="B43" s="27" t="s">
        <v>1554</v>
      </c>
      <c r="C43" s="27">
        <v>0.02</v>
      </c>
    </row>
    <row r="44" spans="1:3" ht="14.4" x14ac:dyDescent="0.3">
      <c r="A44" s="27"/>
      <c r="B44" s="27" t="s">
        <v>1555</v>
      </c>
      <c r="C44" s="27">
        <v>0.2</v>
      </c>
    </row>
    <row r="45" spans="1:3" ht="14.4" x14ac:dyDescent="0.3">
      <c r="A45" s="27"/>
      <c r="B45" s="27" t="s">
        <v>1556</v>
      </c>
      <c r="C45" s="27">
        <v>0.03</v>
      </c>
    </row>
    <row r="46" spans="1:3" ht="14.4" x14ac:dyDescent="0.3">
      <c r="A46" s="28" t="s">
        <v>1557</v>
      </c>
      <c r="B46" s="28" t="s">
        <v>1558</v>
      </c>
      <c r="C46" s="28">
        <v>1.3</v>
      </c>
    </row>
    <row r="47" spans="1:3" ht="14.4" x14ac:dyDescent="0.3">
      <c r="A47" s="28"/>
      <c r="B47" s="28" t="s">
        <v>1559</v>
      </c>
      <c r="C47" s="28">
        <v>1.35</v>
      </c>
    </row>
    <row r="48" spans="1:3" ht="14.4" x14ac:dyDescent="0.3">
      <c r="A48" s="29" t="s">
        <v>293</v>
      </c>
      <c r="B48" s="29" t="s">
        <v>1560</v>
      </c>
      <c r="C48" s="29">
        <v>2.15E-3</v>
      </c>
    </row>
    <row r="52" spans="1:18" x14ac:dyDescent="0.25">
      <c r="A52" s="14" t="s">
        <v>1561</v>
      </c>
      <c r="B52" s="14" t="s">
        <v>1562</v>
      </c>
      <c r="C52" s="14" t="s">
        <v>1563</v>
      </c>
      <c r="D52" s="14"/>
      <c r="E52" s="14"/>
      <c r="F52" s="14"/>
      <c r="G52" s="14"/>
      <c r="H52" s="14"/>
      <c r="I52" s="14"/>
      <c r="J52" s="14"/>
      <c r="K52" s="14"/>
      <c r="L52" s="14"/>
      <c r="M52" s="14"/>
      <c r="N52" s="14"/>
      <c r="O52" s="14"/>
      <c r="P52" s="14"/>
      <c r="Q52" s="14"/>
      <c r="R52" s="14"/>
    </row>
    <row r="53" spans="1:18" x14ac:dyDescent="0.25">
      <c r="A53" s="14" t="s">
        <v>1564</v>
      </c>
      <c r="B53" s="14" t="s">
        <v>1565</v>
      </c>
      <c r="C53" s="14"/>
      <c r="D53" s="14"/>
      <c r="E53" s="14"/>
      <c r="F53" s="14"/>
      <c r="G53" s="14"/>
      <c r="H53" s="14"/>
      <c r="I53" s="14"/>
      <c r="J53" s="14"/>
      <c r="K53" s="14"/>
      <c r="L53" s="14"/>
      <c r="M53" s="14"/>
      <c r="N53" s="14"/>
      <c r="O53" s="14"/>
      <c r="P53" s="14"/>
      <c r="Q53" s="14"/>
      <c r="R53" s="14"/>
    </row>
    <row r="54" spans="1:18" x14ac:dyDescent="0.25">
      <c r="A54" s="14" t="s">
        <v>1566</v>
      </c>
      <c r="B54" s="14" t="s">
        <v>1567</v>
      </c>
      <c r="C54" s="14" t="s">
        <v>1568</v>
      </c>
      <c r="D54" s="14"/>
      <c r="E54" s="14"/>
      <c r="F54" s="14"/>
      <c r="G54" s="14"/>
      <c r="H54" s="14"/>
      <c r="I54" s="14"/>
      <c r="J54" s="14"/>
      <c r="K54" s="14"/>
      <c r="L54" s="14"/>
      <c r="M54" s="14"/>
      <c r="N54" s="14"/>
      <c r="O54" s="14"/>
      <c r="P54" s="14"/>
      <c r="Q54" s="14"/>
      <c r="R54" s="14"/>
    </row>
    <row r="55" spans="1:18" x14ac:dyDescent="0.25">
      <c r="A55" s="14"/>
      <c r="B55" s="14" t="s">
        <v>1569</v>
      </c>
      <c r="C55" s="14"/>
      <c r="D55" s="14"/>
      <c r="E55" s="14"/>
      <c r="F55" s="14"/>
      <c r="G55" s="14"/>
      <c r="H55" s="14"/>
      <c r="I55" s="14"/>
      <c r="J55" s="14"/>
      <c r="K55" s="14"/>
      <c r="L55" s="14"/>
      <c r="M55" s="14"/>
      <c r="N55" s="14"/>
      <c r="O55" s="14"/>
      <c r="P55" s="14"/>
      <c r="Q55" s="14"/>
      <c r="R55" s="14"/>
    </row>
    <row r="56" spans="1:18" x14ac:dyDescent="0.25">
      <c r="A56" s="14" t="s">
        <v>1570</v>
      </c>
      <c r="B56" s="14"/>
      <c r="C56" s="14"/>
      <c r="D56" s="14"/>
      <c r="E56" s="14"/>
      <c r="F56" s="14"/>
      <c r="G56" s="14"/>
      <c r="H56" s="14"/>
      <c r="I56" s="14"/>
      <c r="J56" s="14"/>
      <c r="K56" s="14"/>
      <c r="L56" s="14"/>
      <c r="M56" s="14"/>
      <c r="N56" s="14"/>
      <c r="O56" s="14"/>
      <c r="P56" s="14"/>
      <c r="Q56" s="14"/>
      <c r="R56" s="14"/>
    </row>
    <row r="57" spans="1:18" x14ac:dyDescent="0.25">
      <c r="A57" s="14"/>
      <c r="B57" s="14" t="s">
        <v>1571</v>
      </c>
      <c r="C57" s="14"/>
      <c r="D57" s="14"/>
      <c r="E57" s="14"/>
      <c r="F57" s="14"/>
      <c r="G57" s="14"/>
      <c r="H57" s="14"/>
      <c r="I57" s="14"/>
      <c r="J57" s="14"/>
      <c r="K57" s="14"/>
      <c r="L57" s="14"/>
      <c r="M57" s="14"/>
      <c r="N57" s="14"/>
      <c r="O57" s="14"/>
      <c r="P57" s="14"/>
      <c r="Q57" s="14"/>
      <c r="R57" s="14"/>
    </row>
    <row r="59" spans="1:18" x14ac:dyDescent="0.25">
      <c r="A59" s="14" t="s">
        <v>1564</v>
      </c>
      <c r="B59" s="14" t="s">
        <v>1572</v>
      </c>
      <c r="C59" s="14"/>
      <c r="D59" s="14"/>
      <c r="E59" s="14"/>
      <c r="F59" s="14"/>
      <c r="G59" s="14"/>
      <c r="H59" s="14"/>
      <c r="I59" s="14"/>
      <c r="J59" s="14"/>
      <c r="K59" s="14"/>
      <c r="L59" s="14"/>
      <c r="M59" s="14"/>
      <c r="N59" s="14"/>
      <c r="O59" s="14"/>
      <c r="P59" s="14"/>
      <c r="Q59" s="14"/>
      <c r="R59" s="14"/>
    </row>
    <row r="60" spans="1:18" x14ac:dyDescent="0.25">
      <c r="A60" s="14" t="s">
        <v>1573</v>
      </c>
      <c r="B60" s="14" t="s">
        <v>1567</v>
      </c>
      <c r="C60" s="14" t="s">
        <v>1568</v>
      </c>
      <c r="D60" s="14"/>
      <c r="E60" s="14"/>
      <c r="F60" s="14"/>
      <c r="G60" s="14"/>
      <c r="H60" s="14"/>
      <c r="I60" s="14"/>
      <c r="J60" s="14"/>
      <c r="K60" s="14"/>
      <c r="L60" s="14"/>
      <c r="M60" s="14"/>
      <c r="N60" s="14"/>
      <c r="O60" s="14"/>
      <c r="P60" s="14"/>
      <c r="Q60" s="14"/>
      <c r="R60" s="14"/>
    </row>
    <row r="61" spans="1:18" x14ac:dyDescent="0.25">
      <c r="A61" s="14"/>
      <c r="B61" s="14" t="s">
        <v>1569</v>
      </c>
      <c r="C61" s="14"/>
      <c r="D61" s="14"/>
      <c r="E61" s="14"/>
      <c r="F61" s="14"/>
      <c r="G61" s="14"/>
      <c r="H61" s="14"/>
      <c r="I61" s="14"/>
      <c r="J61" s="14"/>
      <c r="K61" s="14"/>
      <c r="L61" s="14"/>
      <c r="M61" s="14"/>
      <c r="N61" s="14"/>
      <c r="O61" s="14"/>
      <c r="P61" s="14"/>
      <c r="Q61" s="14"/>
      <c r="R61" s="14"/>
    </row>
    <row r="62" spans="1:18" x14ac:dyDescent="0.25">
      <c r="A62" s="14" t="s">
        <v>1574</v>
      </c>
      <c r="B62" s="14"/>
      <c r="C62" s="14"/>
      <c r="D62" s="14"/>
      <c r="E62" s="14"/>
      <c r="F62" s="14"/>
      <c r="G62" s="14"/>
      <c r="H62" s="14"/>
      <c r="I62" s="14"/>
      <c r="J62" s="14"/>
      <c r="K62" s="14"/>
      <c r="L62" s="14"/>
      <c r="M62" s="14"/>
      <c r="N62" s="14"/>
      <c r="O62" s="14"/>
      <c r="P62" s="14"/>
      <c r="Q62" s="14"/>
      <c r="R62" s="14"/>
    </row>
    <row r="63" spans="1:18" x14ac:dyDescent="0.25">
      <c r="A63" s="14"/>
      <c r="B63" s="14" t="s">
        <v>1571</v>
      </c>
      <c r="C63" s="14"/>
      <c r="D63" s="14"/>
      <c r="E63" s="14"/>
      <c r="F63" s="14"/>
      <c r="G63" s="14"/>
      <c r="H63" s="14"/>
      <c r="I63" s="14"/>
      <c r="J63" s="14"/>
      <c r="K63" s="14"/>
      <c r="L63" s="14"/>
      <c r="M63" s="14"/>
      <c r="N63" s="14"/>
      <c r="O63" s="14"/>
      <c r="P63" s="14"/>
      <c r="Q63" s="14"/>
      <c r="R63" s="14"/>
    </row>
    <row r="65" spans="1:18" x14ac:dyDescent="0.25">
      <c r="A65" s="14" t="s">
        <v>1575</v>
      </c>
      <c r="B65" s="14" t="s">
        <v>1576</v>
      </c>
      <c r="C65" s="14"/>
      <c r="D65" s="14"/>
      <c r="E65" s="14"/>
      <c r="F65" s="14"/>
      <c r="G65" s="14"/>
      <c r="H65" s="14"/>
      <c r="I65" s="14"/>
      <c r="J65" s="14"/>
      <c r="K65" s="14"/>
      <c r="L65" s="14"/>
      <c r="M65" s="14"/>
      <c r="N65" s="14"/>
      <c r="O65" s="14"/>
      <c r="P65" s="14"/>
      <c r="Q65" s="14"/>
      <c r="R65" s="14"/>
    </row>
    <row r="66" spans="1:18" x14ac:dyDescent="0.25">
      <c r="A66" s="14"/>
      <c r="B66" s="14" t="s">
        <v>1577</v>
      </c>
      <c r="C66" s="14" t="s">
        <v>1578</v>
      </c>
      <c r="D66" s="14"/>
      <c r="E66" s="14"/>
      <c r="F66" s="14"/>
      <c r="G66" s="14"/>
      <c r="H66" s="14"/>
      <c r="I66" s="14"/>
      <c r="J66" s="14"/>
      <c r="K66" s="14"/>
      <c r="L66" s="14"/>
      <c r="M66" s="14"/>
      <c r="N66" s="14"/>
      <c r="O66" s="14"/>
      <c r="P66" s="14"/>
      <c r="Q66" s="14"/>
      <c r="R66" s="14"/>
    </row>
    <row r="67" spans="1:18" x14ac:dyDescent="0.25">
      <c r="A67" s="14" t="s">
        <v>1579</v>
      </c>
      <c r="B67" s="14" t="s">
        <v>1580</v>
      </c>
      <c r="C67" s="14"/>
      <c r="D67" s="14"/>
      <c r="E67" s="14"/>
      <c r="F67" s="14"/>
      <c r="G67" s="14"/>
      <c r="H67" s="14"/>
      <c r="I67" s="14"/>
      <c r="J67" s="14"/>
      <c r="K67" s="14"/>
      <c r="L67" s="14"/>
      <c r="M67" s="14"/>
      <c r="N67" s="14"/>
      <c r="O67" s="14"/>
      <c r="P67" s="14"/>
      <c r="Q67" s="14"/>
      <c r="R67" s="14"/>
    </row>
    <row r="68" spans="1:18" x14ac:dyDescent="0.25">
      <c r="A68" s="14"/>
      <c r="B68" s="14"/>
      <c r="C68" s="14"/>
      <c r="D68" s="14"/>
      <c r="E68" s="14"/>
      <c r="F68" s="14"/>
      <c r="G68" s="14"/>
      <c r="H68" s="14"/>
      <c r="I68" s="14"/>
      <c r="J68" s="14"/>
      <c r="K68" s="14"/>
      <c r="L68" s="14"/>
      <c r="M68" s="14"/>
      <c r="N68" s="14"/>
      <c r="O68" s="14"/>
      <c r="P68" s="14"/>
      <c r="Q68" s="14"/>
      <c r="R68" s="14"/>
    </row>
    <row r="69" spans="1:18" x14ac:dyDescent="0.25">
      <c r="A69" s="14"/>
      <c r="B69" s="14" t="s">
        <v>1571</v>
      </c>
      <c r="C69" s="14"/>
      <c r="D69" s="14"/>
      <c r="E69" s="14"/>
      <c r="F69" s="14"/>
      <c r="G69" s="14"/>
      <c r="H69" s="14"/>
      <c r="I69" s="14"/>
      <c r="J69" s="14"/>
      <c r="K69" s="14"/>
      <c r="L69" s="14"/>
      <c r="M69" s="14"/>
      <c r="N69" s="14"/>
      <c r="O69" s="14"/>
      <c r="P69" s="14"/>
      <c r="Q69" s="14"/>
      <c r="R69" s="14"/>
    </row>
    <row r="71" spans="1:18" x14ac:dyDescent="0.25">
      <c r="A71" s="14" t="s">
        <v>1561</v>
      </c>
      <c r="B71" s="14"/>
      <c r="C71" s="14" t="s">
        <v>1562</v>
      </c>
      <c r="D71" s="14"/>
      <c r="E71" s="14"/>
      <c r="F71" s="14"/>
      <c r="G71" s="14"/>
      <c r="H71" s="14"/>
      <c r="I71" s="14"/>
      <c r="J71" s="14"/>
      <c r="K71" s="14"/>
      <c r="L71" s="14"/>
      <c r="M71" s="14"/>
      <c r="N71" s="14"/>
      <c r="O71" s="14"/>
      <c r="P71" s="14"/>
      <c r="Q71" s="14"/>
      <c r="R71" s="14"/>
    </row>
    <row r="72" spans="1:18" x14ac:dyDescent="0.25">
      <c r="A72" s="14"/>
      <c r="B72" s="14" t="s">
        <v>1581</v>
      </c>
      <c r="C72" s="14"/>
      <c r="D72" s="14"/>
      <c r="E72" s="14"/>
      <c r="F72" s="14"/>
      <c r="G72" s="14"/>
      <c r="H72" s="14"/>
      <c r="I72" s="14"/>
      <c r="J72" s="14"/>
      <c r="K72" s="14"/>
      <c r="L72" s="14"/>
      <c r="M72" s="14"/>
      <c r="N72" s="14"/>
      <c r="O72" s="14"/>
      <c r="P72" s="14"/>
      <c r="Q72" s="14"/>
      <c r="R72" s="14"/>
    </row>
    <row r="73" spans="1:18" x14ac:dyDescent="0.25">
      <c r="A73" s="14" t="s">
        <v>1582</v>
      </c>
      <c r="B73" s="14" t="s">
        <v>1583</v>
      </c>
      <c r="C73" s="14"/>
      <c r="D73" s="14"/>
      <c r="E73" s="14"/>
      <c r="F73" s="14"/>
      <c r="G73" s="14"/>
      <c r="H73" s="14"/>
      <c r="I73" s="14"/>
      <c r="J73" s="14"/>
      <c r="K73" s="14"/>
      <c r="L73" s="14"/>
      <c r="M73" s="14"/>
      <c r="N73" s="14"/>
      <c r="O73" s="14"/>
      <c r="P73" s="14"/>
      <c r="Q73" s="14"/>
      <c r="R73" s="14"/>
    </row>
    <row r="74" spans="1:18" x14ac:dyDescent="0.25">
      <c r="A74" s="14"/>
      <c r="B74" s="14" t="s">
        <v>1584</v>
      </c>
      <c r="C74" s="14"/>
      <c r="D74" s="14"/>
      <c r="E74" s="14"/>
      <c r="F74" s="14"/>
      <c r="G74" s="14"/>
      <c r="H74" s="14"/>
      <c r="I74" s="14"/>
      <c r="J74" s="14"/>
      <c r="K74" s="14"/>
      <c r="L74" s="14"/>
      <c r="M74" s="14"/>
      <c r="N74" s="14"/>
      <c r="O74" s="14"/>
      <c r="P74" s="14"/>
      <c r="Q74" s="14"/>
      <c r="R74" s="14"/>
    </row>
    <row r="75" spans="1:18" x14ac:dyDescent="0.25">
      <c r="A75" s="14"/>
      <c r="B75" s="14"/>
      <c r="C75" s="14"/>
      <c r="D75" s="14"/>
      <c r="E75" s="14"/>
      <c r="F75" s="14"/>
      <c r="G75" s="14"/>
      <c r="H75" s="14"/>
      <c r="I75" s="14"/>
      <c r="J75" s="14"/>
      <c r="K75" s="14"/>
      <c r="L75" s="14"/>
      <c r="M75" s="14"/>
      <c r="N75" s="14"/>
      <c r="O75" s="14"/>
      <c r="P75" s="14"/>
      <c r="Q75" s="14"/>
      <c r="R75" s="14"/>
    </row>
    <row r="76" spans="1:18" x14ac:dyDescent="0.25">
      <c r="A76" s="14"/>
      <c r="B76" s="14"/>
      <c r="C76" s="14" t="s">
        <v>1585</v>
      </c>
      <c r="D76" s="14"/>
      <c r="E76" s="14"/>
      <c r="F76" s="14"/>
      <c r="G76" s="14"/>
      <c r="H76" s="14"/>
      <c r="I76" s="14"/>
      <c r="J76" s="14"/>
      <c r="K76" s="14"/>
      <c r="L76" s="14"/>
      <c r="M76" s="14"/>
      <c r="N76" s="14"/>
      <c r="O76" s="14"/>
      <c r="P76" s="14"/>
      <c r="Q76" s="14"/>
      <c r="R76" s="14"/>
    </row>
    <row r="77" spans="1:18" x14ac:dyDescent="0.25">
      <c r="A77" s="14"/>
      <c r="B77" s="14" t="s">
        <v>1586</v>
      </c>
      <c r="C77" s="14"/>
      <c r="D77" s="14"/>
      <c r="E77" s="14"/>
      <c r="F77" s="14"/>
      <c r="G77" s="14"/>
      <c r="H77" s="14"/>
      <c r="I77" s="14"/>
      <c r="J77" s="14"/>
      <c r="K77" s="14"/>
      <c r="L77" s="14"/>
      <c r="M77" s="14"/>
      <c r="N77" s="14"/>
      <c r="O77" s="14"/>
      <c r="P77" s="14"/>
      <c r="Q77" s="14"/>
      <c r="R77" s="14"/>
    </row>
    <row r="78" spans="1:18" x14ac:dyDescent="0.25">
      <c r="A78" s="14"/>
      <c r="B78" s="14" t="s">
        <v>1587</v>
      </c>
      <c r="C78" s="14"/>
      <c r="D78" s="14"/>
      <c r="E78" s="14"/>
      <c r="F78" s="14"/>
      <c r="G78" s="14"/>
      <c r="H78" s="14"/>
      <c r="I78" s="14"/>
      <c r="J78" s="14"/>
      <c r="K78" s="14"/>
      <c r="L78" s="14"/>
      <c r="M78" s="14"/>
      <c r="N78" s="14"/>
      <c r="O78" s="14"/>
      <c r="P78" s="14"/>
      <c r="Q78" s="14"/>
      <c r="R78" s="14"/>
    </row>
    <row r="79" spans="1:18" x14ac:dyDescent="0.25">
      <c r="A79" s="14"/>
      <c r="B79" s="14" t="s">
        <v>1588</v>
      </c>
      <c r="C79" s="14"/>
      <c r="D79" s="14"/>
      <c r="E79" s="14"/>
      <c r="F79" s="14"/>
      <c r="G79" s="14"/>
      <c r="H79" s="14"/>
      <c r="I79" s="14"/>
      <c r="J79" s="14"/>
      <c r="K79" s="14"/>
      <c r="L79" s="14"/>
      <c r="M79" s="14"/>
      <c r="N79" s="14"/>
      <c r="O79" s="14"/>
      <c r="P79" s="14"/>
      <c r="Q79" s="14"/>
      <c r="R79" s="14"/>
    </row>
    <row r="80" spans="1:18" x14ac:dyDescent="0.25">
      <c r="A80" s="14"/>
      <c r="B80" s="14" t="s">
        <v>1589</v>
      </c>
      <c r="C80" s="14"/>
      <c r="D80" s="14"/>
      <c r="E80" s="14"/>
      <c r="F80" s="14"/>
      <c r="G80" s="14"/>
      <c r="H80" s="14"/>
      <c r="I80" s="14"/>
      <c r="J80" s="14"/>
      <c r="K80" s="14"/>
      <c r="L80" s="14"/>
      <c r="M80" s="14"/>
      <c r="N80" s="14"/>
      <c r="O80" s="14"/>
      <c r="P80" s="14"/>
      <c r="Q80" s="14"/>
      <c r="R80" s="14"/>
    </row>
    <row r="81" spans="1:18" x14ac:dyDescent="0.25">
      <c r="A81" s="14"/>
      <c r="B81" s="14"/>
      <c r="C81" s="14" t="s">
        <v>1590</v>
      </c>
      <c r="D81" s="14"/>
      <c r="E81" s="14"/>
      <c r="F81" s="14"/>
      <c r="G81" s="14"/>
      <c r="H81" s="14"/>
      <c r="I81" s="14"/>
      <c r="J81" s="14"/>
      <c r="K81" s="14"/>
      <c r="L81" s="14"/>
      <c r="M81" s="14"/>
      <c r="N81" s="14"/>
      <c r="O81" s="14"/>
      <c r="P81" s="14"/>
      <c r="Q81" s="14"/>
      <c r="R81" s="14"/>
    </row>
    <row r="82" spans="1:18" x14ac:dyDescent="0.25">
      <c r="A82" s="14"/>
      <c r="B82" s="14" t="s">
        <v>1591</v>
      </c>
      <c r="C82" s="14"/>
      <c r="D82" s="14"/>
      <c r="E82" s="14"/>
      <c r="F82" s="14"/>
      <c r="G82" s="14"/>
      <c r="H82" s="14"/>
      <c r="I82" s="14"/>
      <c r="J82" s="14"/>
      <c r="K82" s="14"/>
      <c r="L82" s="14"/>
      <c r="M82" s="14"/>
      <c r="N82" s="14"/>
      <c r="O82" s="14"/>
      <c r="P82" s="14"/>
      <c r="Q82" s="14"/>
      <c r="R82" s="14"/>
    </row>
    <row r="83" spans="1:18" x14ac:dyDescent="0.25">
      <c r="A83" s="14"/>
      <c r="B83" s="14"/>
      <c r="C83" s="14" t="s">
        <v>1592</v>
      </c>
      <c r="D83" s="14"/>
      <c r="E83" s="14"/>
      <c r="F83" s="14"/>
      <c r="G83" s="14"/>
      <c r="H83" s="14"/>
      <c r="I83" s="14"/>
      <c r="J83" s="14"/>
      <c r="K83" s="14"/>
      <c r="L83" s="14"/>
      <c r="M83" s="14"/>
      <c r="N83" s="14"/>
      <c r="O83" s="14"/>
      <c r="P83" s="14"/>
      <c r="Q83" s="14"/>
      <c r="R83" s="14"/>
    </row>
    <row r="84" spans="1:18" x14ac:dyDescent="0.25">
      <c r="A84" s="14"/>
      <c r="B84" s="14" t="s">
        <v>1593</v>
      </c>
      <c r="C84" s="14"/>
      <c r="D84" s="14"/>
      <c r="E84" s="14"/>
      <c r="F84" s="14"/>
      <c r="G84" s="14"/>
      <c r="H84" s="14"/>
      <c r="I84" s="14"/>
      <c r="J84" s="14"/>
      <c r="K84" s="14"/>
      <c r="L84" s="14"/>
      <c r="M84" s="14"/>
      <c r="N84" s="14"/>
      <c r="O84" s="14"/>
      <c r="P84" s="14"/>
      <c r="Q84" s="14"/>
      <c r="R84" s="14"/>
    </row>
    <row r="85" spans="1:18" x14ac:dyDescent="0.25">
      <c r="A85" s="14"/>
      <c r="B85" s="14"/>
      <c r="C85" s="14" t="s">
        <v>1594</v>
      </c>
      <c r="D85" s="14"/>
      <c r="E85" s="14"/>
      <c r="F85" s="14"/>
      <c r="G85" s="14"/>
      <c r="H85" s="14"/>
      <c r="I85" s="14"/>
      <c r="J85" s="14"/>
      <c r="K85" s="14"/>
      <c r="L85" s="14"/>
      <c r="M85" s="14"/>
      <c r="N85" s="14"/>
      <c r="O85" s="14"/>
      <c r="P85" s="14"/>
      <c r="Q85" s="14"/>
      <c r="R85" s="14"/>
    </row>
    <row r="86" spans="1:18" x14ac:dyDescent="0.25">
      <c r="A86" s="14"/>
      <c r="B86" s="14" t="s">
        <v>1595</v>
      </c>
      <c r="C86" s="14"/>
      <c r="D86" s="14"/>
      <c r="E86" s="14"/>
      <c r="F86" s="14"/>
      <c r="G86" s="14"/>
      <c r="H86" s="14"/>
      <c r="I86" s="14"/>
      <c r="J86" s="14"/>
      <c r="K86" s="14"/>
      <c r="L86" s="14"/>
      <c r="M86" s="14"/>
      <c r="N86" s="14"/>
      <c r="O86" s="14"/>
      <c r="P86" s="14"/>
      <c r="Q86" s="14"/>
      <c r="R86" s="14"/>
    </row>
    <row r="87" spans="1:18" x14ac:dyDescent="0.25">
      <c r="A87" s="14"/>
      <c r="B87" s="14"/>
      <c r="C87" s="14" t="s">
        <v>1596</v>
      </c>
      <c r="D87" s="14"/>
      <c r="E87" s="14"/>
      <c r="F87" s="14"/>
      <c r="G87" s="14"/>
      <c r="H87" s="14"/>
      <c r="I87" s="14"/>
      <c r="J87" s="14"/>
      <c r="K87" s="14"/>
      <c r="L87" s="14"/>
      <c r="M87" s="14"/>
      <c r="N87" s="14"/>
      <c r="O87" s="14"/>
      <c r="P87" s="14"/>
      <c r="Q87" s="14"/>
      <c r="R87" s="14"/>
    </row>
    <row r="88" spans="1:18" x14ac:dyDescent="0.25">
      <c r="A88" s="14"/>
      <c r="B88" s="14" t="s">
        <v>1597</v>
      </c>
      <c r="C88" s="14" t="s">
        <v>1598</v>
      </c>
      <c r="D88" s="14"/>
      <c r="E88" s="14"/>
      <c r="F88" s="14"/>
      <c r="G88" s="14"/>
      <c r="H88" s="14"/>
      <c r="I88" s="14"/>
      <c r="J88" s="14"/>
      <c r="K88" s="14"/>
      <c r="L88" s="14"/>
      <c r="M88" s="14"/>
      <c r="N88" s="14"/>
      <c r="O88" s="14"/>
      <c r="P88" s="14"/>
      <c r="Q88" s="14"/>
      <c r="R88" s="14"/>
    </row>
    <row r="93" spans="1:18" x14ac:dyDescent="0.25">
      <c r="A93" s="14"/>
      <c r="B93" s="14" t="s">
        <v>1599</v>
      </c>
      <c r="C93" s="14"/>
      <c r="D93" s="14"/>
      <c r="E93" s="14"/>
      <c r="F93" s="14"/>
      <c r="G93" s="14"/>
      <c r="H93" s="14"/>
      <c r="I93" s="14"/>
      <c r="J93" s="14"/>
      <c r="K93" s="14"/>
      <c r="L93" s="14"/>
      <c r="M93" s="14"/>
      <c r="N93" s="14"/>
      <c r="O93" s="14"/>
      <c r="P93" s="14"/>
      <c r="Q93" s="14"/>
      <c r="R93" s="14"/>
    </row>
    <row r="94" spans="1:18" x14ac:dyDescent="0.25">
      <c r="A94" s="14" t="s">
        <v>1600</v>
      </c>
      <c r="B94" s="14" t="s">
        <v>1601</v>
      </c>
      <c r="C94" s="14"/>
      <c r="D94" s="14"/>
      <c r="E94" s="14"/>
      <c r="F94" s="14"/>
      <c r="G94" s="14"/>
      <c r="H94" s="14"/>
      <c r="I94" s="14"/>
      <c r="J94" s="14"/>
      <c r="K94" s="14"/>
      <c r="L94" s="14"/>
      <c r="M94" s="14"/>
      <c r="N94" s="14"/>
      <c r="O94" s="14"/>
      <c r="P94" s="14"/>
      <c r="Q94" s="14"/>
      <c r="R94" s="14"/>
    </row>
    <row r="95" spans="1:18" x14ac:dyDescent="0.25">
      <c r="A95" s="14" t="s">
        <v>1602</v>
      </c>
      <c r="B95" s="14" t="s">
        <v>1603</v>
      </c>
      <c r="C95" s="14"/>
      <c r="D95" s="14"/>
      <c r="E95" s="14"/>
      <c r="F95" s="14"/>
      <c r="G95" s="14"/>
      <c r="H95" s="14"/>
      <c r="I95" s="14"/>
      <c r="J95" s="14"/>
      <c r="K95" s="14"/>
      <c r="L95" s="14"/>
      <c r="M95" s="14"/>
      <c r="N95" s="14"/>
      <c r="O95" s="14"/>
      <c r="P95" s="14"/>
      <c r="Q95" s="14"/>
      <c r="R95" s="14"/>
    </row>
    <row r="96" spans="1:18" x14ac:dyDescent="0.25">
      <c r="A96" s="14" t="s">
        <v>1604</v>
      </c>
      <c r="B96" s="14" t="s">
        <v>1605</v>
      </c>
      <c r="C96" s="14"/>
      <c r="D96" s="14"/>
      <c r="E96" s="14"/>
      <c r="F96" s="14"/>
      <c r="G96" s="14"/>
      <c r="H96" s="14"/>
      <c r="I96" s="14"/>
      <c r="J96" s="14"/>
      <c r="K96" s="14"/>
      <c r="L96" s="14"/>
      <c r="M96" s="14"/>
      <c r="N96" s="14"/>
      <c r="O96" s="14"/>
      <c r="P96" s="14"/>
      <c r="Q96" s="14"/>
      <c r="R96" s="14"/>
    </row>
    <row r="97" spans="1:18" x14ac:dyDescent="0.25">
      <c r="A97" s="14"/>
      <c r="B97" s="14" t="s">
        <v>1606</v>
      </c>
      <c r="C97" s="14"/>
      <c r="D97" s="14"/>
      <c r="E97" s="14"/>
      <c r="F97" s="14"/>
      <c r="G97" s="14"/>
      <c r="H97" s="14"/>
      <c r="I97" s="14"/>
      <c r="J97" s="14"/>
      <c r="K97" s="14"/>
      <c r="L97" s="14"/>
      <c r="M97" s="14"/>
      <c r="N97" s="14"/>
      <c r="O97" s="14"/>
      <c r="P97" s="14"/>
      <c r="Q97" s="14"/>
      <c r="R97" s="14"/>
    </row>
    <row r="98" spans="1:18" x14ac:dyDescent="0.25">
      <c r="A98" s="14"/>
      <c r="B98" s="14" t="s">
        <v>1607</v>
      </c>
      <c r="C98" s="14"/>
      <c r="D98" s="14"/>
      <c r="E98" s="14"/>
      <c r="F98" s="14"/>
      <c r="G98" s="14"/>
      <c r="H98" s="14"/>
      <c r="I98" s="14"/>
      <c r="J98" s="14"/>
      <c r="K98" s="14"/>
      <c r="L98" s="14"/>
      <c r="M98" s="14"/>
      <c r="N98" s="14"/>
      <c r="O98" s="14"/>
      <c r="P98" s="14"/>
      <c r="Q98" s="14"/>
      <c r="R98" s="14"/>
    </row>
    <row r="99" spans="1:18" x14ac:dyDescent="0.25">
      <c r="A99" s="14"/>
      <c r="B99" s="14" t="s">
        <v>1608</v>
      </c>
      <c r="C99" s="14"/>
      <c r="D99" s="14"/>
      <c r="E99" s="14"/>
      <c r="F99" s="14"/>
      <c r="G99" s="14"/>
      <c r="H99" s="14"/>
      <c r="I99" s="14"/>
      <c r="J99" s="14"/>
      <c r="K99" s="14"/>
      <c r="L99" s="14"/>
      <c r="M99" s="14"/>
      <c r="N99" s="14"/>
      <c r="O99" s="14"/>
      <c r="P99" s="14"/>
      <c r="Q99" s="14"/>
      <c r="R99" s="14"/>
    </row>
    <row r="100" spans="1:18" x14ac:dyDescent="0.25">
      <c r="A100" s="14"/>
      <c r="B100" s="14" t="s">
        <v>1609</v>
      </c>
      <c r="C100" s="14"/>
      <c r="D100" s="14"/>
      <c r="E100" s="14"/>
      <c r="F100" s="14"/>
      <c r="G100" s="14"/>
      <c r="H100" s="14"/>
      <c r="I100" s="14"/>
      <c r="J100" s="14"/>
      <c r="K100" s="14"/>
      <c r="L100" s="14"/>
      <c r="M100" s="14"/>
      <c r="N100" s="14"/>
      <c r="O100" s="14"/>
      <c r="P100" s="14"/>
      <c r="Q100" s="14"/>
      <c r="R100" s="14"/>
    </row>
    <row r="101" spans="1:18" x14ac:dyDescent="0.25">
      <c r="A101" s="14"/>
      <c r="B101" s="14" t="s">
        <v>1610</v>
      </c>
      <c r="C101" s="14"/>
      <c r="D101" s="14"/>
      <c r="E101" s="14"/>
      <c r="F101" s="14"/>
      <c r="G101" s="14"/>
      <c r="H101" s="14"/>
      <c r="I101" s="14"/>
      <c r="J101" s="14"/>
      <c r="K101" s="14"/>
      <c r="L101" s="14"/>
      <c r="M101" s="14"/>
      <c r="N101" s="14"/>
      <c r="O101" s="14"/>
      <c r="P101" s="14"/>
      <c r="Q101" s="14"/>
      <c r="R101" s="14"/>
    </row>
    <row r="103" spans="1:18" x14ac:dyDescent="0.25">
      <c r="A103" s="14" t="s">
        <v>1561</v>
      </c>
      <c r="B103" s="14" t="s">
        <v>1562</v>
      </c>
      <c r="C103" s="14" t="s">
        <v>1563</v>
      </c>
      <c r="D103" s="14"/>
      <c r="E103" s="14"/>
      <c r="F103" s="14"/>
      <c r="G103" s="14"/>
      <c r="H103" s="14"/>
      <c r="I103" s="14"/>
      <c r="J103" s="14"/>
      <c r="K103" s="14"/>
      <c r="L103" s="14"/>
      <c r="M103" s="14"/>
      <c r="N103" s="14"/>
      <c r="O103" s="14"/>
      <c r="P103" s="14"/>
      <c r="Q103" s="14"/>
      <c r="R103" s="14"/>
    </row>
    <row r="104" spans="1:18" x14ac:dyDescent="0.25">
      <c r="A104" s="14"/>
      <c r="B104" s="14"/>
      <c r="C104" s="14"/>
      <c r="D104" s="14"/>
      <c r="E104" s="14"/>
      <c r="F104" s="14"/>
      <c r="G104" s="14"/>
      <c r="H104" s="14"/>
      <c r="I104" s="14"/>
      <c r="J104" s="14"/>
      <c r="K104" s="14"/>
      <c r="L104" s="14"/>
      <c r="M104" s="14"/>
      <c r="N104" s="14"/>
      <c r="O104" s="14"/>
      <c r="P104" s="14"/>
      <c r="Q104" s="14"/>
      <c r="R104" s="14"/>
    </row>
    <row r="105" spans="1:18" x14ac:dyDescent="0.25">
      <c r="A105" s="14" t="s">
        <v>1611</v>
      </c>
      <c r="B105" s="14" t="s">
        <v>1612</v>
      </c>
      <c r="C105" s="14"/>
      <c r="D105" s="14"/>
      <c r="E105" s="14"/>
      <c r="F105" s="14"/>
      <c r="G105" s="14"/>
      <c r="H105" s="14"/>
      <c r="I105" s="14"/>
      <c r="J105" s="14"/>
      <c r="K105" s="14"/>
      <c r="L105" s="14"/>
      <c r="M105" s="14"/>
      <c r="N105" s="14"/>
      <c r="O105" s="14"/>
      <c r="P105" s="14"/>
      <c r="Q105" s="14"/>
      <c r="R105" s="14"/>
    </row>
    <row r="106" spans="1:18" x14ac:dyDescent="0.25">
      <c r="A106" s="14" t="s">
        <v>1613</v>
      </c>
      <c r="B106" s="14" t="s">
        <v>1614</v>
      </c>
      <c r="C106" s="14"/>
      <c r="D106" s="14"/>
      <c r="E106" s="14"/>
      <c r="F106" s="14"/>
      <c r="G106" s="14"/>
      <c r="H106" s="14"/>
      <c r="I106" s="14"/>
      <c r="J106" s="14"/>
      <c r="K106" s="14"/>
      <c r="L106" s="14"/>
      <c r="M106" s="14"/>
      <c r="N106" s="14"/>
      <c r="O106" s="14"/>
      <c r="P106" s="14"/>
      <c r="Q106" s="14"/>
      <c r="R106" s="14"/>
    </row>
    <row r="107" spans="1:18" x14ac:dyDescent="0.25">
      <c r="A107" s="14" t="s">
        <v>1615</v>
      </c>
      <c r="B107" s="14" t="s">
        <v>1616</v>
      </c>
      <c r="C107" s="14" t="s">
        <v>1578</v>
      </c>
      <c r="D107" s="14"/>
      <c r="E107" s="14"/>
      <c r="F107" s="14"/>
      <c r="G107" s="14"/>
      <c r="H107" s="14"/>
      <c r="I107" s="14"/>
      <c r="J107" s="14"/>
      <c r="K107" s="14"/>
      <c r="L107" s="14"/>
      <c r="M107" s="14"/>
      <c r="N107" s="14"/>
      <c r="O107" s="14"/>
      <c r="P107" s="14"/>
      <c r="Q107" s="14"/>
      <c r="R107" s="14"/>
    </row>
    <row r="108" spans="1:18" x14ac:dyDescent="0.25">
      <c r="A108" s="14"/>
      <c r="B108" s="14" t="s">
        <v>1617</v>
      </c>
      <c r="C108" s="14"/>
      <c r="D108" s="14"/>
      <c r="E108" s="14"/>
      <c r="F108" s="14"/>
      <c r="G108" s="14"/>
      <c r="H108" s="14"/>
      <c r="I108" s="14"/>
      <c r="J108" s="14"/>
      <c r="K108" s="14"/>
      <c r="L108" s="14"/>
      <c r="M108" s="14"/>
      <c r="N108" s="14"/>
      <c r="O108" s="14"/>
      <c r="P108" s="14"/>
      <c r="Q108" s="14"/>
      <c r="R108" s="14"/>
    </row>
    <row r="109" spans="1:18" x14ac:dyDescent="0.25">
      <c r="A109" s="14"/>
      <c r="B109" s="14"/>
      <c r="C109" s="14"/>
      <c r="D109" s="14"/>
      <c r="E109" s="14"/>
      <c r="F109" s="14"/>
      <c r="G109" s="14"/>
      <c r="H109" s="14"/>
      <c r="I109" s="14"/>
      <c r="J109" s="14"/>
      <c r="K109" s="14"/>
      <c r="L109" s="14"/>
      <c r="M109" s="14"/>
      <c r="N109" s="14"/>
      <c r="O109" s="14"/>
      <c r="P109" s="14"/>
      <c r="Q109" s="14"/>
      <c r="R109" s="14"/>
    </row>
    <row r="110" spans="1:18" x14ac:dyDescent="0.25">
      <c r="A110" s="14"/>
      <c r="B110" s="14"/>
      <c r="C110" s="14"/>
      <c r="D110" s="14"/>
      <c r="E110" s="14"/>
      <c r="F110" s="14"/>
      <c r="G110" s="14"/>
      <c r="H110" s="14"/>
      <c r="I110" s="14"/>
      <c r="J110" s="14"/>
      <c r="K110" s="14"/>
      <c r="L110" s="14"/>
      <c r="M110" s="14"/>
      <c r="N110" s="14"/>
      <c r="O110" s="14"/>
      <c r="P110" s="14"/>
      <c r="Q110" s="14"/>
      <c r="R110" s="14"/>
    </row>
    <row r="111" spans="1:18" x14ac:dyDescent="0.25">
      <c r="A111" s="14" t="s">
        <v>1618</v>
      </c>
      <c r="B111" s="14" t="s">
        <v>1562</v>
      </c>
      <c r="C111" s="14" t="s">
        <v>1619</v>
      </c>
      <c r="D111" s="14"/>
      <c r="E111" s="14"/>
      <c r="F111" s="14"/>
      <c r="G111" s="14"/>
      <c r="H111" s="14"/>
      <c r="I111" s="14"/>
      <c r="J111" s="14"/>
      <c r="K111" s="14"/>
      <c r="L111" s="14"/>
      <c r="M111" s="14"/>
      <c r="N111" s="14"/>
      <c r="O111" s="14"/>
      <c r="P111" s="14"/>
      <c r="Q111" s="14"/>
      <c r="R111" s="14"/>
    </row>
    <row r="112" spans="1:18" x14ac:dyDescent="0.25">
      <c r="A112" s="14" t="s">
        <v>1620</v>
      </c>
      <c r="B112" s="14" t="s">
        <v>1621</v>
      </c>
      <c r="C112" s="14" t="s">
        <v>1622</v>
      </c>
      <c r="D112" s="14"/>
      <c r="E112" s="14"/>
      <c r="F112" s="14"/>
      <c r="G112" s="14"/>
      <c r="H112" s="14"/>
      <c r="I112" s="14"/>
      <c r="J112" s="14"/>
      <c r="K112" s="14"/>
      <c r="L112" s="14"/>
      <c r="M112" s="14"/>
      <c r="N112" s="14"/>
      <c r="O112" s="14"/>
      <c r="P112" s="14"/>
      <c r="Q112" s="14"/>
      <c r="R112" s="14"/>
    </row>
    <row r="113" spans="1:18" x14ac:dyDescent="0.25">
      <c r="A113" s="14"/>
      <c r="B113" s="14"/>
      <c r="C113" s="14" t="s">
        <v>1623</v>
      </c>
      <c r="D113" s="14"/>
      <c r="E113" s="14"/>
      <c r="F113" s="14"/>
      <c r="G113" s="14"/>
      <c r="H113" s="14"/>
      <c r="I113" s="14"/>
      <c r="J113" s="14"/>
      <c r="K113" s="14"/>
      <c r="L113" s="14"/>
      <c r="M113" s="14"/>
      <c r="N113" s="14"/>
      <c r="O113" s="14"/>
      <c r="P113" s="14"/>
      <c r="Q113" s="14"/>
      <c r="R113" s="14"/>
    </row>
    <row r="114" spans="1:18" x14ac:dyDescent="0.25">
      <c r="A114" s="14"/>
      <c r="B114" s="14" t="s">
        <v>1624</v>
      </c>
      <c r="C114" s="14"/>
      <c r="D114" s="14"/>
      <c r="E114" s="14"/>
      <c r="F114" s="14"/>
      <c r="G114" s="14"/>
      <c r="H114" s="14"/>
      <c r="I114" s="14"/>
      <c r="J114" s="14"/>
      <c r="K114" s="14"/>
      <c r="L114" s="14"/>
      <c r="M114" s="14"/>
      <c r="N114" s="14"/>
      <c r="O114" s="14"/>
      <c r="P114" s="14"/>
      <c r="Q114" s="14"/>
      <c r="R114" s="14"/>
    </row>
    <row r="115" spans="1:18" x14ac:dyDescent="0.25">
      <c r="A115" s="14"/>
      <c r="B115" s="14"/>
      <c r="C115" s="14"/>
      <c r="D115" s="14"/>
      <c r="E115" s="14"/>
      <c r="F115" s="14"/>
      <c r="G115" s="14"/>
      <c r="H115" s="14"/>
      <c r="I115" s="14"/>
      <c r="J115" s="14"/>
      <c r="K115" s="14"/>
      <c r="L115" s="14"/>
      <c r="M115" s="14"/>
      <c r="N115" s="14"/>
      <c r="O115" s="14"/>
      <c r="P115" s="14"/>
      <c r="Q115" s="14"/>
      <c r="R115" s="14"/>
    </row>
    <row r="116" spans="1:18" x14ac:dyDescent="0.25">
      <c r="A116" s="14" t="s">
        <v>1564</v>
      </c>
      <c r="B116" s="14" t="s">
        <v>1625</v>
      </c>
      <c r="C116" s="14" t="s">
        <v>1626</v>
      </c>
      <c r="D116" s="14"/>
      <c r="E116" s="14"/>
      <c r="F116" s="14"/>
      <c r="G116" s="14"/>
      <c r="H116" s="14"/>
      <c r="I116" s="14"/>
      <c r="J116" s="14"/>
      <c r="K116" s="14"/>
      <c r="L116" s="14"/>
      <c r="M116" s="14"/>
      <c r="N116" s="14"/>
      <c r="O116" s="14"/>
      <c r="P116" s="14"/>
      <c r="Q116" s="14"/>
      <c r="R116" s="14"/>
    </row>
    <row r="117" spans="1:18" x14ac:dyDescent="0.25">
      <c r="A117" s="14"/>
      <c r="B117" s="14"/>
      <c r="C117" s="14" t="s">
        <v>1627</v>
      </c>
      <c r="D117" s="14"/>
      <c r="E117" s="14"/>
      <c r="F117" s="14"/>
      <c r="G117" s="14"/>
      <c r="H117" s="14"/>
      <c r="I117" s="14"/>
      <c r="J117" s="14"/>
      <c r="K117" s="14"/>
      <c r="L117" s="14"/>
      <c r="M117" s="14"/>
      <c r="N117" s="14"/>
      <c r="O117" s="14"/>
      <c r="P117" s="14"/>
      <c r="Q117" s="14"/>
      <c r="R117" s="14"/>
    </row>
    <row r="118" spans="1:18" x14ac:dyDescent="0.25">
      <c r="A118" s="14"/>
      <c r="B118" s="14" t="s">
        <v>1624</v>
      </c>
      <c r="C118" s="14"/>
      <c r="D118" s="14"/>
      <c r="E118" s="14"/>
      <c r="F118" s="14"/>
      <c r="G118" s="14"/>
      <c r="H118" s="14"/>
      <c r="I118" s="14"/>
      <c r="J118" s="14"/>
      <c r="K118" s="14"/>
      <c r="L118" s="14"/>
      <c r="M118" s="14"/>
      <c r="N118" s="14"/>
      <c r="O118" s="14"/>
      <c r="P118" s="14"/>
      <c r="Q118" s="14"/>
      <c r="R118" s="14"/>
    </row>
    <row r="119" spans="1:18" x14ac:dyDescent="0.25">
      <c r="A119" s="14"/>
      <c r="B119" s="14"/>
      <c r="C119" s="14"/>
      <c r="D119" s="14"/>
      <c r="E119" s="14"/>
      <c r="F119" s="14"/>
      <c r="G119" s="14"/>
      <c r="H119" s="14"/>
      <c r="I119" s="14"/>
      <c r="J119" s="14"/>
      <c r="K119" s="14"/>
      <c r="L119" s="14"/>
      <c r="M119" s="14"/>
      <c r="N119" s="14"/>
      <c r="O119" s="14"/>
      <c r="P119" s="14"/>
      <c r="Q119" s="14"/>
      <c r="R119" s="14"/>
    </row>
    <row r="120" spans="1:18" x14ac:dyDescent="0.25">
      <c r="A120" s="14"/>
      <c r="B120" s="14"/>
      <c r="C120" s="14"/>
      <c r="D120" s="14"/>
      <c r="E120" s="14"/>
      <c r="F120" s="14"/>
      <c r="G120" s="14"/>
      <c r="H120" s="14"/>
      <c r="I120" s="14"/>
      <c r="J120" s="14"/>
      <c r="K120" s="14"/>
      <c r="L120" s="14"/>
      <c r="M120" s="14"/>
      <c r="N120" s="14"/>
      <c r="O120" s="14"/>
      <c r="P120" s="14"/>
      <c r="Q120" s="14"/>
      <c r="R120" s="14"/>
    </row>
    <row r="121" spans="1:18" x14ac:dyDescent="0.25">
      <c r="A121" s="14" t="s">
        <v>1628</v>
      </c>
      <c r="B121" s="14" t="s">
        <v>1629</v>
      </c>
      <c r="C121" s="14" t="s">
        <v>1630</v>
      </c>
      <c r="D121" s="14"/>
      <c r="E121" s="14"/>
      <c r="F121" s="14"/>
      <c r="G121" s="14"/>
      <c r="H121" s="14"/>
      <c r="I121" s="14"/>
      <c r="J121" s="14"/>
      <c r="K121" s="14"/>
      <c r="L121" s="14"/>
      <c r="M121" s="14"/>
      <c r="N121" s="14"/>
      <c r="O121" s="14"/>
      <c r="P121" s="14"/>
      <c r="Q121" s="14"/>
      <c r="R121" s="14"/>
    </row>
    <row r="122" spans="1:18" x14ac:dyDescent="0.25">
      <c r="A122" s="14"/>
      <c r="B122" s="14" t="s">
        <v>1624</v>
      </c>
      <c r="C122" s="14" t="s">
        <v>1631</v>
      </c>
      <c r="D122" s="14"/>
      <c r="E122" s="14"/>
      <c r="F122" s="14"/>
      <c r="G122" s="14"/>
      <c r="H122" s="14"/>
      <c r="I122" s="14"/>
      <c r="J122" s="14"/>
      <c r="K122" s="14"/>
      <c r="L122" s="14"/>
      <c r="M122" s="14"/>
      <c r="N122" s="14"/>
      <c r="O122" s="14"/>
      <c r="P122" s="14"/>
      <c r="Q122" s="14"/>
      <c r="R122" s="14"/>
    </row>
    <row r="123" spans="1:18" x14ac:dyDescent="0.25">
      <c r="A123" s="14"/>
      <c r="B123" s="14"/>
      <c r="C123" s="14"/>
      <c r="D123" s="14"/>
      <c r="E123" s="14"/>
      <c r="F123" s="14"/>
      <c r="G123" s="14"/>
      <c r="H123" s="14"/>
      <c r="I123" s="14"/>
      <c r="J123" s="14"/>
      <c r="K123" s="14"/>
      <c r="L123" s="14"/>
      <c r="M123" s="14"/>
      <c r="N123" s="14"/>
      <c r="O123" s="14"/>
      <c r="P123" s="14"/>
      <c r="Q123" s="14"/>
      <c r="R123" s="14"/>
    </row>
    <row r="124" spans="1:18" x14ac:dyDescent="0.25">
      <c r="A124" s="14" t="s">
        <v>1632</v>
      </c>
      <c r="B124" s="14" t="s">
        <v>1633</v>
      </c>
      <c r="C124" s="14" t="s">
        <v>1634</v>
      </c>
      <c r="D124" s="14"/>
      <c r="E124" s="14"/>
      <c r="F124" s="14"/>
      <c r="G124" s="14"/>
      <c r="H124" s="14"/>
      <c r="I124" s="14"/>
      <c r="J124" s="14"/>
      <c r="K124" s="14"/>
      <c r="L124" s="14"/>
      <c r="M124" s="14"/>
      <c r="N124" s="14"/>
      <c r="O124" s="14"/>
      <c r="P124" s="14"/>
      <c r="Q124" s="14"/>
      <c r="R124" s="14"/>
    </row>
    <row r="125" spans="1:18" x14ac:dyDescent="0.25">
      <c r="A125" s="14"/>
      <c r="B125" s="14" t="s">
        <v>1624</v>
      </c>
      <c r="C125" s="14" t="s">
        <v>1635</v>
      </c>
      <c r="D125" s="14"/>
      <c r="E125" s="14"/>
      <c r="F125" s="14"/>
      <c r="G125" s="14"/>
      <c r="H125" s="14"/>
      <c r="I125" s="14"/>
      <c r="J125" s="14"/>
      <c r="K125" s="14"/>
      <c r="L125" s="14"/>
      <c r="M125" s="14"/>
      <c r="N125" s="14"/>
      <c r="O125" s="14"/>
      <c r="P125" s="14"/>
      <c r="Q125" s="14"/>
      <c r="R125" s="14"/>
    </row>
    <row r="126" spans="1:18" x14ac:dyDescent="0.25">
      <c r="A126" s="14"/>
      <c r="B126" s="14"/>
      <c r="C126" s="14"/>
      <c r="D126" s="14"/>
      <c r="E126" s="14"/>
      <c r="F126" s="14"/>
      <c r="G126" s="14"/>
      <c r="H126" s="14"/>
      <c r="I126" s="14"/>
      <c r="J126" s="14"/>
      <c r="K126" s="14"/>
      <c r="L126" s="14"/>
      <c r="M126" s="14"/>
      <c r="N126" s="14"/>
      <c r="O126" s="14"/>
      <c r="P126" s="14"/>
      <c r="Q126" s="14"/>
      <c r="R126" s="14"/>
    </row>
    <row r="127" spans="1:18" x14ac:dyDescent="0.25">
      <c r="A127" s="14"/>
      <c r="B127" s="14"/>
      <c r="C127" s="14"/>
      <c r="D127" s="14"/>
      <c r="E127" s="14"/>
      <c r="F127" s="14"/>
      <c r="G127" s="14"/>
      <c r="H127" s="14"/>
      <c r="I127" s="14"/>
      <c r="J127" s="14"/>
      <c r="K127" s="14"/>
      <c r="L127" s="14"/>
      <c r="M127" s="14"/>
      <c r="N127" s="14"/>
      <c r="O127" s="14"/>
      <c r="P127" s="14"/>
      <c r="Q127" s="14"/>
      <c r="R127" s="14"/>
    </row>
    <row r="128" spans="1:18" x14ac:dyDescent="0.25">
      <c r="A128" s="14" t="s">
        <v>1636</v>
      </c>
      <c r="B128" s="14" t="s">
        <v>1637</v>
      </c>
      <c r="C128" s="14" t="s">
        <v>1638</v>
      </c>
      <c r="D128" s="14"/>
      <c r="E128" s="14"/>
      <c r="F128" s="14"/>
      <c r="G128" s="14"/>
      <c r="H128" s="14"/>
      <c r="I128" s="14"/>
      <c r="J128" s="14"/>
      <c r="K128" s="14"/>
      <c r="L128" s="14"/>
      <c r="M128" s="14"/>
      <c r="N128" s="14"/>
      <c r="O128" s="14"/>
      <c r="P128" s="14"/>
      <c r="Q128" s="14"/>
      <c r="R128" s="14"/>
    </row>
    <row r="129" spans="1:18" x14ac:dyDescent="0.25">
      <c r="A129" s="14"/>
      <c r="B129" s="14" t="s">
        <v>1624</v>
      </c>
      <c r="C129" s="14" t="s">
        <v>1639</v>
      </c>
      <c r="D129" s="14"/>
      <c r="E129" s="14"/>
      <c r="F129" s="14"/>
      <c r="G129" s="14"/>
      <c r="H129" s="14"/>
      <c r="I129" s="14"/>
      <c r="J129" s="14"/>
      <c r="K129" s="14"/>
      <c r="L129" s="14"/>
      <c r="M129" s="14"/>
      <c r="N129" s="14"/>
      <c r="O129" s="14"/>
      <c r="P129" s="14"/>
      <c r="Q129" s="14"/>
      <c r="R129" s="14"/>
    </row>
    <row r="130" spans="1:18" x14ac:dyDescent="0.25">
      <c r="A130" s="14"/>
      <c r="B130" s="14"/>
      <c r="C130" s="14"/>
      <c r="D130" s="14"/>
      <c r="E130" s="14"/>
      <c r="F130" s="14"/>
      <c r="G130" s="14"/>
      <c r="H130" s="14"/>
      <c r="I130" s="14"/>
      <c r="J130" s="14"/>
      <c r="K130" s="14"/>
      <c r="L130" s="14"/>
      <c r="M130" s="14"/>
      <c r="N130" s="14"/>
      <c r="O130" s="14"/>
      <c r="P130" s="14"/>
      <c r="Q130" s="14"/>
      <c r="R130" s="14"/>
    </row>
    <row r="132" spans="1:18" x14ac:dyDescent="0.25">
      <c r="A132" s="14" t="s">
        <v>1640</v>
      </c>
      <c r="B132" s="14">
        <v>2005</v>
      </c>
      <c r="C132" s="14">
        <v>2008</v>
      </c>
      <c r="D132" s="14"/>
      <c r="E132" s="14"/>
      <c r="F132" s="14"/>
      <c r="G132" s="14"/>
      <c r="H132" s="14"/>
      <c r="I132" s="14"/>
      <c r="J132" s="14"/>
      <c r="K132" s="14"/>
      <c r="L132" s="14"/>
      <c r="M132" s="14"/>
      <c r="N132" s="14"/>
      <c r="O132" s="14"/>
      <c r="P132" s="14"/>
      <c r="Q132" s="14"/>
      <c r="R132" s="14"/>
    </row>
    <row r="133" spans="1:18" x14ac:dyDescent="0.25">
      <c r="A133" s="14"/>
      <c r="B133" s="14"/>
      <c r="C133" s="14"/>
      <c r="D133" s="14"/>
      <c r="E133" s="14"/>
      <c r="F133" s="14"/>
      <c r="G133" s="14"/>
      <c r="H133" s="14"/>
      <c r="I133" s="14"/>
      <c r="J133" s="14"/>
      <c r="K133" s="14"/>
      <c r="L133" s="14"/>
      <c r="M133" s="14"/>
      <c r="N133" s="14"/>
      <c r="O133" s="14"/>
      <c r="P133" s="14"/>
      <c r="Q133" s="14"/>
      <c r="R133" s="14"/>
    </row>
    <row r="134" spans="1:18" x14ac:dyDescent="0.25">
      <c r="A134" s="14" t="s">
        <v>1641</v>
      </c>
      <c r="B134" s="30" t="s">
        <v>1642</v>
      </c>
      <c r="C134" s="31" t="s">
        <v>1643</v>
      </c>
      <c r="D134" s="14"/>
      <c r="E134" s="14"/>
      <c r="F134" s="14"/>
      <c r="G134" s="14"/>
      <c r="H134" s="14"/>
      <c r="I134" s="14"/>
      <c r="J134" s="14"/>
      <c r="K134" s="14"/>
      <c r="L134" s="14"/>
      <c r="M134" s="14"/>
      <c r="N134" s="14"/>
      <c r="O134" s="14"/>
      <c r="P134" s="14"/>
      <c r="Q134" s="14"/>
      <c r="R134" s="14"/>
    </row>
    <row r="135" spans="1:18" x14ac:dyDescent="0.25">
      <c r="A135" s="14" t="s">
        <v>1644</v>
      </c>
      <c r="B135" s="14"/>
      <c r="C135" s="14"/>
      <c r="D135" s="14"/>
      <c r="E135" s="14"/>
      <c r="F135" s="14"/>
      <c r="G135" s="14"/>
      <c r="H135" s="14"/>
      <c r="I135" s="14"/>
      <c r="J135" s="14"/>
      <c r="K135" s="14"/>
      <c r="L135" s="14"/>
      <c r="M135" s="14"/>
      <c r="N135" s="14"/>
      <c r="O135" s="14"/>
      <c r="P135" s="14"/>
      <c r="Q135" s="14"/>
      <c r="R135" s="14"/>
    </row>
    <row r="136" spans="1:18" x14ac:dyDescent="0.25">
      <c r="A136" s="14"/>
      <c r="B136" s="14"/>
      <c r="C136" s="14"/>
      <c r="D136" s="14"/>
      <c r="E136" s="14"/>
      <c r="F136" s="14"/>
      <c r="G136" s="14"/>
      <c r="H136" s="14"/>
      <c r="I136" s="14"/>
      <c r="J136" s="14"/>
      <c r="K136" s="14"/>
      <c r="L136" s="14"/>
      <c r="M136" s="14"/>
      <c r="N136" s="14"/>
      <c r="O136" s="14"/>
      <c r="P136" s="14"/>
      <c r="Q136" s="14"/>
      <c r="R136" s="14"/>
    </row>
    <row r="137" spans="1:18" x14ac:dyDescent="0.25">
      <c r="A137" s="14" t="s">
        <v>1645</v>
      </c>
      <c r="B137" s="14">
        <v>48.06</v>
      </c>
      <c r="C137" s="14">
        <v>55.7</v>
      </c>
      <c r="D137" s="14"/>
      <c r="E137" s="14"/>
      <c r="F137" s="14"/>
      <c r="G137" s="14"/>
      <c r="H137" s="14"/>
      <c r="I137" s="14"/>
      <c r="J137" s="14"/>
      <c r="K137" s="14"/>
      <c r="L137" s="14"/>
      <c r="M137" s="14"/>
      <c r="N137" s="14"/>
      <c r="O137" s="14"/>
      <c r="P137" s="14"/>
      <c r="Q137" s="14"/>
      <c r="R137" s="14"/>
    </row>
    <row r="138" spans="1:18" x14ac:dyDescent="0.25">
      <c r="A138" s="14" t="s">
        <v>1646</v>
      </c>
      <c r="B138" s="14"/>
      <c r="C138" s="14"/>
      <c r="D138" s="14"/>
      <c r="E138" s="14"/>
      <c r="F138" s="14"/>
      <c r="G138" s="14"/>
      <c r="H138" s="14"/>
      <c r="I138" s="14"/>
      <c r="J138" s="14"/>
      <c r="K138" s="14"/>
      <c r="L138" s="14"/>
      <c r="M138" s="14"/>
      <c r="N138" s="14"/>
      <c r="O138" s="14"/>
      <c r="P138" s="14"/>
      <c r="Q138" s="14"/>
      <c r="R138" s="14"/>
    </row>
    <row r="139" spans="1:18" x14ac:dyDescent="0.25">
      <c r="A139" s="14"/>
      <c r="B139" s="14"/>
      <c r="C139" s="14"/>
      <c r="D139" s="14"/>
      <c r="E139" s="14"/>
      <c r="F139" s="14"/>
      <c r="G139" s="14"/>
      <c r="H139" s="14"/>
      <c r="I139" s="14"/>
      <c r="J139" s="14"/>
      <c r="K139" s="14"/>
      <c r="L139" s="14"/>
      <c r="M139" s="14"/>
      <c r="N139" s="14"/>
      <c r="O139" s="14"/>
      <c r="P139" s="14"/>
      <c r="Q139" s="14"/>
      <c r="R139" s="14"/>
    </row>
    <row r="140" spans="1:18" x14ac:dyDescent="0.25">
      <c r="A140" s="14" t="s">
        <v>1640</v>
      </c>
      <c r="B140" s="14">
        <v>2005</v>
      </c>
      <c r="C140" s="14">
        <v>2008</v>
      </c>
      <c r="D140" s="14"/>
      <c r="E140" s="14"/>
      <c r="F140" s="14"/>
      <c r="G140" s="14"/>
      <c r="H140" s="14"/>
      <c r="I140" s="14"/>
      <c r="J140" s="14"/>
      <c r="K140" s="14"/>
      <c r="L140" s="14"/>
      <c r="M140" s="14"/>
      <c r="N140" s="14"/>
      <c r="O140" s="14"/>
      <c r="P140" s="14"/>
      <c r="Q140" s="14"/>
      <c r="R140" s="14"/>
    </row>
    <row r="141" spans="1:18" x14ac:dyDescent="0.25">
      <c r="A141" s="14" t="s">
        <v>1647</v>
      </c>
      <c r="B141" s="14">
        <v>2.2800000000000001E-2</v>
      </c>
      <c r="C141" s="14">
        <v>2.1499999999999998E-2</v>
      </c>
      <c r="D141" s="14"/>
      <c r="E141" s="14"/>
      <c r="F141" s="14"/>
      <c r="G141" s="14"/>
      <c r="H141" s="14"/>
      <c r="I141" s="14"/>
      <c r="J141" s="14"/>
      <c r="K141" s="14"/>
      <c r="L141" s="14"/>
      <c r="M141" s="14"/>
      <c r="N141" s="14"/>
      <c r="O141" s="14"/>
      <c r="P141" s="14"/>
      <c r="Q141" s="14"/>
      <c r="R141" s="14"/>
    </row>
    <row r="142" spans="1:18" x14ac:dyDescent="0.25">
      <c r="A142" s="14" t="s">
        <v>1648</v>
      </c>
      <c r="B142" s="14"/>
      <c r="C142" s="14"/>
      <c r="D142" s="14"/>
      <c r="E142" s="14"/>
      <c r="F142" s="14"/>
      <c r="G142" s="14"/>
      <c r="H142" s="14"/>
      <c r="I142" s="14"/>
      <c r="J142" s="14"/>
      <c r="K142" s="14"/>
      <c r="L142" s="14"/>
      <c r="M142" s="14"/>
      <c r="N142" s="14"/>
      <c r="O142" s="14"/>
      <c r="P142" s="14"/>
      <c r="Q142" s="14"/>
      <c r="R142" s="14"/>
    </row>
    <row r="143" spans="1:18" x14ac:dyDescent="0.25">
      <c r="A143" s="14"/>
      <c r="B143" s="14"/>
      <c r="C143" s="14"/>
      <c r="D143" s="14"/>
      <c r="E143" s="14"/>
      <c r="F143" s="14"/>
      <c r="G143" s="14"/>
      <c r="H143" s="14"/>
      <c r="I143" s="14"/>
      <c r="J143" s="14"/>
      <c r="K143" s="14"/>
      <c r="L143" s="14"/>
      <c r="M143" s="14"/>
      <c r="N143" s="14"/>
      <c r="O143" s="14"/>
      <c r="P143" s="14"/>
      <c r="Q143" s="14"/>
      <c r="R143" s="14"/>
    </row>
    <row r="144" spans="1:18" x14ac:dyDescent="0.25">
      <c r="A144" s="14" t="s">
        <v>1649</v>
      </c>
      <c r="B144" s="32" t="s">
        <v>1650</v>
      </c>
      <c r="C144" s="33" t="s">
        <v>1651</v>
      </c>
      <c r="D144" s="14"/>
      <c r="E144" s="14"/>
      <c r="F144" s="14"/>
      <c r="G144" s="14"/>
      <c r="H144" s="14"/>
      <c r="I144" s="14"/>
      <c r="J144" s="14"/>
      <c r="K144" s="14"/>
      <c r="L144" s="14"/>
      <c r="M144" s="14"/>
      <c r="N144" s="14"/>
      <c r="O144" s="14"/>
      <c r="P144" s="14"/>
      <c r="Q144" s="14"/>
      <c r="R144" s="14"/>
    </row>
    <row r="145" spans="1:18" x14ac:dyDescent="0.25">
      <c r="A145" s="14" t="s">
        <v>1652</v>
      </c>
      <c r="B145" s="14"/>
      <c r="C145" s="14"/>
      <c r="D145" s="14"/>
      <c r="E145" s="14"/>
      <c r="F145" s="14"/>
      <c r="G145" s="14"/>
      <c r="H145" s="14"/>
      <c r="I145" s="14"/>
      <c r="J145" s="14"/>
      <c r="K145" s="14"/>
      <c r="L145" s="14"/>
      <c r="M145" s="14"/>
      <c r="N145" s="14"/>
      <c r="O145" s="14"/>
      <c r="P145" s="14"/>
      <c r="Q145" s="14"/>
      <c r="R145" s="14"/>
    </row>
    <row r="147" spans="1:18" x14ac:dyDescent="0.25">
      <c r="A147" s="14" t="s">
        <v>1653</v>
      </c>
      <c r="B147" s="14"/>
      <c r="C147" s="14"/>
      <c r="D147" s="14"/>
      <c r="E147" s="14"/>
      <c r="F147" s="14"/>
      <c r="G147" s="14"/>
      <c r="H147" s="14"/>
      <c r="I147" s="14"/>
      <c r="J147" s="14"/>
      <c r="K147" s="14"/>
      <c r="L147" s="14"/>
      <c r="M147" s="14"/>
      <c r="N147" s="14"/>
      <c r="O147" s="14"/>
      <c r="P147" s="14"/>
      <c r="Q147" s="14"/>
      <c r="R147" s="14"/>
    </row>
    <row r="148" spans="1:18" x14ac:dyDescent="0.25">
      <c r="A148" s="14"/>
      <c r="B148" s="14" t="s">
        <v>1654</v>
      </c>
      <c r="C148" s="14"/>
      <c r="D148" s="14"/>
      <c r="E148" s="14"/>
      <c r="F148" s="14"/>
      <c r="G148" s="14"/>
      <c r="H148" s="14"/>
      <c r="I148" s="14"/>
      <c r="J148" s="14"/>
      <c r="K148" s="14"/>
      <c r="L148" s="14"/>
      <c r="M148" s="14"/>
      <c r="N148" s="14"/>
      <c r="O148" s="14"/>
      <c r="P148" s="14"/>
      <c r="Q148" s="14"/>
      <c r="R148" s="14"/>
    </row>
    <row r="149" spans="1:18" x14ac:dyDescent="0.25">
      <c r="A149" s="14" t="s">
        <v>1655</v>
      </c>
      <c r="B149" s="14" t="s">
        <v>1656</v>
      </c>
      <c r="C149" s="14"/>
      <c r="D149" s="14"/>
      <c r="E149" s="14"/>
      <c r="F149" s="14"/>
      <c r="G149" s="14"/>
      <c r="H149" s="14"/>
      <c r="I149" s="14"/>
      <c r="J149" s="14"/>
      <c r="K149" s="14"/>
      <c r="L149" s="14"/>
      <c r="M149" s="14"/>
      <c r="N149" s="14"/>
      <c r="O149" s="14"/>
      <c r="P149" s="14"/>
      <c r="Q149" s="14"/>
      <c r="R149" s="14"/>
    </row>
    <row r="150" spans="1:18" x14ac:dyDescent="0.25">
      <c r="A150" s="14" t="s">
        <v>1657</v>
      </c>
      <c r="B150" s="14" t="s">
        <v>1658</v>
      </c>
      <c r="C150" s="14"/>
      <c r="D150" s="14"/>
      <c r="E150" s="14"/>
      <c r="F150" s="14"/>
      <c r="G150" s="14"/>
      <c r="H150" s="14"/>
      <c r="I150" s="14"/>
      <c r="J150" s="14"/>
      <c r="K150" s="14"/>
      <c r="L150" s="14"/>
      <c r="M150" s="14"/>
      <c r="N150" s="14"/>
      <c r="O150" s="14"/>
      <c r="P150" s="14"/>
      <c r="Q150" s="14"/>
      <c r="R150" s="14"/>
    </row>
    <row r="151" spans="1:18" x14ac:dyDescent="0.25">
      <c r="A151" s="14" t="s">
        <v>1659</v>
      </c>
      <c r="B151" s="14"/>
      <c r="C151" s="14"/>
      <c r="D151" s="14"/>
      <c r="E151" s="14"/>
      <c r="F151" s="14"/>
      <c r="G151" s="14"/>
      <c r="H151" s="14"/>
      <c r="I151" s="14"/>
      <c r="J151" s="14"/>
      <c r="K151" s="14"/>
      <c r="L151" s="14"/>
      <c r="M151" s="14"/>
      <c r="N151" s="14"/>
      <c r="O151" s="14"/>
      <c r="P151" s="14"/>
      <c r="Q151" s="14"/>
      <c r="R151" s="14"/>
    </row>
    <row r="152" spans="1:18" x14ac:dyDescent="0.25">
      <c r="A152" s="14" t="s">
        <v>1660</v>
      </c>
      <c r="B152" s="14" t="s">
        <v>1661</v>
      </c>
      <c r="C152" s="14"/>
      <c r="D152" s="14"/>
      <c r="E152" s="14"/>
      <c r="F152" s="14"/>
      <c r="G152" s="14"/>
      <c r="H152" s="14"/>
      <c r="I152" s="14"/>
      <c r="J152" s="14"/>
      <c r="K152" s="14"/>
      <c r="L152" s="14"/>
      <c r="M152" s="14"/>
      <c r="N152" s="14"/>
      <c r="O152" s="14"/>
      <c r="P152" s="14"/>
      <c r="Q152" s="14"/>
      <c r="R152" s="14"/>
    </row>
    <row r="153" spans="1:18" x14ac:dyDescent="0.25">
      <c r="A153" s="14"/>
      <c r="B153" s="14" t="s">
        <v>1662</v>
      </c>
      <c r="C153" s="14"/>
      <c r="D153" s="14"/>
      <c r="E153" s="14"/>
      <c r="F153" s="14"/>
      <c r="G153" s="14"/>
      <c r="H153" s="14"/>
      <c r="I153" s="14"/>
      <c r="J153" s="14"/>
      <c r="K153" s="14"/>
      <c r="L153" s="14"/>
      <c r="M153" s="14"/>
      <c r="N153" s="14"/>
      <c r="O153" s="14"/>
      <c r="P153" s="14"/>
      <c r="Q153" s="14"/>
      <c r="R153" s="14"/>
    </row>
    <row r="154" spans="1:18" x14ac:dyDescent="0.25">
      <c r="A154" s="14"/>
      <c r="B154" s="14" t="s">
        <v>1663</v>
      </c>
      <c r="C154" s="14"/>
      <c r="D154" s="14"/>
      <c r="E154" s="14"/>
      <c r="F154" s="14"/>
      <c r="G154" s="14"/>
      <c r="H154" s="14"/>
      <c r="I154" s="14"/>
      <c r="J154" s="14"/>
      <c r="K154" s="14"/>
      <c r="L154" s="14"/>
      <c r="M154" s="14"/>
      <c r="N154" s="14"/>
      <c r="O154" s="14"/>
      <c r="P154" s="14"/>
      <c r="Q154" s="14"/>
      <c r="R154" s="14"/>
    </row>
    <row r="155" spans="1:18" x14ac:dyDescent="0.25">
      <c r="A155" s="14"/>
      <c r="B155" s="14" t="s">
        <v>1664</v>
      </c>
      <c r="C155" s="14"/>
      <c r="D155" s="14"/>
      <c r="E155" s="14"/>
      <c r="F155" s="14"/>
      <c r="G155" s="14"/>
      <c r="H155" s="14"/>
      <c r="I155" s="14"/>
      <c r="J155" s="14"/>
      <c r="K155" s="14"/>
      <c r="L155" s="14"/>
      <c r="M155" s="14"/>
      <c r="N155" s="14"/>
      <c r="O155" s="14"/>
      <c r="P155" s="14"/>
      <c r="Q155" s="14"/>
      <c r="R155" s="14"/>
    </row>
    <row r="156" spans="1:18" x14ac:dyDescent="0.25">
      <c r="A156" s="14"/>
      <c r="B156" s="14"/>
      <c r="C156" s="14"/>
      <c r="D156" s="14"/>
      <c r="E156" s="14"/>
      <c r="F156" s="14"/>
      <c r="G156" s="14"/>
      <c r="H156" s="14"/>
      <c r="I156" s="14"/>
      <c r="J156" s="14"/>
      <c r="K156" s="14"/>
      <c r="L156" s="14"/>
      <c r="M156" s="14"/>
      <c r="N156" s="14"/>
      <c r="O156" s="14"/>
      <c r="P156" s="14"/>
      <c r="Q156" s="14"/>
      <c r="R156" s="14"/>
    </row>
    <row r="157" spans="1:18" x14ac:dyDescent="0.25">
      <c r="A157" s="14" t="s">
        <v>1665</v>
      </c>
      <c r="B157" s="14" t="s">
        <v>1666</v>
      </c>
      <c r="C157" s="14"/>
      <c r="D157" s="14"/>
      <c r="E157" s="14"/>
      <c r="F157" s="14"/>
      <c r="G157" s="14"/>
      <c r="H157" s="14"/>
      <c r="I157" s="14"/>
      <c r="J157" s="14"/>
      <c r="K157" s="14"/>
      <c r="L157" s="14"/>
      <c r="M157" s="14"/>
      <c r="N157" s="14"/>
      <c r="O157" s="14"/>
      <c r="P157" s="14"/>
      <c r="Q157" s="14"/>
      <c r="R157" s="14"/>
    </row>
    <row r="158" spans="1:18" x14ac:dyDescent="0.25">
      <c r="A158" s="14"/>
      <c r="B158" s="14"/>
      <c r="C158" s="14"/>
      <c r="D158" s="14"/>
      <c r="E158" s="14"/>
      <c r="F158" s="14"/>
      <c r="G158" s="14"/>
      <c r="H158" s="14"/>
      <c r="I158" s="14"/>
      <c r="J158" s="14"/>
      <c r="K158" s="14"/>
      <c r="L158" s="14"/>
      <c r="M158" s="14"/>
      <c r="N158" s="14"/>
      <c r="O158" s="14"/>
      <c r="P158" s="14"/>
      <c r="Q158" s="14"/>
      <c r="R158" s="14"/>
    </row>
    <row r="159" spans="1:18" x14ac:dyDescent="0.25">
      <c r="A159" s="14"/>
      <c r="B159" s="14"/>
      <c r="C159" s="14"/>
      <c r="D159" s="14" t="s">
        <v>1667</v>
      </c>
      <c r="E159" s="14"/>
      <c r="F159" s="14"/>
      <c r="G159" s="14"/>
      <c r="H159" s="14"/>
      <c r="I159" s="14"/>
      <c r="J159" s="14"/>
      <c r="K159" s="14"/>
      <c r="L159" s="14"/>
      <c r="M159" s="14"/>
      <c r="N159" s="14"/>
      <c r="O159" s="14"/>
      <c r="P159" s="14"/>
      <c r="Q159" s="14"/>
      <c r="R159" s="14"/>
    </row>
    <row r="160" spans="1:18" x14ac:dyDescent="0.25">
      <c r="A160" s="14"/>
      <c r="B160" s="14"/>
      <c r="C160" s="14"/>
      <c r="D160" s="14"/>
      <c r="E160" s="14"/>
      <c r="F160" s="14"/>
      <c r="G160" s="14"/>
      <c r="H160" s="14"/>
      <c r="I160" s="14"/>
      <c r="J160" s="14"/>
      <c r="K160" s="14"/>
      <c r="L160" s="14"/>
      <c r="M160" s="14"/>
      <c r="N160" s="14"/>
      <c r="O160" s="14"/>
      <c r="P160" s="14"/>
      <c r="Q160" s="14"/>
      <c r="R160" s="14"/>
    </row>
    <row r="161" spans="1:18" x14ac:dyDescent="0.25">
      <c r="A161" s="14" t="s">
        <v>1668</v>
      </c>
      <c r="B161" s="14" t="s">
        <v>1669</v>
      </c>
      <c r="C161" s="14"/>
      <c r="D161" s="14"/>
      <c r="E161" s="14"/>
      <c r="F161" s="14"/>
      <c r="G161" s="14"/>
      <c r="H161" s="14"/>
      <c r="I161" s="14"/>
      <c r="J161" s="14"/>
      <c r="K161" s="14"/>
      <c r="L161" s="14"/>
      <c r="M161" s="14"/>
      <c r="N161" s="14"/>
      <c r="O161" s="14"/>
      <c r="P161" s="14"/>
      <c r="Q161" s="14"/>
      <c r="R161" s="14"/>
    </row>
    <row r="162" spans="1:18" x14ac:dyDescent="0.25">
      <c r="A162" s="14" t="s">
        <v>1670</v>
      </c>
      <c r="B162" s="14" t="s">
        <v>1671</v>
      </c>
      <c r="C162" s="14"/>
      <c r="D162" s="14"/>
      <c r="E162" s="14"/>
      <c r="F162" s="14"/>
      <c r="G162" s="14"/>
      <c r="H162" s="14"/>
      <c r="I162" s="14"/>
      <c r="J162" s="14"/>
      <c r="K162" s="14"/>
      <c r="L162" s="14"/>
      <c r="M162" s="14"/>
      <c r="N162" s="14"/>
      <c r="O162" s="14"/>
      <c r="P162" s="14"/>
      <c r="Q162" s="14"/>
      <c r="R162" s="14"/>
    </row>
    <row r="163" spans="1:18" x14ac:dyDescent="0.25">
      <c r="A163" s="14"/>
      <c r="B163" s="14" t="s">
        <v>1672</v>
      </c>
      <c r="C163" s="14"/>
      <c r="D163" s="14"/>
      <c r="E163" s="14"/>
      <c r="F163" s="14"/>
      <c r="G163" s="14"/>
      <c r="H163" s="14"/>
      <c r="I163" s="14"/>
      <c r="J163" s="14"/>
      <c r="K163" s="14"/>
      <c r="L163" s="14"/>
      <c r="M163" s="14"/>
      <c r="N163" s="14"/>
      <c r="O163" s="14"/>
      <c r="P163" s="14"/>
      <c r="Q163" s="14"/>
      <c r="R163" s="14"/>
    </row>
    <row r="166" spans="1:18" x14ac:dyDescent="0.25">
      <c r="A166" s="14" t="s">
        <v>1653</v>
      </c>
      <c r="B166" s="14"/>
      <c r="C166" s="14"/>
      <c r="D166" s="14"/>
      <c r="E166" s="14"/>
      <c r="F166" s="14"/>
      <c r="G166" s="14"/>
      <c r="H166" s="14"/>
      <c r="I166" s="14"/>
      <c r="J166" s="14"/>
      <c r="K166" s="14"/>
      <c r="L166" s="14"/>
      <c r="M166" s="14"/>
      <c r="N166" s="14"/>
      <c r="O166" s="14"/>
      <c r="P166" s="14"/>
      <c r="Q166" s="14"/>
      <c r="R166" s="14"/>
    </row>
    <row r="167" spans="1:18" x14ac:dyDescent="0.25">
      <c r="A167" s="14"/>
      <c r="B167" s="14" t="s">
        <v>1673</v>
      </c>
      <c r="C167" s="14"/>
      <c r="D167" s="14"/>
      <c r="E167" s="14"/>
      <c r="F167" s="14"/>
      <c r="G167" s="14"/>
      <c r="H167" s="14"/>
      <c r="I167" s="14"/>
      <c r="J167" s="14"/>
      <c r="K167" s="14"/>
      <c r="L167" s="14"/>
      <c r="M167" s="14"/>
      <c r="N167" s="14"/>
      <c r="O167" s="14"/>
      <c r="P167" s="14"/>
      <c r="Q167" s="14"/>
      <c r="R167" s="14"/>
    </row>
    <row r="168" spans="1:18" x14ac:dyDescent="0.25">
      <c r="A168" s="14"/>
      <c r="B168" s="14" t="s">
        <v>1674</v>
      </c>
      <c r="C168" s="14"/>
      <c r="D168" s="14"/>
      <c r="E168" s="14"/>
      <c r="F168" s="14"/>
      <c r="G168" s="14"/>
      <c r="H168" s="14"/>
      <c r="I168" s="14"/>
      <c r="J168" s="14"/>
      <c r="K168" s="14"/>
      <c r="L168" s="14"/>
      <c r="M168" s="14"/>
      <c r="N168" s="14"/>
      <c r="O168" s="14"/>
      <c r="P168" s="14"/>
      <c r="Q168" s="14"/>
      <c r="R168" s="14"/>
    </row>
    <row r="169" spans="1:18" x14ac:dyDescent="0.25">
      <c r="A169" s="14"/>
      <c r="B169" s="14" t="s">
        <v>1675</v>
      </c>
      <c r="C169" s="14"/>
      <c r="D169" s="14"/>
      <c r="E169" s="14"/>
      <c r="F169" s="14"/>
      <c r="G169" s="14"/>
      <c r="H169" s="14"/>
      <c r="I169" s="14"/>
      <c r="J169" s="14"/>
      <c r="K169" s="14"/>
      <c r="L169" s="14"/>
      <c r="M169" s="14"/>
      <c r="N169" s="14"/>
      <c r="O169" s="14"/>
      <c r="P169" s="14"/>
      <c r="Q169" s="14"/>
      <c r="R169" s="14"/>
    </row>
    <row r="170" spans="1:18" x14ac:dyDescent="0.25">
      <c r="A170" s="14"/>
      <c r="B170" s="14" t="s">
        <v>1676</v>
      </c>
      <c r="C170" s="14"/>
      <c r="D170" s="14"/>
      <c r="E170" s="14"/>
      <c r="F170" s="14"/>
      <c r="G170" s="14"/>
      <c r="H170" s="14"/>
      <c r="I170" s="14"/>
      <c r="J170" s="14"/>
      <c r="K170" s="14"/>
      <c r="L170" s="14"/>
      <c r="M170" s="14"/>
      <c r="N170" s="14"/>
      <c r="O170" s="14"/>
      <c r="P170" s="14"/>
      <c r="Q170" s="14"/>
      <c r="R170" s="14"/>
    </row>
    <row r="171" spans="1:18" x14ac:dyDescent="0.25">
      <c r="A171" s="14"/>
      <c r="B171" s="14" t="s">
        <v>1677</v>
      </c>
      <c r="C171" s="14"/>
      <c r="D171" s="14"/>
      <c r="E171" s="14"/>
      <c r="F171" s="14"/>
      <c r="G171" s="14"/>
      <c r="H171" s="14"/>
      <c r="I171" s="14"/>
      <c r="J171" s="14"/>
      <c r="K171" s="14"/>
      <c r="L171" s="14"/>
      <c r="M171" s="14"/>
      <c r="N171" s="14"/>
      <c r="O171" s="14"/>
      <c r="P171" s="14"/>
      <c r="Q171" s="14"/>
      <c r="R171" s="14"/>
    </row>
    <row r="173" spans="1:18" x14ac:dyDescent="0.25">
      <c r="A173" s="14"/>
      <c r="B173" s="14" t="s">
        <v>1678</v>
      </c>
      <c r="C173" s="14" t="s">
        <v>1679</v>
      </c>
      <c r="D173" s="14"/>
      <c r="E173" s="14"/>
      <c r="F173" s="14"/>
      <c r="G173" s="14"/>
      <c r="H173" s="14"/>
      <c r="I173" s="14"/>
      <c r="J173" s="14"/>
      <c r="K173" s="14"/>
      <c r="L173" s="14"/>
      <c r="M173" s="14"/>
      <c r="N173" s="14"/>
      <c r="O173" s="14"/>
      <c r="P173" s="14"/>
      <c r="Q173" s="14"/>
      <c r="R173" s="14"/>
    </row>
    <row r="174" spans="1:18" x14ac:dyDescent="0.25">
      <c r="A174" s="14"/>
      <c r="B174" s="14"/>
      <c r="C174" s="14" t="s">
        <v>1680</v>
      </c>
      <c r="D174" s="14"/>
      <c r="E174" s="14"/>
      <c r="F174" s="14"/>
      <c r="G174" s="14"/>
      <c r="H174" s="14"/>
      <c r="I174" s="14"/>
      <c r="J174" s="14"/>
      <c r="K174" s="14"/>
      <c r="L174" s="14"/>
      <c r="M174" s="14"/>
      <c r="N174" s="14"/>
      <c r="O174" s="14"/>
      <c r="P174" s="14"/>
      <c r="Q174" s="14"/>
      <c r="R174" s="14"/>
    </row>
    <row r="175" spans="1:18" x14ac:dyDescent="0.25">
      <c r="A175" s="14"/>
      <c r="B175" s="14" t="s">
        <v>1681</v>
      </c>
      <c r="C175" s="14" t="s">
        <v>1682</v>
      </c>
      <c r="D175" s="14"/>
      <c r="E175" s="14"/>
      <c r="F175" s="14"/>
      <c r="G175" s="14"/>
      <c r="H175" s="14"/>
      <c r="I175" s="14"/>
      <c r="J175" s="14"/>
      <c r="K175" s="14"/>
      <c r="L175" s="14"/>
      <c r="M175" s="14"/>
      <c r="N175" s="14"/>
      <c r="O175" s="14"/>
      <c r="P175" s="14"/>
      <c r="Q175" s="14"/>
      <c r="R175" s="14"/>
    </row>
    <row r="176" spans="1:18" x14ac:dyDescent="0.25">
      <c r="A176" s="14"/>
      <c r="B176" s="14" t="s">
        <v>1683</v>
      </c>
      <c r="C176" s="14" t="s">
        <v>1684</v>
      </c>
      <c r="D176" s="14"/>
      <c r="E176" s="14"/>
      <c r="F176" s="14"/>
      <c r="G176" s="14"/>
      <c r="H176" s="14"/>
      <c r="I176" s="14"/>
      <c r="J176" s="14"/>
      <c r="K176" s="14"/>
      <c r="L176" s="14"/>
      <c r="M176" s="14"/>
      <c r="N176" s="14"/>
      <c r="O176" s="14"/>
      <c r="P176" s="14"/>
      <c r="Q176" s="14"/>
      <c r="R176" s="14"/>
    </row>
    <row r="177" spans="1:18" x14ac:dyDescent="0.25">
      <c r="A177" s="14"/>
      <c r="B177" s="14" t="s">
        <v>1685</v>
      </c>
      <c r="C177" s="14" t="s">
        <v>1686</v>
      </c>
      <c r="D177" s="14"/>
      <c r="E177" s="14"/>
      <c r="F177" s="14"/>
      <c r="G177" s="14"/>
      <c r="H177" s="14"/>
      <c r="I177" s="14"/>
      <c r="J177" s="14"/>
      <c r="K177" s="14"/>
      <c r="L177" s="14"/>
      <c r="M177" s="14"/>
      <c r="N177" s="14"/>
      <c r="O177" s="14"/>
      <c r="P177" s="14"/>
      <c r="Q177" s="14"/>
      <c r="R177" s="14"/>
    </row>
    <row r="178" spans="1:18" x14ac:dyDescent="0.25">
      <c r="A178" s="14"/>
      <c r="B178" s="14" t="s">
        <v>1687</v>
      </c>
      <c r="C178" s="14" t="s">
        <v>1688</v>
      </c>
      <c r="D178" s="14"/>
      <c r="E178" s="14"/>
      <c r="F178" s="14"/>
      <c r="G178" s="14"/>
      <c r="H178" s="14"/>
      <c r="I178" s="14"/>
      <c r="J178" s="14"/>
      <c r="K178" s="14"/>
      <c r="L178" s="14"/>
      <c r="M178" s="14"/>
      <c r="N178" s="14"/>
      <c r="O178" s="14"/>
      <c r="P178" s="14"/>
      <c r="Q178" s="14"/>
      <c r="R178" s="14"/>
    </row>
    <row r="179" spans="1:18" x14ac:dyDescent="0.25">
      <c r="A179" s="14"/>
      <c r="B179" s="14" t="s">
        <v>1689</v>
      </c>
      <c r="C179" s="14" t="s">
        <v>1690</v>
      </c>
      <c r="D179" s="14"/>
      <c r="E179" s="14"/>
      <c r="F179" s="14"/>
      <c r="G179" s="14"/>
      <c r="H179" s="14"/>
      <c r="I179" s="14"/>
      <c r="J179" s="14"/>
      <c r="K179" s="14"/>
      <c r="L179" s="14"/>
      <c r="M179" s="14"/>
      <c r="N179" s="14"/>
      <c r="O179" s="14"/>
      <c r="P179" s="14"/>
      <c r="Q179" s="14"/>
      <c r="R179" s="14"/>
    </row>
    <row r="180" spans="1:18" x14ac:dyDescent="0.25">
      <c r="A180" s="14"/>
      <c r="B180" s="14"/>
      <c r="C180" s="14" t="s">
        <v>1691</v>
      </c>
      <c r="D180" s="14"/>
      <c r="E180" s="14"/>
      <c r="F180" s="14"/>
      <c r="G180" s="14"/>
      <c r="H180" s="14"/>
      <c r="I180" s="14"/>
      <c r="J180" s="14"/>
      <c r="K180" s="14"/>
      <c r="L180" s="14"/>
      <c r="M180" s="14"/>
      <c r="N180" s="14"/>
      <c r="O180" s="14"/>
      <c r="P180" s="14"/>
      <c r="Q180" s="14"/>
      <c r="R180" s="14"/>
    </row>
    <row r="181" spans="1:18" x14ac:dyDescent="0.25">
      <c r="A181" s="14"/>
      <c r="B181" s="14" t="s">
        <v>1692</v>
      </c>
      <c r="C181" s="14"/>
      <c r="D181" s="14"/>
      <c r="E181" s="14"/>
      <c r="F181" s="14"/>
      <c r="G181" s="14"/>
      <c r="H181" s="14"/>
      <c r="I181" s="14"/>
      <c r="J181" s="14"/>
      <c r="K181" s="14"/>
      <c r="L181" s="14"/>
      <c r="M181" s="14"/>
      <c r="N181" s="14"/>
      <c r="O181" s="14"/>
      <c r="P181" s="14"/>
      <c r="Q181" s="14"/>
      <c r="R181" s="14"/>
    </row>
    <row r="186" spans="1:18" x14ac:dyDescent="0.25">
      <c r="A186" s="14"/>
      <c r="B186" s="14" t="s">
        <v>1693</v>
      </c>
      <c r="C186" s="14"/>
      <c r="D186" s="14"/>
      <c r="E186" s="14"/>
      <c r="F186" s="14"/>
      <c r="G186" s="14"/>
      <c r="H186" s="14"/>
      <c r="I186" s="14"/>
      <c r="J186" s="14"/>
      <c r="K186" s="14"/>
      <c r="L186" s="14"/>
      <c r="M186" s="14"/>
      <c r="N186" s="14"/>
      <c r="O186" s="14"/>
      <c r="P186" s="14"/>
      <c r="Q186" s="14"/>
      <c r="R186" s="14"/>
    </row>
    <row r="187" spans="1:18" x14ac:dyDescent="0.25">
      <c r="A187" s="14"/>
      <c r="B187" s="14" t="s">
        <v>1694</v>
      </c>
      <c r="C187" s="14"/>
      <c r="D187" s="14"/>
      <c r="E187" s="14"/>
      <c r="F187" s="14"/>
      <c r="G187" s="14"/>
      <c r="H187" s="14"/>
      <c r="I187" s="14"/>
      <c r="J187" s="14"/>
      <c r="K187" s="14"/>
      <c r="L187" s="14"/>
      <c r="M187" s="14"/>
      <c r="N187" s="14"/>
      <c r="O187" s="14"/>
      <c r="P187" s="14"/>
      <c r="Q187" s="14"/>
      <c r="R187" s="14"/>
    </row>
    <row r="188" spans="1:18" x14ac:dyDescent="0.25">
      <c r="A188" s="14"/>
      <c r="B188" s="14" t="s">
        <v>1695</v>
      </c>
      <c r="C188" s="14"/>
      <c r="D188" s="14"/>
      <c r="E188" s="14"/>
      <c r="F188" s="14"/>
      <c r="G188" s="14"/>
      <c r="H188" s="14"/>
      <c r="I188" s="14"/>
      <c r="J188" s="14"/>
      <c r="K188" s="14"/>
      <c r="L188" s="14"/>
      <c r="M188" s="14"/>
      <c r="N188" s="14"/>
      <c r="O188" s="14"/>
      <c r="P188" s="14"/>
      <c r="Q188" s="14"/>
      <c r="R188" s="14"/>
    </row>
    <row r="189" spans="1:18" x14ac:dyDescent="0.25">
      <c r="A189" s="14" t="s">
        <v>1696</v>
      </c>
      <c r="B189" s="14" t="s">
        <v>1697</v>
      </c>
      <c r="C189" s="14"/>
      <c r="D189" s="14"/>
      <c r="E189" s="14"/>
      <c r="F189" s="14"/>
      <c r="G189" s="14"/>
      <c r="H189" s="14"/>
      <c r="I189" s="14"/>
      <c r="J189" s="14"/>
      <c r="K189" s="14"/>
      <c r="L189" s="14"/>
      <c r="M189" s="14"/>
      <c r="N189" s="14"/>
      <c r="O189" s="14"/>
      <c r="P189" s="14"/>
      <c r="Q189" s="14"/>
      <c r="R189" s="14"/>
    </row>
    <row r="190" spans="1:18" x14ac:dyDescent="0.25">
      <c r="A190" s="14" t="s">
        <v>1698</v>
      </c>
      <c r="B190" s="14" t="s">
        <v>1699</v>
      </c>
      <c r="C190" s="14"/>
      <c r="D190" s="14"/>
      <c r="E190" s="14"/>
      <c r="F190" s="14"/>
      <c r="G190" s="14"/>
      <c r="H190" s="14"/>
      <c r="I190" s="14"/>
      <c r="J190" s="14"/>
      <c r="K190" s="14"/>
      <c r="L190" s="14"/>
      <c r="M190" s="14"/>
      <c r="N190" s="14"/>
      <c r="O190" s="14"/>
      <c r="P190" s="14"/>
      <c r="Q190" s="14"/>
      <c r="R190" s="14"/>
    </row>
    <row r="191" spans="1:18" x14ac:dyDescent="0.25">
      <c r="A191" s="14" t="s">
        <v>1700</v>
      </c>
      <c r="B191" s="14"/>
      <c r="C191" s="14"/>
      <c r="D191" s="14"/>
      <c r="E191" s="14"/>
      <c r="F191" s="14"/>
      <c r="G191" s="14"/>
      <c r="H191" s="14"/>
      <c r="I191" s="14"/>
      <c r="J191" s="14"/>
      <c r="K191" s="14"/>
      <c r="L191" s="14"/>
      <c r="M191" s="14"/>
      <c r="N191" s="14"/>
      <c r="O191" s="14"/>
      <c r="P191" s="14"/>
      <c r="Q191" s="14"/>
      <c r="R191" s="14"/>
    </row>
    <row r="192" spans="1:18" x14ac:dyDescent="0.25">
      <c r="A192" s="14"/>
      <c r="B192" s="14" t="s">
        <v>1701</v>
      </c>
      <c r="C192" s="14"/>
      <c r="D192" s="14"/>
      <c r="E192" s="14"/>
      <c r="F192" s="14"/>
      <c r="G192" s="14"/>
      <c r="H192" s="14"/>
      <c r="I192" s="14"/>
      <c r="J192" s="14"/>
      <c r="K192" s="14"/>
      <c r="L192" s="14"/>
      <c r="M192" s="14"/>
      <c r="N192" s="14"/>
      <c r="O192" s="14"/>
      <c r="P192" s="14"/>
      <c r="Q192" s="14"/>
      <c r="R192" s="14"/>
    </row>
    <row r="193" spans="1:18" x14ac:dyDescent="0.25">
      <c r="A193" s="14"/>
      <c r="B193" s="14" t="s">
        <v>1702</v>
      </c>
      <c r="C193" s="14"/>
      <c r="D193" s="14"/>
      <c r="E193" s="14"/>
      <c r="F193" s="14"/>
      <c r="G193" s="14"/>
      <c r="H193" s="14"/>
      <c r="I193" s="14"/>
      <c r="J193" s="14"/>
      <c r="K193" s="14"/>
      <c r="L193" s="14"/>
      <c r="M193" s="14"/>
      <c r="N193" s="14"/>
      <c r="O193" s="14"/>
      <c r="P193" s="14"/>
      <c r="Q193" s="14"/>
      <c r="R193" s="14"/>
    </row>
    <row r="194" spans="1:18" x14ac:dyDescent="0.25">
      <c r="A194" s="14"/>
      <c r="B194" s="14"/>
      <c r="C194" s="14"/>
      <c r="D194" s="14"/>
      <c r="E194" s="14"/>
      <c r="F194" s="14"/>
      <c r="G194" s="14"/>
      <c r="H194" s="14"/>
      <c r="I194" s="14"/>
      <c r="J194" s="14"/>
      <c r="K194" s="14"/>
      <c r="L194" s="14"/>
      <c r="M194" s="14"/>
      <c r="N194" s="14"/>
      <c r="O194" s="14"/>
      <c r="P194" s="14"/>
      <c r="Q194" s="14"/>
      <c r="R194" s="14"/>
    </row>
    <row r="195" spans="1:18" x14ac:dyDescent="0.25">
      <c r="A195" s="14"/>
      <c r="B195" s="14" t="s">
        <v>1703</v>
      </c>
      <c r="C195" s="14"/>
      <c r="D195" s="14"/>
      <c r="E195" s="14"/>
      <c r="F195" s="14"/>
      <c r="G195" s="14"/>
      <c r="H195" s="14"/>
      <c r="I195" s="14"/>
      <c r="J195" s="14"/>
      <c r="K195" s="14"/>
      <c r="L195" s="14"/>
      <c r="M195" s="14"/>
      <c r="N195" s="14"/>
      <c r="O195" s="14"/>
      <c r="P195" s="14"/>
      <c r="Q195" s="14"/>
      <c r="R195" s="14"/>
    </row>
    <row r="196" spans="1:18" x14ac:dyDescent="0.25">
      <c r="A196" s="14"/>
      <c r="B196" s="14" t="s">
        <v>1704</v>
      </c>
      <c r="C196" s="14"/>
      <c r="D196" s="14"/>
      <c r="E196" s="14"/>
      <c r="F196" s="14"/>
      <c r="G196" s="14"/>
      <c r="H196" s="14"/>
      <c r="I196" s="14"/>
      <c r="J196" s="14"/>
      <c r="K196" s="14"/>
      <c r="L196" s="14"/>
      <c r="M196" s="14"/>
      <c r="N196" s="14"/>
      <c r="O196" s="14"/>
      <c r="P196" s="14"/>
      <c r="Q196" s="14"/>
      <c r="R196" s="14"/>
    </row>
    <row r="197" spans="1:18" x14ac:dyDescent="0.25">
      <c r="A197" s="14"/>
      <c r="B197" s="14"/>
      <c r="C197" s="14" t="s">
        <v>1705</v>
      </c>
      <c r="D197" s="14"/>
      <c r="E197" s="14"/>
      <c r="F197" s="14"/>
      <c r="G197" s="14"/>
      <c r="H197" s="14"/>
      <c r="I197" s="14"/>
      <c r="J197" s="14"/>
      <c r="K197" s="14"/>
      <c r="L197" s="14"/>
      <c r="M197" s="14"/>
      <c r="N197" s="14"/>
      <c r="O197" s="14"/>
      <c r="P197" s="14"/>
      <c r="Q197" s="14"/>
      <c r="R197" s="14"/>
    </row>
    <row r="198" spans="1:18" x14ac:dyDescent="0.25">
      <c r="A198" s="14"/>
      <c r="B198" s="14" t="s">
        <v>1706</v>
      </c>
      <c r="C198" s="14" t="s">
        <v>1707</v>
      </c>
      <c r="D198" s="14"/>
      <c r="E198" s="14"/>
      <c r="F198" s="14"/>
      <c r="G198" s="14"/>
      <c r="H198" s="14"/>
      <c r="I198" s="14"/>
      <c r="J198" s="14"/>
      <c r="K198" s="14"/>
      <c r="L198" s="14"/>
      <c r="M198" s="14"/>
      <c r="N198" s="14"/>
      <c r="O198" s="14"/>
      <c r="P198" s="14"/>
      <c r="Q198" s="14"/>
      <c r="R198" s="14"/>
    </row>
    <row r="199" spans="1:18" x14ac:dyDescent="0.25">
      <c r="A199" s="14"/>
      <c r="B199" s="14" t="s">
        <v>1708</v>
      </c>
      <c r="C199" s="14" t="s">
        <v>1709</v>
      </c>
      <c r="D199" s="14"/>
      <c r="E199" s="14"/>
      <c r="F199" s="14"/>
      <c r="G199" s="14"/>
      <c r="H199" s="14"/>
      <c r="I199" s="14"/>
      <c r="J199" s="14"/>
      <c r="K199" s="14"/>
      <c r="L199" s="14"/>
      <c r="M199" s="14"/>
      <c r="N199" s="14"/>
      <c r="O199" s="14"/>
      <c r="P199" s="14"/>
      <c r="Q199" s="14"/>
      <c r="R199" s="14"/>
    </row>
    <row r="200" spans="1:18" x14ac:dyDescent="0.25">
      <c r="A200" s="14"/>
      <c r="B200" s="14"/>
      <c r="C200" s="14"/>
      <c r="D200" s="14"/>
      <c r="E200" s="14"/>
      <c r="F200" s="14"/>
      <c r="G200" s="14"/>
      <c r="H200" s="14"/>
      <c r="I200" s="14"/>
      <c r="J200" s="14"/>
      <c r="K200" s="14"/>
      <c r="L200" s="14"/>
      <c r="M200" s="14"/>
      <c r="N200" s="14"/>
      <c r="O200" s="14"/>
      <c r="P200" s="14"/>
      <c r="Q200" s="14"/>
      <c r="R200" s="14"/>
    </row>
    <row r="201" spans="1:18" x14ac:dyDescent="0.25">
      <c r="A201" s="14"/>
      <c r="B201" s="14"/>
      <c r="C201" s="14"/>
      <c r="D201" s="14"/>
      <c r="E201" s="14"/>
      <c r="F201" s="14"/>
      <c r="G201" s="14"/>
      <c r="H201" s="14"/>
      <c r="I201" s="14"/>
      <c r="J201" s="14"/>
      <c r="K201" s="14"/>
      <c r="L201" s="14"/>
      <c r="M201" s="14"/>
      <c r="N201" s="14"/>
      <c r="O201" s="14"/>
      <c r="P201" s="14"/>
      <c r="Q201" s="14"/>
      <c r="R201" s="14"/>
    </row>
    <row r="202" spans="1:18" x14ac:dyDescent="0.25">
      <c r="A202" s="14"/>
      <c r="B202" s="14" t="s">
        <v>1710</v>
      </c>
      <c r="C202" s="14" t="s">
        <v>1711</v>
      </c>
      <c r="D202" s="14"/>
      <c r="E202" s="14"/>
      <c r="F202" s="14"/>
      <c r="G202" s="14"/>
      <c r="H202" s="14"/>
      <c r="I202" s="14"/>
      <c r="J202" s="14"/>
      <c r="K202" s="14"/>
      <c r="L202" s="14"/>
      <c r="M202" s="14"/>
      <c r="N202" s="14"/>
      <c r="O202" s="14"/>
      <c r="P202" s="14"/>
      <c r="Q202" s="14"/>
      <c r="R202" s="14"/>
    </row>
    <row r="203" spans="1:18" x14ac:dyDescent="0.25">
      <c r="A203" s="14"/>
      <c r="B203" s="14" t="s">
        <v>1712</v>
      </c>
      <c r="C203" s="14"/>
      <c r="D203" s="14"/>
      <c r="E203" s="14"/>
      <c r="F203" s="14"/>
      <c r="G203" s="14"/>
      <c r="H203" s="14"/>
      <c r="I203" s="14"/>
      <c r="J203" s="14"/>
      <c r="K203" s="14"/>
      <c r="L203" s="14"/>
      <c r="M203" s="14"/>
      <c r="N203" s="14"/>
      <c r="O203" s="14"/>
      <c r="P203" s="14"/>
      <c r="Q203" s="14"/>
      <c r="R203" s="14"/>
    </row>
    <row r="204" spans="1:18" x14ac:dyDescent="0.25">
      <c r="A204" s="14"/>
      <c r="B204" s="14" t="s">
        <v>1713</v>
      </c>
      <c r="C204" s="14"/>
      <c r="D204" s="14"/>
      <c r="E204" s="14"/>
      <c r="F204" s="14"/>
      <c r="G204" s="14"/>
      <c r="H204" s="14"/>
      <c r="I204" s="14"/>
      <c r="J204" s="14"/>
      <c r="K204" s="14"/>
      <c r="L204" s="14"/>
      <c r="M204" s="14"/>
      <c r="N204" s="14"/>
      <c r="O204" s="14"/>
      <c r="P204" s="14"/>
      <c r="Q204" s="14"/>
      <c r="R204" s="14"/>
    </row>
    <row r="207" spans="1:18" x14ac:dyDescent="0.25">
      <c r="A207" s="14" t="s">
        <v>1561</v>
      </c>
      <c r="B207" s="14" t="s">
        <v>1714</v>
      </c>
      <c r="C207" s="14"/>
      <c r="D207" s="14"/>
      <c r="E207" s="14"/>
      <c r="F207" s="14"/>
      <c r="G207" s="14"/>
      <c r="H207" s="14"/>
      <c r="I207" s="14"/>
      <c r="J207" s="14"/>
      <c r="K207" s="14"/>
      <c r="L207" s="14"/>
      <c r="M207" s="14"/>
      <c r="N207" s="14"/>
      <c r="O207" s="14"/>
      <c r="P207" s="14"/>
      <c r="Q207" s="14"/>
      <c r="R207" s="14"/>
    </row>
    <row r="208" spans="1:18" x14ac:dyDescent="0.25">
      <c r="A208" s="14" t="s">
        <v>1715</v>
      </c>
      <c r="B208" s="14" t="s">
        <v>1716</v>
      </c>
      <c r="C208" s="14"/>
      <c r="D208" s="14"/>
      <c r="E208" s="14"/>
      <c r="F208" s="14"/>
      <c r="G208" s="14"/>
      <c r="H208" s="14"/>
      <c r="I208" s="14"/>
      <c r="J208" s="14"/>
      <c r="K208" s="14"/>
      <c r="L208" s="14"/>
      <c r="M208" s="14"/>
      <c r="N208" s="14"/>
      <c r="O208" s="14"/>
      <c r="P208" s="14"/>
      <c r="Q208" s="14"/>
      <c r="R208" s="14"/>
    </row>
    <row r="209" spans="1:18" x14ac:dyDescent="0.25">
      <c r="A209" s="14" t="s">
        <v>1717</v>
      </c>
      <c r="B209" s="14" t="s">
        <v>1718</v>
      </c>
      <c r="C209" s="14"/>
      <c r="D209" s="14"/>
      <c r="E209" s="14"/>
      <c r="F209" s="14"/>
      <c r="G209" s="14"/>
      <c r="H209" s="14"/>
      <c r="I209" s="14"/>
      <c r="J209" s="14"/>
      <c r="K209" s="14"/>
      <c r="L209" s="14"/>
      <c r="M209" s="14"/>
      <c r="N209" s="14"/>
      <c r="O209" s="14"/>
      <c r="P209" s="14"/>
      <c r="Q209" s="14"/>
      <c r="R209" s="14"/>
    </row>
    <row r="210" spans="1:18" x14ac:dyDescent="0.25">
      <c r="A210" s="14"/>
      <c r="B210" s="14"/>
      <c r="C210" s="14"/>
      <c r="D210" s="14"/>
      <c r="E210" s="14"/>
      <c r="F210" s="14"/>
      <c r="G210" s="14"/>
      <c r="H210" s="14"/>
      <c r="I210" s="14"/>
      <c r="J210" s="14"/>
      <c r="K210" s="14"/>
      <c r="L210" s="14"/>
      <c r="M210" s="14"/>
      <c r="N210" s="14"/>
      <c r="O210" s="14"/>
      <c r="P210" s="14"/>
      <c r="Q210" s="14"/>
      <c r="R210" s="14"/>
    </row>
    <row r="211" spans="1:18" x14ac:dyDescent="0.25">
      <c r="A211" s="14"/>
      <c r="B211" s="14" t="s">
        <v>1719</v>
      </c>
      <c r="C211" s="14"/>
      <c r="D211" s="14"/>
      <c r="E211" s="14"/>
      <c r="F211" s="14"/>
      <c r="G211" s="14"/>
      <c r="H211" s="14"/>
      <c r="I211" s="14"/>
      <c r="J211" s="14"/>
      <c r="K211" s="14"/>
      <c r="L211" s="14"/>
      <c r="M211" s="14"/>
      <c r="N211" s="14"/>
      <c r="O211" s="14"/>
      <c r="P211" s="14"/>
      <c r="Q211" s="14"/>
      <c r="R211" s="14"/>
    </row>
    <row r="212" spans="1:18" x14ac:dyDescent="0.25">
      <c r="A212" s="14"/>
      <c r="B212" s="14"/>
      <c r="C212" s="14"/>
      <c r="D212" s="14"/>
      <c r="E212" s="14"/>
      <c r="F212" s="14"/>
      <c r="G212" s="14"/>
      <c r="H212" s="14"/>
      <c r="I212" s="14"/>
      <c r="J212" s="14"/>
      <c r="K212" s="14"/>
      <c r="L212" s="14"/>
      <c r="M212" s="14"/>
      <c r="N212" s="14"/>
      <c r="O212" s="14"/>
      <c r="P212" s="14"/>
      <c r="Q212" s="14"/>
      <c r="R212" s="14"/>
    </row>
    <row r="213" spans="1:18" x14ac:dyDescent="0.25">
      <c r="A213" s="14" t="s">
        <v>1720</v>
      </c>
      <c r="B213" s="14" t="s">
        <v>1721</v>
      </c>
      <c r="C213" s="14"/>
      <c r="D213" s="14"/>
      <c r="E213" s="14"/>
      <c r="F213" s="14"/>
      <c r="G213" s="14"/>
      <c r="H213" s="14"/>
      <c r="I213" s="14"/>
      <c r="J213" s="14"/>
      <c r="K213" s="14"/>
      <c r="L213" s="14"/>
      <c r="M213" s="14"/>
      <c r="N213" s="14"/>
      <c r="O213" s="14"/>
      <c r="P213" s="14"/>
      <c r="Q213" s="14"/>
      <c r="R213" s="14"/>
    </row>
    <row r="214" spans="1:18" x14ac:dyDescent="0.25">
      <c r="A214" s="14" t="s">
        <v>1717</v>
      </c>
      <c r="B214" s="14" t="s">
        <v>1722</v>
      </c>
      <c r="C214" s="14"/>
      <c r="D214" s="14"/>
      <c r="E214" s="14"/>
      <c r="F214" s="14"/>
      <c r="G214" s="14"/>
      <c r="H214" s="14"/>
      <c r="I214" s="14"/>
      <c r="J214" s="14"/>
      <c r="K214" s="14"/>
      <c r="L214" s="14"/>
      <c r="M214" s="14"/>
      <c r="N214" s="14"/>
      <c r="O214" s="14"/>
      <c r="P214" s="14"/>
      <c r="Q214" s="14"/>
      <c r="R214" s="14"/>
    </row>
    <row r="215" spans="1:18" x14ac:dyDescent="0.25">
      <c r="A215" s="14"/>
      <c r="B215" s="14"/>
      <c r="C215" s="14"/>
      <c r="D215" s="14"/>
      <c r="E215" s="14"/>
      <c r="F215" s="14"/>
      <c r="G215" s="14"/>
      <c r="H215" s="14"/>
      <c r="I215" s="14"/>
      <c r="J215" s="14"/>
      <c r="K215" s="14"/>
      <c r="L215" s="14"/>
      <c r="M215" s="14"/>
      <c r="N215" s="14"/>
      <c r="O215" s="14"/>
      <c r="P215" s="14"/>
      <c r="Q215" s="14"/>
      <c r="R215" s="14"/>
    </row>
    <row r="216" spans="1:18" x14ac:dyDescent="0.25">
      <c r="A216" s="14"/>
      <c r="B216" s="14" t="s">
        <v>1719</v>
      </c>
      <c r="C216" s="14"/>
      <c r="D216" s="14"/>
      <c r="E216" s="14"/>
      <c r="F216" s="14"/>
      <c r="G216" s="14"/>
      <c r="H216" s="14"/>
      <c r="I216" s="14"/>
      <c r="J216" s="14"/>
      <c r="K216" s="14"/>
      <c r="L216" s="14"/>
      <c r="M216" s="14"/>
      <c r="N216" s="14"/>
      <c r="O216" s="14"/>
      <c r="P216" s="14"/>
      <c r="Q216" s="14"/>
      <c r="R216" s="14"/>
    </row>
    <row r="217" spans="1:18" x14ac:dyDescent="0.25">
      <c r="A217" s="14"/>
      <c r="B217" s="14"/>
      <c r="C217" s="14"/>
      <c r="D217" s="14"/>
      <c r="E217" s="14"/>
      <c r="F217" s="14"/>
      <c r="G217" s="14"/>
      <c r="H217" s="14"/>
      <c r="I217" s="14"/>
      <c r="J217" s="14"/>
      <c r="K217" s="14"/>
      <c r="L217" s="14"/>
      <c r="M217" s="14"/>
      <c r="N217" s="14"/>
      <c r="O217" s="14"/>
      <c r="P217" s="14"/>
      <c r="Q217" s="14"/>
      <c r="R217" s="14"/>
    </row>
    <row r="218" spans="1:18" x14ac:dyDescent="0.25">
      <c r="A218" s="14" t="s">
        <v>1723</v>
      </c>
      <c r="B218" s="14" t="s">
        <v>1724</v>
      </c>
      <c r="C218" s="14"/>
      <c r="D218" s="14"/>
      <c r="E218" s="14"/>
      <c r="F218" s="14"/>
      <c r="G218" s="14"/>
      <c r="H218" s="14"/>
      <c r="I218" s="14"/>
      <c r="J218" s="14"/>
      <c r="K218" s="14"/>
      <c r="L218" s="14"/>
      <c r="M218" s="14"/>
      <c r="N218" s="14"/>
      <c r="O218" s="14"/>
      <c r="P218" s="14"/>
      <c r="Q218" s="14"/>
      <c r="R218" s="14"/>
    </row>
    <row r="219" spans="1:18" x14ac:dyDescent="0.25">
      <c r="A219" s="14" t="s">
        <v>1717</v>
      </c>
      <c r="B219" s="14" t="s">
        <v>1722</v>
      </c>
      <c r="C219" s="14"/>
      <c r="D219" s="14"/>
      <c r="E219" s="14"/>
      <c r="F219" s="14"/>
      <c r="G219" s="14"/>
      <c r="H219" s="14"/>
      <c r="I219" s="14"/>
      <c r="J219" s="14"/>
      <c r="K219" s="14"/>
      <c r="L219" s="14"/>
      <c r="M219" s="14"/>
      <c r="N219" s="14"/>
      <c r="O219" s="14"/>
      <c r="P219" s="14"/>
      <c r="Q219" s="14"/>
      <c r="R219" s="14"/>
    </row>
    <row r="220" spans="1:18" x14ac:dyDescent="0.25">
      <c r="A220" s="14"/>
      <c r="B220" s="14"/>
      <c r="C220" s="14"/>
      <c r="D220" s="14"/>
      <c r="E220" s="14"/>
      <c r="F220" s="14"/>
      <c r="G220" s="14"/>
      <c r="H220" s="14"/>
      <c r="I220" s="14"/>
      <c r="J220" s="14"/>
      <c r="K220" s="14"/>
      <c r="L220" s="14"/>
      <c r="M220" s="14"/>
      <c r="N220" s="14"/>
      <c r="O220" s="14"/>
      <c r="P220" s="14"/>
      <c r="Q220" s="14"/>
      <c r="R220" s="14"/>
    </row>
    <row r="221" spans="1:18" x14ac:dyDescent="0.25">
      <c r="A221" s="14"/>
      <c r="B221" s="14" t="s">
        <v>1725</v>
      </c>
      <c r="C221" s="14"/>
      <c r="D221" s="14"/>
      <c r="E221" s="14"/>
      <c r="F221" s="14"/>
      <c r="G221" s="14"/>
      <c r="H221" s="14"/>
      <c r="I221" s="14"/>
      <c r="J221" s="14"/>
      <c r="K221" s="14"/>
      <c r="L221" s="14"/>
      <c r="M221" s="14"/>
      <c r="N221" s="14"/>
      <c r="O221" s="14"/>
      <c r="P221" s="14"/>
      <c r="Q221" s="14"/>
      <c r="R221" s="14"/>
    </row>
    <row r="223" spans="1:18" ht="18.600000000000001" x14ac:dyDescent="0.25">
      <c r="A223" s="34" t="s">
        <v>1726</v>
      </c>
      <c r="B223" s="35" t="s">
        <v>1727</v>
      </c>
      <c r="C223" s="14"/>
      <c r="D223" s="14"/>
      <c r="E223" s="14"/>
      <c r="F223" s="14"/>
      <c r="G223" s="14"/>
      <c r="H223" s="14"/>
      <c r="I223" s="14"/>
      <c r="J223" s="14"/>
      <c r="K223" s="14"/>
      <c r="L223" s="14"/>
      <c r="M223" s="14"/>
      <c r="N223" s="14"/>
      <c r="O223" s="14"/>
      <c r="P223" s="14"/>
      <c r="Q223" s="14"/>
      <c r="R223" s="14"/>
    </row>
    <row r="225" spans="1:18" x14ac:dyDescent="0.25">
      <c r="A225" s="14" t="s">
        <v>1561</v>
      </c>
      <c r="B225" s="14" t="s">
        <v>1714</v>
      </c>
      <c r="C225" s="14"/>
      <c r="D225" s="14"/>
      <c r="E225" s="14"/>
      <c r="F225" s="14"/>
      <c r="G225" s="14"/>
      <c r="H225" s="14"/>
      <c r="I225" s="14"/>
      <c r="J225" s="14"/>
      <c r="K225" s="14"/>
      <c r="L225" s="14"/>
      <c r="M225" s="14"/>
      <c r="N225" s="14"/>
      <c r="O225" s="14"/>
      <c r="P225" s="14"/>
      <c r="Q225" s="14"/>
      <c r="R225" s="14"/>
    </row>
    <row r="226" spans="1:18" x14ac:dyDescent="0.25">
      <c r="A226" s="14"/>
      <c r="B226" s="14" t="s">
        <v>1728</v>
      </c>
      <c r="C226" s="14"/>
      <c r="D226" s="14"/>
      <c r="E226" s="14"/>
      <c r="F226" s="14"/>
      <c r="G226" s="14"/>
      <c r="H226" s="14"/>
      <c r="I226" s="14"/>
      <c r="J226" s="14"/>
      <c r="K226" s="14"/>
      <c r="L226" s="14"/>
      <c r="M226" s="14"/>
      <c r="N226" s="14"/>
      <c r="O226" s="14"/>
      <c r="P226" s="14"/>
      <c r="Q226" s="14"/>
      <c r="R226" s="14"/>
    </row>
    <row r="227" spans="1:18" x14ac:dyDescent="0.25">
      <c r="A227" s="14" t="s">
        <v>1729</v>
      </c>
      <c r="B227" s="14" t="s">
        <v>1730</v>
      </c>
      <c r="C227" s="14"/>
      <c r="D227" s="14"/>
      <c r="E227" s="14"/>
      <c r="F227" s="14"/>
      <c r="G227" s="14"/>
      <c r="H227" s="14"/>
      <c r="I227" s="14"/>
      <c r="J227" s="14"/>
      <c r="K227" s="14"/>
      <c r="L227" s="14"/>
      <c r="M227" s="14"/>
      <c r="N227" s="14"/>
      <c r="O227" s="14"/>
      <c r="P227" s="14"/>
      <c r="Q227" s="14"/>
      <c r="R227" s="14"/>
    </row>
    <row r="228" spans="1:18" x14ac:dyDescent="0.25">
      <c r="A228" s="14"/>
      <c r="B228" s="14" t="s">
        <v>1624</v>
      </c>
      <c r="C228" s="14"/>
      <c r="D228" s="14"/>
      <c r="E228" s="14"/>
      <c r="F228" s="14"/>
      <c r="G228" s="14"/>
      <c r="H228" s="14"/>
      <c r="I228" s="14"/>
      <c r="J228" s="14"/>
      <c r="K228" s="14"/>
      <c r="L228" s="14"/>
      <c r="M228" s="14"/>
      <c r="N228" s="14"/>
      <c r="O228" s="14"/>
      <c r="P228" s="14"/>
      <c r="Q228" s="14"/>
      <c r="R228" s="14"/>
    </row>
    <row r="229" spans="1:18" x14ac:dyDescent="0.25">
      <c r="A229" s="14"/>
      <c r="B229" s="14" t="s">
        <v>1731</v>
      </c>
      <c r="C229" s="14"/>
      <c r="D229" s="14"/>
      <c r="E229" s="14"/>
      <c r="F229" s="14"/>
      <c r="G229" s="14"/>
      <c r="H229" s="14"/>
      <c r="I229" s="14"/>
      <c r="J229" s="14"/>
      <c r="K229" s="14"/>
      <c r="L229" s="14"/>
      <c r="M229" s="14"/>
      <c r="N229" s="14"/>
      <c r="O229" s="14"/>
      <c r="P229" s="14"/>
      <c r="Q229" s="14"/>
      <c r="R229" s="14"/>
    </row>
    <row r="230" spans="1:18" x14ac:dyDescent="0.25">
      <c r="A230" s="14" t="s">
        <v>1732</v>
      </c>
      <c r="B230" s="14" t="s">
        <v>1733</v>
      </c>
      <c r="C230" s="14"/>
      <c r="D230" s="14"/>
      <c r="E230" s="14"/>
      <c r="F230" s="14"/>
      <c r="G230" s="14"/>
      <c r="H230" s="14"/>
      <c r="I230" s="14"/>
      <c r="J230" s="14"/>
      <c r="K230" s="14"/>
      <c r="L230" s="14"/>
      <c r="M230" s="14"/>
      <c r="N230" s="14"/>
      <c r="O230" s="14"/>
      <c r="P230" s="14"/>
      <c r="Q230" s="14"/>
      <c r="R230" s="14"/>
    </row>
    <row r="231" spans="1:18" x14ac:dyDescent="0.25">
      <c r="A231" s="14"/>
      <c r="B231" s="14" t="s">
        <v>1719</v>
      </c>
      <c r="C231" s="14"/>
      <c r="D231" s="14"/>
      <c r="E231" s="14"/>
      <c r="F231" s="14"/>
      <c r="G231" s="14"/>
      <c r="H231" s="14"/>
      <c r="I231" s="14"/>
      <c r="J231" s="14"/>
      <c r="K231" s="14"/>
      <c r="L231" s="14"/>
      <c r="M231" s="14"/>
      <c r="N231" s="14"/>
      <c r="O231" s="14"/>
      <c r="P231" s="14"/>
      <c r="Q231" s="14"/>
      <c r="R231" s="14"/>
    </row>
    <row r="232" spans="1:18" x14ac:dyDescent="0.25">
      <c r="A232" s="14"/>
      <c r="B232" s="14" t="s">
        <v>1734</v>
      </c>
      <c r="C232" s="14"/>
      <c r="D232" s="14"/>
      <c r="E232" s="14"/>
      <c r="F232" s="14"/>
      <c r="G232" s="14"/>
      <c r="H232" s="14"/>
      <c r="I232" s="14"/>
      <c r="J232" s="14"/>
      <c r="K232" s="14"/>
      <c r="L232" s="14"/>
      <c r="M232" s="14"/>
      <c r="N232" s="14"/>
      <c r="O232" s="14"/>
      <c r="P232" s="14"/>
      <c r="Q232" s="14"/>
      <c r="R232" s="14"/>
    </row>
    <row r="233" spans="1:18" x14ac:dyDescent="0.25">
      <c r="A233" s="14" t="s">
        <v>1735</v>
      </c>
      <c r="B233" s="14" t="s">
        <v>1733</v>
      </c>
      <c r="C233" s="14"/>
      <c r="D233" s="14"/>
      <c r="E233" s="14"/>
      <c r="F233" s="14"/>
      <c r="G233" s="14"/>
      <c r="H233" s="14"/>
      <c r="I233" s="14"/>
      <c r="J233" s="14"/>
      <c r="K233" s="14"/>
      <c r="L233" s="14"/>
      <c r="M233" s="14"/>
      <c r="N233" s="14"/>
      <c r="O233" s="14"/>
      <c r="P233" s="14"/>
      <c r="Q233" s="14"/>
      <c r="R233" s="14"/>
    </row>
    <row r="234" spans="1:18" x14ac:dyDescent="0.25">
      <c r="A234" s="14"/>
      <c r="B234" s="14" t="s">
        <v>1719</v>
      </c>
      <c r="C234" s="14"/>
      <c r="D234" s="14"/>
      <c r="E234" s="14"/>
      <c r="F234" s="14"/>
      <c r="G234" s="14"/>
      <c r="H234" s="14"/>
      <c r="I234" s="14"/>
      <c r="J234" s="14"/>
      <c r="K234" s="14"/>
      <c r="L234" s="14"/>
      <c r="M234" s="14"/>
      <c r="N234" s="14"/>
      <c r="O234" s="14"/>
      <c r="P234" s="14"/>
      <c r="Q234" s="14"/>
      <c r="R234" s="14"/>
    </row>
    <row r="235" spans="1:18" x14ac:dyDescent="0.25">
      <c r="A235" s="14"/>
      <c r="B235" s="14" t="s">
        <v>1736</v>
      </c>
      <c r="C235" s="14"/>
      <c r="D235" s="14"/>
      <c r="E235" s="14"/>
      <c r="F235" s="14"/>
      <c r="G235" s="14"/>
      <c r="H235" s="14"/>
      <c r="I235" s="14"/>
      <c r="J235" s="14"/>
      <c r="K235" s="14"/>
      <c r="L235" s="14"/>
      <c r="M235" s="14"/>
      <c r="N235" s="14"/>
      <c r="O235" s="14"/>
      <c r="P235" s="14"/>
      <c r="Q235" s="14"/>
      <c r="R235" s="14"/>
    </row>
    <row r="236" spans="1:18" x14ac:dyDescent="0.25">
      <c r="A236" s="14" t="s">
        <v>1737</v>
      </c>
      <c r="B236" s="14" t="s">
        <v>1738</v>
      </c>
      <c r="C236" s="14"/>
      <c r="D236" s="14"/>
      <c r="E236" s="14"/>
      <c r="F236" s="14"/>
      <c r="G236" s="14"/>
      <c r="H236" s="14"/>
      <c r="I236" s="14"/>
      <c r="J236" s="14"/>
      <c r="K236" s="14"/>
      <c r="L236" s="14"/>
      <c r="M236" s="14"/>
      <c r="N236" s="14"/>
      <c r="O236" s="14"/>
      <c r="P236" s="14"/>
      <c r="Q236" s="14"/>
      <c r="R236" s="14"/>
    </row>
    <row r="237" spans="1:18" x14ac:dyDescent="0.25">
      <c r="A237" s="14"/>
      <c r="B237" s="14" t="s">
        <v>1624</v>
      </c>
      <c r="C237" s="14"/>
      <c r="D237" s="14"/>
      <c r="E237" s="14"/>
      <c r="F237" s="14"/>
      <c r="G237" s="14"/>
      <c r="H237" s="14"/>
      <c r="I237" s="14"/>
      <c r="J237" s="14"/>
      <c r="K237" s="14"/>
      <c r="L237" s="14"/>
      <c r="M237" s="14"/>
      <c r="N237" s="14"/>
      <c r="O237" s="14"/>
      <c r="P237" s="14"/>
      <c r="Q237" s="14"/>
      <c r="R237" s="14"/>
    </row>
    <row r="238" spans="1:18" x14ac:dyDescent="0.25">
      <c r="A238" s="14"/>
      <c r="B238" s="14" t="s">
        <v>1739</v>
      </c>
      <c r="C238" s="14"/>
      <c r="D238" s="14"/>
      <c r="E238" s="14"/>
      <c r="F238" s="14"/>
      <c r="G238" s="14"/>
      <c r="H238" s="14"/>
      <c r="I238" s="14"/>
      <c r="J238" s="14"/>
      <c r="K238" s="14"/>
      <c r="L238" s="14"/>
      <c r="M238" s="14"/>
      <c r="N238" s="14"/>
      <c r="O238" s="14"/>
      <c r="P238" s="14"/>
      <c r="Q238" s="14"/>
      <c r="R238" s="14"/>
    </row>
    <row r="239" spans="1:18" x14ac:dyDescent="0.25">
      <c r="A239" s="14" t="s">
        <v>1740</v>
      </c>
      <c r="B239" s="14" t="s">
        <v>1738</v>
      </c>
      <c r="C239" s="14"/>
      <c r="D239" s="14"/>
      <c r="E239" s="14"/>
      <c r="F239" s="14"/>
      <c r="G239" s="14"/>
      <c r="H239" s="14"/>
      <c r="I239" s="14"/>
      <c r="J239" s="14"/>
      <c r="K239" s="14"/>
      <c r="L239" s="14"/>
      <c r="M239" s="14"/>
      <c r="N239" s="14"/>
      <c r="O239" s="14"/>
      <c r="P239" s="14"/>
      <c r="Q239" s="14"/>
      <c r="R239" s="14"/>
    </row>
    <row r="240" spans="1:18" x14ac:dyDescent="0.25">
      <c r="A240" s="14"/>
      <c r="B240" s="14" t="s">
        <v>1719</v>
      </c>
      <c r="C240" s="14"/>
      <c r="D240" s="14"/>
      <c r="E240" s="14"/>
      <c r="F240" s="14"/>
      <c r="G240" s="14"/>
      <c r="H240" s="14"/>
      <c r="I240" s="14"/>
      <c r="J240" s="14"/>
      <c r="K240" s="14"/>
      <c r="L240" s="14"/>
      <c r="M240" s="14"/>
      <c r="N240" s="14"/>
      <c r="O240" s="14"/>
      <c r="P240" s="14"/>
      <c r="Q240" s="14"/>
      <c r="R240" s="14"/>
    </row>
    <row r="241" spans="1:18" x14ac:dyDescent="0.25">
      <c r="A241" s="14"/>
      <c r="B241" s="14" t="s">
        <v>1741</v>
      </c>
      <c r="C241" s="14"/>
      <c r="D241" s="14"/>
      <c r="E241" s="14"/>
      <c r="F241" s="14"/>
      <c r="G241" s="14"/>
      <c r="H241" s="14"/>
      <c r="I241" s="14"/>
      <c r="J241" s="14"/>
      <c r="K241" s="14"/>
      <c r="L241" s="14"/>
      <c r="M241" s="14"/>
      <c r="N241" s="14"/>
      <c r="O241" s="14"/>
      <c r="P241" s="14"/>
      <c r="Q241" s="14"/>
      <c r="R241" s="14"/>
    </row>
    <row r="242" spans="1:18" x14ac:dyDescent="0.25">
      <c r="A242" s="14" t="s">
        <v>1742</v>
      </c>
      <c r="B242" s="14" t="s">
        <v>1733</v>
      </c>
      <c r="C242" s="14"/>
      <c r="D242" s="14"/>
      <c r="E242" s="14"/>
      <c r="F242" s="14"/>
      <c r="G242" s="14"/>
      <c r="H242" s="14"/>
      <c r="I242" s="14"/>
      <c r="J242" s="14"/>
      <c r="K242" s="14"/>
      <c r="L242" s="14"/>
      <c r="M242" s="14"/>
      <c r="N242" s="14"/>
      <c r="O242" s="14"/>
      <c r="P242" s="14"/>
      <c r="Q242" s="14"/>
      <c r="R242" s="14"/>
    </row>
    <row r="243" spans="1:18" x14ac:dyDescent="0.25">
      <c r="A243" s="14"/>
      <c r="B243" s="14" t="s">
        <v>1719</v>
      </c>
      <c r="C243" s="14"/>
      <c r="D243" s="14"/>
      <c r="E243" s="14"/>
      <c r="F243" s="14"/>
      <c r="G243" s="14"/>
      <c r="H243" s="14"/>
      <c r="I243" s="14"/>
      <c r="J243" s="14"/>
      <c r="K243" s="14"/>
      <c r="L243" s="14"/>
      <c r="M243" s="14"/>
      <c r="N243" s="14"/>
      <c r="O243" s="14"/>
      <c r="P243" s="14"/>
      <c r="Q243" s="14"/>
      <c r="R243" s="14"/>
    </row>
    <row r="244" spans="1:18" x14ac:dyDescent="0.25">
      <c r="A244" s="14"/>
      <c r="B244" s="14" t="s">
        <v>1743</v>
      </c>
      <c r="C244" s="14"/>
      <c r="D244" s="14"/>
      <c r="E244" s="14"/>
      <c r="F244" s="14"/>
      <c r="G244" s="14"/>
      <c r="H244" s="14"/>
      <c r="I244" s="14"/>
      <c r="J244" s="14"/>
      <c r="K244" s="14"/>
      <c r="L244" s="14"/>
      <c r="M244" s="14"/>
      <c r="N244" s="14"/>
      <c r="O244" s="14"/>
      <c r="P244" s="14"/>
      <c r="Q244" s="14"/>
      <c r="R244" s="14"/>
    </row>
    <row r="245" spans="1:18" x14ac:dyDescent="0.25">
      <c r="A245" s="14" t="s">
        <v>1744</v>
      </c>
      <c r="B245" s="14" t="s">
        <v>1738</v>
      </c>
      <c r="C245" s="14"/>
      <c r="D245" s="14"/>
      <c r="E245" s="14"/>
      <c r="F245" s="14"/>
      <c r="G245" s="14"/>
      <c r="H245" s="14"/>
      <c r="I245" s="14"/>
      <c r="J245" s="14"/>
      <c r="K245" s="14"/>
      <c r="L245" s="14"/>
      <c r="M245" s="14"/>
      <c r="N245" s="14"/>
      <c r="O245" s="14"/>
      <c r="P245" s="14"/>
      <c r="Q245" s="14"/>
      <c r="R245" s="14"/>
    </row>
    <row r="246" spans="1:18" x14ac:dyDescent="0.25">
      <c r="A246" s="14"/>
      <c r="B246" s="14" t="s">
        <v>1624</v>
      </c>
      <c r="C246" s="14"/>
      <c r="D246" s="14"/>
      <c r="E246" s="14"/>
      <c r="F246" s="14"/>
      <c r="G246" s="14"/>
      <c r="H246" s="14"/>
      <c r="I246" s="14"/>
      <c r="J246" s="14"/>
      <c r="K246" s="14"/>
      <c r="L246" s="14"/>
      <c r="M246" s="14"/>
      <c r="N246" s="14"/>
      <c r="O246" s="14"/>
      <c r="P246" s="14"/>
      <c r="Q246" s="14"/>
      <c r="R246" s="14"/>
    </row>
    <row r="247" spans="1:18" x14ac:dyDescent="0.25">
      <c r="A247" s="14"/>
      <c r="B247" s="14" t="s">
        <v>1745</v>
      </c>
      <c r="C247" s="14"/>
      <c r="D247" s="14"/>
      <c r="E247" s="14"/>
      <c r="F247" s="14"/>
      <c r="G247" s="14"/>
      <c r="H247" s="14"/>
      <c r="I247" s="14"/>
      <c r="J247" s="14"/>
      <c r="K247" s="14"/>
      <c r="L247" s="14"/>
      <c r="M247" s="14"/>
      <c r="N247" s="14"/>
      <c r="O247" s="14"/>
      <c r="P247" s="14"/>
      <c r="Q247" s="14"/>
      <c r="R247" s="14"/>
    </row>
    <row r="248" spans="1:18" x14ac:dyDescent="0.25">
      <c r="A248" s="14" t="s">
        <v>1746</v>
      </c>
      <c r="B248" s="14" t="s">
        <v>1738</v>
      </c>
      <c r="C248" s="14"/>
      <c r="D248" s="14"/>
      <c r="E248" s="14"/>
      <c r="F248" s="14"/>
      <c r="G248" s="14"/>
      <c r="H248" s="14"/>
      <c r="I248" s="14"/>
      <c r="J248" s="14"/>
      <c r="K248" s="14"/>
      <c r="L248" s="14"/>
      <c r="M248" s="14"/>
      <c r="N248" s="14"/>
      <c r="O248" s="14"/>
      <c r="P248" s="14"/>
      <c r="Q248" s="14"/>
      <c r="R248" s="14"/>
    </row>
    <row r="249" spans="1:18" x14ac:dyDescent="0.25">
      <c r="A249" s="14"/>
      <c r="B249" s="14" t="s">
        <v>1624</v>
      </c>
      <c r="C249" s="14"/>
      <c r="D249" s="14"/>
      <c r="E249" s="14"/>
      <c r="F249" s="14"/>
      <c r="G249" s="14"/>
      <c r="H249" s="14"/>
      <c r="I249" s="14"/>
      <c r="J249" s="14"/>
      <c r="K249" s="14"/>
      <c r="L249" s="14"/>
      <c r="M249" s="14"/>
      <c r="N249" s="14"/>
      <c r="O249" s="14"/>
      <c r="P249" s="14"/>
      <c r="Q249" s="14"/>
      <c r="R249" s="14"/>
    </row>
    <row r="251" spans="1:18" x14ac:dyDescent="0.25">
      <c r="A251" s="14" t="s">
        <v>1561</v>
      </c>
      <c r="B251" s="14" t="s">
        <v>1714</v>
      </c>
    </row>
    <row r="252" spans="1:18" x14ac:dyDescent="0.25">
      <c r="A252" s="14"/>
      <c r="B252" s="14"/>
      <c r="C252" s="14"/>
      <c r="D252" s="14"/>
      <c r="E252" s="14"/>
      <c r="F252" s="14"/>
      <c r="G252" s="14"/>
      <c r="H252" s="14"/>
      <c r="I252" s="14"/>
      <c r="J252" s="14"/>
      <c r="K252" s="14"/>
      <c r="L252" s="14"/>
      <c r="M252" s="14"/>
      <c r="N252" s="14"/>
      <c r="O252" s="14"/>
      <c r="P252" s="14"/>
      <c r="Q252" s="14"/>
      <c r="R252" s="14"/>
    </row>
    <row r="253" spans="1:18" x14ac:dyDescent="0.25">
      <c r="A253" s="14" t="s">
        <v>1747</v>
      </c>
      <c r="B253" s="14" t="s">
        <v>1748</v>
      </c>
      <c r="C253" s="14"/>
      <c r="D253" s="14"/>
      <c r="E253" s="14"/>
      <c r="F253" s="14"/>
      <c r="G253" s="14"/>
      <c r="H253" s="14"/>
      <c r="I253" s="14"/>
      <c r="J253" s="14"/>
      <c r="K253" s="14"/>
      <c r="L253" s="14"/>
      <c r="M253" s="14"/>
      <c r="N253" s="14"/>
      <c r="O253" s="14"/>
      <c r="P253" s="14"/>
      <c r="Q253" s="14"/>
      <c r="R253" s="14"/>
    </row>
    <row r="254" spans="1:18" x14ac:dyDescent="0.25">
      <c r="A254" s="14"/>
      <c r="B254" s="14" t="s">
        <v>1749</v>
      </c>
      <c r="C254" s="14"/>
      <c r="D254" s="14"/>
      <c r="E254" s="14"/>
      <c r="F254" s="14"/>
      <c r="G254" s="14"/>
      <c r="H254" s="14"/>
      <c r="I254" s="14"/>
      <c r="J254" s="14"/>
      <c r="K254" s="14"/>
      <c r="L254" s="14"/>
      <c r="M254" s="14"/>
      <c r="N254" s="14"/>
      <c r="O254" s="14"/>
      <c r="P254" s="14"/>
      <c r="Q254" s="14"/>
      <c r="R254" s="14"/>
    </row>
    <row r="255" spans="1:18" x14ac:dyDescent="0.25">
      <c r="A255" s="14"/>
      <c r="B255" s="14" t="s">
        <v>1750</v>
      </c>
      <c r="C255" s="14"/>
      <c r="D255" s="14"/>
      <c r="E255" s="14"/>
      <c r="F255" s="14"/>
      <c r="G255" s="14"/>
      <c r="H255" s="14"/>
      <c r="I255" s="14"/>
      <c r="J255" s="14"/>
      <c r="K255" s="14"/>
      <c r="L255" s="14"/>
      <c r="M255" s="14"/>
      <c r="N255" s="14"/>
      <c r="O255" s="14"/>
      <c r="P255" s="14"/>
      <c r="Q255" s="14"/>
      <c r="R255" s="14"/>
    </row>
    <row r="256" spans="1:18" x14ac:dyDescent="0.25">
      <c r="A256" s="14"/>
      <c r="B256" s="14"/>
      <c r="C256" s="14"/>
      <c r="D256" s="14"/>
      <c r="E256" s="14"/>
      <c r="F256" s="14"/>
      <c r="G256" s="14"/>
      <c r="H256" s="14"/>
      <c r="I256" s="14"/>
      <c r="J256" s="14"/>
      <c r="K256" s="14"/>
      <c r="L256" s="14"/>
      <c r="M256" s="14"/>
      <c r="N256" s="14"/>
      <c r="O256" s="14"/>
      <c r="P256" s="14"/>
      <c r="Q256" s="14"/>
      <c r="R256" s="14"/>
    </row>
    <row r="257" spans="1:18" x14ac:dyDescent="0.25">
      <c r="A257" s="14"/>
      <c r="B257" s="14" t="s">
        <v>1719</v>
      </c>
      <c r="C257" s="14"/>
      <c r="D257" s="14"/>
      <c r="E257" s="14"/>
      <c r="F257" s="14"/>
      <c r="G257" s="14"/>
      <c r="H257" s="14"/>
      <c r="I257" s="14"/>
      <c r="J257" s="14"/>
      <c r="K257" s="14"/>
      <c r="L257" s="14"/>
      <c r="M257" s="14"/>
      <c r="N257" s="14"/>
      <c r="O257" s="14"/>
      <c r="P257" s="14"/>
      <c r="Q257" s="14"/>
      <c r="R257" s="14"/>
    </row>
    <row r="258" spans="1:18" x14ac:dyDescent="0.25">
      <c r="A258" s="14" t="s">
        <v>1751</v>
      </c>
      <c r="B258" s="14" t="s">
        <v>1752</v>
      </c>
      <c r="C258" s="14"/>
      <c r="D258" s="14"/>
      <c r="E258" s="14"/>
      <c r="F258" s="14"/>
      <c r="G258" s="14"/>
      <c r="H258" s="14"/>
      <c r="I258" s="14"/>
      <c r="J258" s="14"/>
      <c r="K258" s="14"/>
      <c r="L258" s="14"/>
      <c r="M258" s="14"/>
      <c r="N258" s="14"/>
      <c r="O258" s="14"/>
      <c r="P258" s="14"/>
      <c r="Q258" s="14"/>
      <c r="R258" s="14"/>
    </row>
    <row r="259" spans="1:18" x14ac:dyDescent="0.25">
      <c r="A259" s="14"/>
      <c r="B259" s="14" t="s">
        <v>1753</v>
      </c>
      <c r="C259" s="14"/>
      <c r="D259" s="14"/>
      <c r="E259" s="14"/>
      <c r="F259" s="14"/>
      <c r="G259" s="14"/>
      <c r="H259" s="14"/>
      <c r="I259" s="14"/>
      <c r="J259" s="14"/>
      <c r="K259" s="14"/>
      <c r="L259" s="14"/>
      <c r="M259" s="14"/>
      <c r="N259" s="14"/>
      <c r="O259" s="14"/>
      <c r="P259" s="14"/>
      <c r="Q259" s="14"/>
      <c r="R259" s="14"/>
    </row>
    <row r="260" spans="1:18" x14ac:dyDescent="0.25">
      <c r="A260" s="14"/>
      <c r="B260" s="14" t="s">
        <v>1754</v>
      </c>
      <c r="C260" s="14"/>
      <c r="D260" s="14"/>
      <c r="E260" s="14"/>
      <c r="F260" s="14"/>
      <c r="G260" s="14"/>
      <c r="H260" s="14"/>
      <c r="I260" s="14"/>
      <c r="J260" s="14"/>
      <c r="K260" s="14"/>
      <c r="L260" s="14"/>
      <c r="M260" s="14"/>
      <c r="N260" s="14"/>
      <c r="O260" s="14"/>
      <c r="P260" s="14"/>
      <c r="Q260" s="14"/>
      <c r="R260" s="14"/>
    </row>
    <row r="261" spans="1:18" x14ac:dyDescent="0.25">
      <c r="A261" s="14"/>
      <c r="B261" s="14"/>
      <c r="C261" s="14"/>
      <c r="D261" s="14"/>
      <c r="E261" s="14"/>
      <c r="F261" s="14"/>
      <c r="G261" s="14"/>
      <c r="H261" s="14"/>
      <c r="I261" s="14"/>
      <c r="J261" s="14"/>
      <c r="K261" s="14"/>
      <c r="L261" s="14"/>
      <c r="M261" s="14"/>
      <c r="N261" s="14"/>
      <c r="O261" s="14"/>
      <c r="P261" s="14"/>
      <c r="Q261" s="14"/>
      <c r="R261" s="14"/>
    </row>
    <row r="262" spans="1:18" x14ac:dyDescent="0.25">
      <c r="A262" s="14"/>
      <c r="B262" s="14" t="s">
        <v>1755</v>
      </c>
      <c r="C262" s="14"/>
      <c r="D262" s="14"/>
      <c r="E262" s="14"/>
      <c r="F262" s="14"/>
      <c r="G262" s="14"/>
      <c r="H262" s="14"/>
      <c r="I262" s="14"/>
      <c r="J262" s="14"/>
      <c r="K262" s="14"/>
      <c r="L262" s="14"/>
      <c r="M262" s="14"/>
      <c r="N262" s="14"/>
      <c r="O262" s="14"/>
      <c r="P262" s="14"/>
      <c r="Q262" s="14"/>
      <c r="R262" s="14"/>
    </row>
    <row r="263" spans="1:18" x14ac:dyDescent="0.25">
      <c r="A263" s="14" t="s">
        <v>1756</v>
      </c>
      <c r="B263" s="14" t="s">
        <v>1757</v>
      </c>
      <c r="C263" s="14"/>
      <c r="D263" s="14"/>
      <c r="E263" s="14"/>
      <c r="F263" s="14"/>
      <c r="G263" s="14"/>
      <c r="H263" s="14"/>
      <c r="I263" s="14"/>
      <c r="J263" s="14"/>
      <c r="K263" s="14"/>
      <c r="L263" s="14"/>
      <c r="M263" s="14"/>
      <c r="N263" s="14"/>
      <c r="O263" s="14"/>
      <c r="P263" s="14"/>
      <c r="Q263" s="14"/>
      <c r="R263" s="14"/>
    </row>
    <row r="264" spans="1:18" x14ac:dyDescent="0.25">
      <c r="A264" s="14"/>
      <c r="B264" s="14" t="s">
        <v>1758</v>
      </c>
      <c r="C264" s="14"/>
      <c r="D264" s="14"/>
      <c r="E264" s="14"/>
      <c r="F264" s="14"/>
      <c r="G264" s="14"/>
      <c r="H264" s="14"/>
      <c r="I264" s="14"/>
      <c r="J264" s="14"/>
      <c r="K264" s="14"/>
      <c r="L264" s="14"/>
      <c r="M264" s="14"/>
      <c r="N264" s="14"/>
      <c r="O264" s="14"/>
      <c r="P264" s="14"/>
      <c r="Q264" s="14"/>
      <c r="R264" s="14"/>
    </row>
    <row r="265" spans="1:18" x14ac:dyDescent="0.25">
      <c r="A265" s="14"/>
      <c r="B265" s="14" t="s">
        <v>1759</v>
      </c>
      <c r="C265" s="14"/>
      <c r="D265" s="14"/>
      <c r="E265" s="14"/>
      <c r="F265" s="14"/>
      <c r="G265" s="14"/>
      <c r="H265" s="14"/>
      <c r="I265" s="14"/>
      <c r="J265" s="14"/>
      <c r="K265" s="14"/>
      <c r="L265" s="14"/>
      <c r="M265" s="14"/>
      <c r="N265" s="14"/>
      <c r="O265" s="14"/>
      <c r="P265" s="14"/>
      <c r="Q265" s="14"/>
      <c r="R265" s="14"/>
    </row>
    <row r="266" spans="1:18" x14ac:dyDescent="0.25">
      <c r="A266" s="14"/>
      <c r="B266" s="14"/>
      <c r="C266" s="14"/>
      <c r="D266" s="14"/>
      <c r="E266" s="14"/>
      <c r="F266" s="14"/>
      <c r="G266" s="14"/>
      <c r="H266" s="14"/>
      <c r="I266" s="14"/>
      <c r="J266" s="14"/>
      <c r="K266" s="14"/>
      <c r="L266" s="14"/>
      <c r="M266" s="14"/>
      <c r="N266" s="14"/>
      <c r="O266" s="14"/>
      <c r="P266" s="14"/>
      <c r="Q266" s="14"/>
      <c r="R266" s="14"/>
    </row>
    <row r="267" spans="1:18" x14ac:dyDescent="0.25">
      <c r="A267" s="14"/>
      <c r="B267" s="14" t="s">
        <v>1760</v>
      </c>
      <c r="C267" s="14"/>
      <c r="D267" s="14"/>
      <c r="E267" s="14"/>
      <c r="F267" s="14"/>
      <c r="G267" s="14"/>
      <c r="H267" s="14"/>
      <c r="I267" s="14"/>
      <c r="J267" s="14"/>
      <c r="K267" s="14"/>
      <c r="L267" s="14"/>
      <c r="M267" s="14"/>
      <c r="N267" s="14"/>
      <c r="O267" s="14"/>
      <c r="P267" s="14"/>
      <c r="Q267" s="14"/>
      <c r="R267" s="14"/>
    </row>
    <row r="268" spans="1:18" x14ac:dyDescent="0.25">
      <c r="A268" s="14" t="s">
        <v>1761</v>
      </c>
      <c r="B268" s="14" t="s">
        <v>1762</v>
      </c>
      <c r="C268" s="14"/>
      <c r="D268" s="14"/>
      <c r="E268" s="14"/>
      <c r="F268" s="14"/>
      <c r="G268" s="14"/>
      <c r="H268" s="14"/>
      <c r="I268" s="14"/>
      <c r="J268" s="14"/>
      <c r="K268" s="14"/>
      <c r="L268" s="14"/>
      <c r="M268" s="14"/>
      <c r="N268" s="14"/>
      <c r="O268" s="14"/>
      <c r="P268" s="14"/>
      <c r="Q268" s="14"/>
      <c r="R268" s="14"/>
    </row>
    <row r="269" spans="1:18" x14ac:dyDescent="0.25">
      <c r="A269" s="14"/>
      <c r="B269" s="14" t="s">
        <v>1763</v>
      </c>
      <c r="C269" s="14"/>
      <c r="D269" s="14"/>
      <c r="E269" s="14"/>
      <c r="F269" s="14"/>
      <c r="G269" s="14"/>
      <c r="H269" s="14"/>
      <c r="I269" s="14"/>
      <c r="J269" s="14"/>
      <c r="K269" s="14"/>
      <c r="L269" s="14"/>
      <c r="M269" s="14"/>
      <c r="N269" s="14"/>
      <c r="O269" s="14"/>
      <c r="P269" s="14"/>
      <c r="Q269" s="14"/>
      <c r="R269" s="14"/>
    </row>
    <row r="270" spans="1:18" x14ac:dyDescent="0.25">
      <c r="A270" s="14"/>
      <c r="B270" s="14" t="s">
        <v>1764</v>
      </c>
      <c r="C270" s="14"/>
      <c r="D270" s="14"/>
      <c r="E270" s="14"/>
      <c r="F270" s="14"/>
      <c r="G270" s="14"/>
      <c r="H270" s="14"/>
      <c r="I270" s="14"/>
      <c r="J270" s="14"/>
      <c r="K270" s="14"/>
      <c r="L270" s="14"/>
      <c r="M270" s="14"/>
      <c r="N270" s="14"/>
      <c r="O270" s="14"/>
      <c r="P270" s="14"/>
      <c r="Q270" s="14"/>
      <c r="R270" s="14"/>
    </row>
    <row r="271" spans="1:18" x14ac:dyDescent="0.25">
      <c r="A271" s="14"/>
      <c r="B271" s="14"/>
      <c r="C271" s="14"/>
      <c r="D271" s="14"/>
      <c r="E271" s="14"/>
      <c r="F271" s="14"/>
      <c r="G271" s="14"/>
      <c r="H271" s="14"/>
      <c r="I271" s="14"/>
      <c r="J271" s="14"/>
      <c r="K271" s="14"/>
      <c r="L271" s="14"/>
      <c r="M271" s="14"/>
      <c r="N271" s="14"/>
      <c r="O271" s="14"/>
      <c r="P271" s="14"/>
      <c r="Q271" s="14"/>
      <c r="R271" s="14"/>
    </row>
    <row r="272" spans="1:18" x14ac:dyDescent="0.25">
      <c r="A272" s="14"/>
      <c r="B272" s="14" t="s">
        <v>1719</v>
      </c>
      <c r="C272" s="14"/>
      <c r="D272" s="14"/>
      <c r="E272" s="14"/>
      <c r="F272" s="14"/>
      <c r="G272" s="14"/>
      <c r="H272" s="14"/>
      <c r="I272" s="14"/>
      <c r="J272" s="14"/>
      <c r="K272" s="14"/>
      <c r="L272" s="14"/>
      <c r="M272" s="14"/>
      <c r="N272" s="14"/>
      <c r="O272" s="14"/>
      <c r="P272" s="14"/>
      <c r="Q272" s="14"/>
      <c r="R272" s="14"/>
    </row>
    <row r="273" spans="1:18" x14ac:dyDescent="0.25">
      <c r="A273" s="14" t="s">
        <v>1765</v>
      </c>
      <c r="B273" s="14" t="s">
        <v>1766</v>
      </c>
      <c r="C273" s="14"/>
      <c r="D273" s="14"/>
      <c r="E273" s="14"/>
      <c r="F273" s="14"/>
      <c r="G273" s="14"/>
      <c r="H273" s="14"/>
      <c r="I273" s="14"/>
      <c r="J273" s="14"/>
      <c r="K273" s="14"/>
      <c r="L273" s="14"/>
      <c r="M273" s="14"/>
      <c r="N273" s="14"/>
      <c r="O273" s="14"/>
      <c r="P273" s="14"/>
      <c r="Q273" s="14"/>
      <c r="R273" s="14"/>
    </row>
    <row r="274" spans="1:18" x14ac:dyDescent="0.25">
      <c r="A274" s="14"/>
      <c r="B274" s="14" t="s">
        <v>1767</v>
      </c>
      <c r="C274" s="14"/>
      <c r="D274" s="14"/>
      <c r="E274" s="14"/>
      <c r="F274" s="14"/>
      <c r="G274" s="14"/>
      <c r="H274" s="14"/>
      <c r="I274" s="14"/>
      <c r="J274" s="14"/>
      <c r="K274" s="14"/>
      <c r="L274" s="14"/>
      <c r="M274" s="14"/>
      <c r="N274" s="14"/>
      <c r="O274" s="14"/>
      <c r="P274" s="14"/>
      <c r="Q274" s="14"/>
      <c r="R274" s="14"/>
    </row>
    <row r="275" spans="1:18" x14ac:dyDescent="0.25">
      <c r="A275" s="14"/>
      <c r="B275" s="14" t="s">
        <v>1768</v>
      </c>
      <c r="C275" s="14"/>
      <c r="D275" s="14"/>
      <c r="E275" s="14"/>
      <c r="F275" s="14"/>
      <c r="G275" s="14"/>
      <c r="H275" s="14"/>
      <c r="I275" s="14"/>
      <c r="J275" s="14"/>
      <c r="K275" s="14"/>
      <c r="L275" s="14"/>
      <c r="M275" s="14"/>
      <c r="N275" s="14"/>
      <c r="O275" s="14"/>
      <c r="P275" s="14"/>
      <c r="Q275" s="14"/>
      <c r="R275" s="14"/>
    </row>
    <row r="276" spans="1:18" x14ac:dyDescent="0.25">
      <c r="A276" s="14"/>
      <c r="B276" s="14"/>
      <c r="C276" s="14"/>
      <c r="D276" s="14"/>
      <c r="E276" s="14"/>
      <c r="F276" s="14"/>
      <c r="G276" s="14"/>
      <c r="H276" s="14"/>
      <c r="I276" s="14"/>
      <c r="J276" s="14"/>
      <c r="K276" s="14"/>
      <c r="L276" s="14"/>
      <c r="M276" s="14"/>
      <c r="N276" s="14"/>
      <c r="O276" s="14"/>
      <c r="P276" s="14"/>
      <c r="Q276" s="14"/>
      <c r="R276" s="14"/>
    </row>
    <row r="277" spans="1:18" x14ac:dyDescent="0.25">
      <c r="A277" s="14"/>
      <c r="B277" s="14" t="s">
        <v>1719</v>
      </c>
      <c r="C277" s="14"/>
      <c r="D277" s="14"/>
      <c r="E277" s="14"/>
      <c r="F277" s="14"/>
      <c r="G277" s="14"/>
      <c r="H277" s="14"/>
      <c r="I277" s="14"/>
      <c r="J277" s="14"/>
      <c r="K277" s="14"/>
      <c r="L277" s="14"/>
      <c r="M277" s="14"/>
      <c r="N277" s="14"/>
      <c r="O277" s="14"/>
      <c r="P277" s="14"/>
      <c r="Q277" s="14"/>
      <c r="R277" s="14"/>
    </row>
    <row r="278" spans="1:18" x14ac:dyDescent="0.25">
      <c r="A278" s="14" t="s">
        <v>1769</v>
      </c>
      <c r="B278" s="14" t="s">
        <v>1770</v>
      </c>
      <c r="C278" s="14"/>
      <c r="D278" s="14"/>
      <c r="E278" s="14"/>
      <c r="F278" s="14"/>
      <c r="G278" s="14"/>
      <c r="H278" s="14"/>
      <c r="I278" s="14"/>
      <c r="J278" s="14"/>
      <c r="K278" s="14"/>
      <c r="L278" s="14"/>
      <c r="M278" s="14"/>
      <c r="N278" s="14"/>
      <c r="O278" s="14"/>
      <c r="P278" s="14"/>
      <c r="Q278" s="14"/>
      <c r="R278" s="14"/>
    </row>
    <row r="279" spans="1:18" x14ac:dyDescent="0.25">
      <c r="A279" s="14"/>
      <c r="B279" s="14" t="s">
        <v>1771</v>
      </c>
      <c r="C279" s="14"/>
      <c r="D279" s="14"/>
      <c r="E279" s="14"/>
      <c r="F279" s="14"/>
      <c r="G279" s="14"/>
      <c r="H279" s="14"/>
      <c r="I279" s="14"/>
      <c r="J279" s="14"/>
      <c r="K279" s="14"/>
      <c r="L279" s="14"/>
      <c r="M279" s="14"/>
      <c r="N279" s="14"/>
      <c r="O279" s="14"/>
      <c r="P279" s="14"/>
      <c r="Q279" s="14"/>
      <c r="R279" s="14"/>
    </row>
    <row r="280" spans="1:18" x14ac:dyDescent="0.25">
      <c r="A280" s="14"/>
      <c r="B280" s="14" t="s">
        <v>1719</v>
      </c>
      <c r="C280" s="14"/>
      <c r="D280" s="14"/>
      <c r="E280" s="14"/>
      <c r="F280" s="14"/>
      <c r="G280" s="14"/>
      <c r="H280" s="14"/>
      <c r="I280" s="14"/>
      <c r="J280" s="14"/>
      <c r="K280" s="14"/>
      <c r="L280" s="14"/>
      <c r="M280" s="14"/>
      <c r="N280" s="14"/>
      <c r="O280" s="14"/>
      <c r="P280" s="14"/>
      <c r="Q280" s="14"/>
      <c r="R280" s="14"/>
    </row>
    <row r="281" spans="1:18" x14ac:dyDescent="0.25">
      <c r="A281" s="14" t="s">
        <v>1772</v>
      </c>
      <c r="B281" s="14" t="s">
        <v>1773</v>
      </c>
      <c r="C281" s="14"/>
      <c r="D281" s="14"/>
      <c r="E281" s="14"/>
      <c r="F281" s="14"/>
      <c r="G281" s="14"/>
      <c r="H281" s="14"/>
      <c r="I281" s="14"/>
      <c r="J281" s="14"/>
      <c r="K281" s="14"/>
      <c r="L281" s="14"/>
      <c r="M281" s="14"/>
      <c r="N281" s="14"/>
      <c r="O281" s="14"/>
      <c r="P281" s="14"/>
      <c r="Q281" s="14"/>
      <c r="R281" s="14"/>
    </row>
    <row r="282" spans="1:18" x14ac:dyDescent="0.25">
      <c r="A282" s="14"/>
      <c r="B282" s="14" t="s">
        <v>1774</v>
      </c>
      <c r="C282" s="14"/>
      <c r="D282" s="14"/>
      <c r="E282" s="14"/>
      <c r="F282" s="14"/>
      <c r="G282" s="14"/>
      <c r="H282" s="14"/>
      <c r="I282" s="14"/>
      <c r="J282" s="14"/>
      <c r="K282" s="14"/>
      <c r="L282" s="14"/>
      <c r="M282" s="14"/>
      <c r="N282" s="14"/>
      <c r="O282" s="14"/>
      <c r="P282" s="14"/>
      <c r="Q282" s="14"/>
      <c r="R282" s="14"/>
    </row>
    <row r="283" spans="1:18" x14ac:dyDescent="0.25">
      <c r="A283" s="14"/>
      <c r="B283" s="14" t="s">
        <v>1719</v>
      </c>
      <c r="C283" s="14"/>
      <c r="D283" s="14"/>
      <c r="E283" s="14"/>
      <c r="F283" s="14"/>
      <c r="G283" s="14"/>
      <c r="H283" s="14"/>
      <c r="I283" s="14"/>
      <c r="J283" s="14"/>
      <c r="K283" s="14"/>
      <c r="L283" s="14"/>
      <c r="M283" s="14"/>
      <c r="N283" s="14"/>
      <c r="O283" s="14"/>
      <c r="P283" s="14"/>
      <c r="Q283" s="14"/>
      <c r="R283" s="14"/>
    </row>
    <row r="284" spans="1:18" x14ac:dyDescent="0.25">
      <c r="A284" s="14" t="s">
        <v>1775</v>
      </c>
      <c r="B284" s="14" t="s">
        <v>1776</v>
      </c>
      <c r="C284" s="14"/>
      <c r="D284" s="14"/>
      <c r="E284" s="14"/>
      <c r="F284" s="14"/>
      <c r="G284" s="14"/>
      <c r="H284" s="14"/>
      <c r="I284" s="14"/>
      <c r="J284" s="14"/>
      <c r="K284" s="14"/>
      <c r="L284" s="14"/>
      <c r="M284" s="14"/>
      <c r="N284" s="14"/>
      <c r="O284" s="14"/>
      <c r="P284" s="14"/>
      <c r="Q284" s="14"/>
      <c r="R284" s="14"/>
    </row>
    <row r="285" spans="1:18" x14ac:dyDescent="0.25">
      <c r="A285" s="14"/>
      <c r="B285" s="14" t="s">
        <v>1777</v>
      </c>
      <c r="C285" s="14"/>
      <c r="D285" s="14"/>
      <c r="E285" s="14"/>
      <c r="F285" s="14"/>
      <c r="G285" s="14"/>
      <c r="H285" s="14"/>
      <c r="I285" s="14"/>
      <c r="J285" s="14"/>
      <c r="K285" s="14"/>
      <c r="L285" s="14"/>
      <c r="M285" s="14"/>
      <c r="N285" s="14"/>
      <c r="O285" s="14"/>
      <c r="P285" s="14"/>
      <c r="Q285" s="14"/>
      <c r="R285" s="14"/>
    </row>
    <row r="286" spans="1:18" x14ac:dyDescent="0.25">
      <c r="A286" s="14"/>
      <c r="B286" s="14" t="s">
        <v>1778</v>
      </c>
      <c r="C286" s="14"/>
      <c r="D286" s="14"/>
      <c r="E286" s="14"/>
      <c r="F286" s="14"/>
      <c r="G286" s="14"/>
      <c r="H286" s="14"/>
      <c r="I286" s="14"/>
      <c r="J286" s="14"/>
      <c r="K286" s="14"/>
      <c r="L286" s="14"/>
      <c r="M286" s="14"/>
      <c r="N286" s="14"/>
      <c r="O286" s="14"/>
      <c r="P286" s="14"/>
      <c r="Q286" s="14"/>
      <c r="R286" s="14"/>
    </row>
    <row r="287" spans="1:18" x14ac:dyDescent="0.25">
      <c r="A287" s="14"/>
      <c r="B287" s="14"/>
      <c r="C287" s="14"/>
      <c r="D287" s="14"/>
      <c r="E287" s="14"/>
      <c r="F287" s="14"/>
      <c r="G287" s="14"/>
      <c r="H287" s="14"/>
      <c r="I287" s="14"/>
      <c r="J287" s="14"/>
      <c r="K287" s="14"/>
      <c r="L287" s="14"/>
      <c r="M287" s="14"/>
      <c r="N287" s="14"/>
      <c r="O287" s="14"/>
      <c r="P287" s="14"/>
      <c r="Q287" s="14"/>
      <c r="R287" s="14"/>
    </row>
    <row r="288" spans="1:18" x14ac:dyDescent="0.25">
      <c r="A288" s="14"/>
      <c r="B288" s="14" t="s">
        <v>1719</v>
      </c>
      <c r="C288" s="14"/>
      <c r="D288" s="14"/>
      <c r="E288" s="14"/>
      <c r="F288" s="14"/>
      <c r="G288" s="14"/>
      <c r="H288" s="14"/>
      <c r="I288" s="14"/>
      <c r="J288" s="14"/>
      <c r="K288" s="14"/>
      <c r="L288" s="14"/>
      <c r="M288" s="14"/>
      <c r="N288" s="14"/>
      <c r="O288" s="14"/>
      <c r="P288" s="14"/>
      <c r="Q288" s="14"/>
      <c r="R288" s="14"/>
    </row>
    <row r="289" spans="1:18" x14ac:dyDescent="0.25">
      <c r="A289" s="14" t="s">
        <v>1779</v>
      </c>
      <c r="B289" s="14" t="s">
        <v>1780</v>
      </c>
      <c r="C289" s="14"/>
      <c r="D289" s="14"/>
      <c r="E289" s="14"/>
      <c r="F289" s="14"/>
      <c r="G289" s="14"/>
      <c r="H289" s="14"/>
      <c r="I289" s="14"/>
      <c r="J289" s="14"/>
      <c r="K289" s="14"/>
      <c r="L289" s="14"/>
      <c r="M289" s="14"/>
      <c r="N289" s="14"/>
      <c r="O289" s="14"/>
      <c r="P289" s="14"/>
      <c r="Q289" s="14"/>
      <c r="R289" s="14"/>
    </row>
    <row r="290" spans="1:18" x14ac:dyDescent="0.25">
      <c r="A290" s="14"/>
      <c r="B290" s="14" t="s">
        <v>1781</v>
      </c>
      <c r="C290" s="14"/>
      <c r="D290" s="14"/>
      <c r="E290" s="14"/>
      <c r="F290" s="14"/>
      <c r="G290" s="14"/>
      <c r="H290" s="14"/>
      <c r="I290" s="14"/>
      <c r="J290" s="14"/>
      <c r="K290" s="14"/>
      <c r="L290" s="14"/>
      <c r="M290" s="14"/>
      <c r="N290" s="14"/>
      <c r="O290" s="14"/>
      <c r="P290" s="14"/>
      <c r="Q290" s="14"/>
      <c r="R290" s="14"/>
    </row>
    <row r="291" spans="1:18" x14ac:dyDescent="0.25">
      <c r="A291" s="14"/>
      <c r="B291" s="14" t="s">
        <v>1719</v>
      </c>
      <c r="C291" s="14"/>
      <c r="D291" s="14"/>
      <c r="E291" s="14"/>
      <c r="F291" s="14"/>
      <c r="G291" s="14"/>
      <c r="H291" s="14"/>
      <c r="I291" s="14"/>
      <c r="J291" s="14"/>
      <c r="K291" s="14"/>
      <c r="L291" s="14"/>
      <c r="M291" s="14"/>
      <c r="N291" s="14"/>
      <c r="O291" s="14"/>
      <c r="P291" s="14"/>
      <c r="Q291" s="14"/>
      <c r="R291" s="14"/>
    </row>
    <row r="292" spans="1:18" x14ac:dyDescent="0.25">
      <c r="A292" s="14" t="s">
        <v>1782</v>
      </c>
      <c r="B292" s="14" t="s">
        <v>1783</v>
      </c>
      <c r="C292" s="14"/>
      <c r="D292" s="14"/>
      <c r="E292" s="14"/>
      <c r="F292" s="14"/>
      <c r="G292" s="14"/>
      <c r="H292" s="14"/>
      <c r="I292" s="14"/>
      <c r="J292" s="14"/>
      <c r="K292" s="14"/>
      <c r="L292" s="14"/>
      <c r="M292" s="14"/>
      <c r="N292" s="14"/>
      <c r="O292" s="14"/>
      <c r="P292" s="14"/>
      <c r="Q292" s="14"/>
      <c r="R292" s="14"/>
    </row>
    <row r="293" spans="1:18" x14ac:dyDescent="0.25">
      <c r="A293" s="14"/>
      <c r="B293" s="14" t="s">
        <v>1784</v>
      </c>
      <c r="C293" s="14"/>
      <c r="D293" s="14"/>
      <c r="E293" s="14"/>
      <c r="F293" s="14"/>
      <c r="G293" s="14"/>
      <c r="H293" s="14"/>
      <c r="I293" s="14"/>
      <c r="J293" s="14"/>
      <c r="K293" s="14"/>
      <c r="L293" s="14"/>
      <c r="M293" s="14"/>
      <c r="N293" s="14"/>
      <c r="O293" s="14"/>
      <c r="P293" s="14"/>
      <c r="Q293" s="14"/>
      <c r="R293" s="14"/>
    </row>
    <row r="294" spans="1:18" x14ac:dyDescent="0.25">
      <c r="A294" s="14"/>
      <c r="B294" s="14" t="s">
        <v>1785</v>
      </c>
      <c r="C294" s="14"/>
      <c r="D294" s="14"/>
      <c r="E294" s="14"/>
      <c r="F294" s="14"/>
      <c r="G294" s="14"/>
      <c r="H294" s="14"/>
      <c r="I294" s="14"/>
      <c r="J294" s="14"/>
      <c r="K294" s="14"/>
      <c r="L294" s="14"/>
      <c r="M294" s="14"/>
      <c r="N294" s="14"/>
      <c r="O294" s="14"/>
      <c r="P294" s="14"/>
      <c r="Q294" s="14"/>
      <c r="R294" s="14"/>
    </row>
    <row r="295" spans="1:18" x14ac:dyDescent="0.25">
      <c r="A295" s="14"/>
      <c r="B295" s="14"/>
      <c r="C295" s="14"/>
      <c r="D295" s="14"/>
      <c r="E295" s="14"/>
      <c r="F295" s="14"/>
      <c r="G295" s="14"/>
      <c r="H295" s="14"/>
      <c r="I295" s="14"/>
      <c r="J295" s="14"/>
      <c r="K295" s="14"/>
      <c r="L295" s="14"/>
      <c r="M295" s="14"/>
      <c r="N295" s="14"/>
      <c r="O295" s="14"/>
      <c r="P295" s="14"/>
      <c r="Q295" s="14"/>
      <c r="R295" s="14"/>
    </row>
    <row r="296" spans="1:18" x14ac:dyDescent="0.25">
      <c r="A296" s="14"/>
      <c r="B296" s="14" t="s">
        <v>1786</v>
      </c>
      <c r="C296" s="14"/>
      <c r="D296" s="14"/>
      <c r="E296" s="14"/>
      <c r="F296" s="14"/>
      <c r="G296" s="14"/>
      <c r="H296" s="14"/>
      <c r="I296" s="14"/>
      <c r="J296" s="14"/>
      <c r="K296" s="14"/>
      <c r="L296" s="14"/>
      <c r="M296" s="14"/>
      <c r="N296" s="14"/>
      <c r="O296" s="14"/>
      <c r="P296" s="14"/>
      <c r="Q296" s="14"/>
      <c r="R296" s="14"/>
    </row>
    <row r="297" spans="1:18" x14ac:dyDescent="0.25">
      <c r="A297" s="14" t="s">
        <v>1787</v>
      </c>
      <c r="B297" s="14" t="s">
        <v>1788</v>
      </c>
      <c r="C297" s="14"/>
      <c r="D297" s="14"/>
      <c r="E297" s="14"/>
      <c r="F297" s="14"/>
      <c r="G297" s="14"/>
      <c r="H297" s="14"/>
      <c r="I297" s="14"/>
      <c r="J297" s="14"/>
      <c r="K297" s="14"/>
      <c r="L297" s="14"/>
      <c r="M297" s="14"/>
      <c r="N297" s="14"/>
      <c r="O297" s="14"/>
      <c r="P297" s="14"/>
      <c r="Q297" s="14"/>
      <c r="R297" s="14"/>
    </row>
    <row r="298" spans="1:18" x14ac:dyDescent="0.25">
      <c r="A298" s="14"/>
      <c r="B298" s="14" t="s">
        <v>1789</v>
      </c>
      <c r="C298" s="14"/>
      <c r="D298" s="14"/>
      <c r="E298" s="14"/>
      <c r="F298" s="14"/>
      <c r="G298" s="14"/>
      <c r="H298" s="14"/>
      <c r="I298" s="14"/>
      <c r="J298" s="14"/>
      <c r="K298" s="14"/>
      <c r="L298" s="14"/>
      <c r="M298" s="14"/>
      <c r="N298" s="14"/>
      <c r="O298" s="14"/>
      <c r="P298" s="14"/>
      <c r="Q298" s="14"/>
      <c r="R298" s="14"/>
    </row>
    <row r="299" spans="1:18" x14ac:dyDescent="0.25">
      <c r="A299" s="14"/>
      <c r="B299" s="14" t="s">
        <v>1790</v>
      </c>
      <c r="C299" s="14"/>
      <c r="D299" s="14"/>
      <c r="E299" s="14"/>
      <c r="F299" s="14"/>
      <c r="G299" s="14"/>
      <c r="H299" s="14"/>
      <c r="I299" s="14"/>
      <c r="J299" s="14"/>
      <c r="K299" s="14"/>
      <c r="L299" s="14"/>
      <c r="M299" s="14"/>
      <c r="N299" s="14"/>
      <c r="O299" s="14"/>
      <c r="P299" s="14"/>
      <c r="Q299" s="14"/>
      <c r="R299" s="14"/>
    </row>
    <row r="300" spans="1:18" x14ac:dyDescent="0.25">
      <c r="A300" s="14"/>
      <c r="B300" s="14"/>
      <c r="C300" s="14"/>
      <c r="D300" s="14"/>
      <c r="E300" s="14"/>
      <c r="F300" s="14"/>
      <c r="G300" s="14"/>
      <c r="H300" s="14"/>
      <c r="I300" s="14"/>
      <c r="J300" s="14"/>
      <c r="K300" s="14"/>
      <c r="L300" s="14"/>
      <c r="M300" s="14"/>
      <c r="N300" s="14"/>
      <c r="O300" s="14"/>
      <c r="P300" s="14"/>
      <c r="Q300" s="14"/>
      <c r="R300" s="14"/>
    </row>
    <row r="301" spans="1:18" x14ac:dyDescent="0.25">
      <c r="A301" s="14"/>
      <c r="B301" s="14" t="s">
        <v>1719</v>
      </c>
      <c r="C301" s="14"/>
      <c r="D301" s="14"/>
      <c r="E301" s="14"/>
      <c r="F301" s="14"/>
      <c r="G301" s="14"/>
      <c r="H301" s="14"/>
      <c r="I301" s="14"/>
      <c r="J301" s="14"/>
      <c r="K301" s="14"/>
      <c r="L301" s="14"/>
      <c r="M301" s="14"/>
      <c r="N301" s="14"/>
      <c r="O301" s="14"/>
      <c r="P301" s="14"/>
      <c r="Q301" s="14"/>
      <c r="R301" s="14"/>
    </row>
    <row r="302" spans="1:18" x14ac:dyDescent="0.25">
      <c r="A302" s="14" t="s">
        <v>1791</v>
      </c>
      <c r="B302" s="14" t="s">
        <v>1792</v>
      </c>
      <c r="C302" s="14"/>
      <c r="D302" s="14"/>
      <c r="E302" s="14"/>
      <c r="F302" s="14"/>
      <c r="G302" s="14"/>
      <c r="H302" s="14"/>
      <c r="I302" s="14"/>
      <c r="J302" s="14"/>
      <c r="K302" s="14"/>
      <c r="L302" s="14"/>
      <c r="M302" s="14"/>
      <c r="N302" s="14"/>
      <c r="O302" s="14"/>
      <c r="P302" s="14"/>
      <c r="Q302" s="14"/>
      <c r="R302" s="14"/>
    </row>
    <row r="303" spans="1:18" x14ac:dyDescent="0.25">
      <c r="A303" s="14"/>
      <c r="B303" s="14" t="s">
        <v>1793</v>
      </c>
      <c r="C303" s="14"/>
      <c r="D303" s="14"/>
      <c r="E303" s="14"/>
      <c r="F303" s="14"/>
      <c r="G303" s="14"/>
      <c r="H303" s="14"/>
      <c r="I303" s="14"/>
      <c r="J303" s="14"/>
      <c r="K303" s="14"/>
      <c r="L303" s="14"/>
      <c r="M303" s="14"/>
      <c r="N303" s="14"/>
      <c r="O303" s="14"/>
      <c r="P303" s="14"/>
      <c r="Q303" s="14"/>
      <c r="R303" s="14"/>
    </row>
    <row r="304" spans="1:18" x14ac:dyDescent="0.25">
      <c r="A304" s="14"/>
      <c r="B304" s="14" t="s">
        <v>1794</v>
      </c>
      <c r="C304" s="14"/>
      <c r="D304" s="14"/>
      <c r="E304" s="14"/>
      <c r="F304" s="14"/>
      <c r="G304" s="14"/>
      <c r="H304" s="14"/>
      <c r="I304" s="14"/>
      <c r="J304" s="14"/>
      <c r="K304" s="14"/>
      <c r="L304" s="14"/>
      <c r="M304" s="14"/>
      <c r="N304" s="14"/>
      <c r="O304" s="14"/>
      <c r="P304" s="14"/>
      <c r="Q304" s="14"/>
      <c r="R304" s="14"/>
    </row>
    <row r="305" spans="1:18" x14ac:dyDescent="0.25">
      <c r="A305" s="14"/>
      <c r="B305" s="14"/>
      <c r="C305" s="14"/>
      <c r="D305" s="14"/>
      <c r="E305" s="14"/>
      <c r="F305" s="14"/>
      <c r="G305" s="14"/>
      <c r="H305" s="14"/>
      <c r="I305" s="14"/>
      <c r="J305" s="14"/>
      <c r="K305" s="14"/>
      <c r="L305" s="14"/>
      <c r="M305" s="14"/>
      <c r="N305" s="14"/>
      <c r="O305" s="14"/>
      <c r="P305" s="14"/>
      <c r="Q305" s="14"/>
      <c r="R305" s="14"/>
    </row>
    <row r="306" spans="1:18" x14ac:dyDescent="0.25">
      <c r="A306" s="14"/>
      <c r="B306" s="14" t="s">
        <v>1795</v>
      </c>
      <c r="C306" s="14"/>
      <c r="D306" s="14"/>
      <c r="E306" s="14"/>
      <c r="F306" s="14"/>
      <c r="G306" s="14"/>
      <c r="H306" s="14"/>
      <c r="I306" s="14"/>
      <c r="J306" s="14"/>
      <c r="K306" s="14"/>
      <c r="L306" s="14"/>
      <c r="M306" s="14"/>
      <c r="N306" s="14"/>
      <c r="O306" s="14"/>
      <c r="P306" s="14"/>
      <c r="Q306" s="14"/>
      <c r="R306" s="14"/>
    </row>
    <row r="308" spans="1:18" x14ac:dyDescent="0.25">
      <c r="A308" s="14" t="s">
        <v>1653</v>
      </c>
      <c r="B308" s="14" t="s">
        <v>1714</v>
      </c>
      <c r="C308" s="14"/>
      <c r="D308" s="14"/>
      <c r="E308" s="14"/>
      <c r="F308" s="14"/>
      <c r="G308" s="14"/>
      <c r="H308" s="14"/>
      <c r="I308" s="14"/>
      <c r="J308" s="14"/>
      <c r="K308" s="14"/>
      <c r="L308" s="14"/>
      <c r="M308" s="14"/>
      <c r="N308" s="14"/>
      <c r="O308" s="14"/>
      <c r="P308" s="14"/>
      <c r="Q308" s="14"/>
      <c r="R308" s="14"/>
    </row>
    <row r="309" spans="1:18" x14ac:dyDescent="0.25">
      <c r="A309" s="14"/>
      <c r="B309" s="14" t="s">
        <v>1796</v>
      </c>
      <c r="C309" s="14"/>
      <c r="D309" s="14"/>
      <c r="E309" s="14"/>
      <c r="F309" s="14"/>
      <c r="G309" s="14"/>
      <c r="H309" s="14"/>
      <c r="I309" s="14"/>
      <c r="J309" s="14"/>
      <c r="K309" s="14"/>
      <c r="L309" s="14"/>
      <c r="M309" s="14"/>
      <c r="N309" s="14"/>
      <c r="O309" s="14"/>
      <c r="P309" s="14"/>
      <c r="Q309" s="14"/>
      <c r="R309" s="14"/>
    </row>
    <row r="310" spans="1:18" x14ac:dyDescent="0.25">
      <c r="A310" s="14"/>
      <c r="B310" s="14" t="s">
        <v>1797</v>
      </c>
      <c r="C310" s="14"/>
      <c r="D310" s="14"/>
      <c r="E310" s="14"/>
      <c r="F310" s="14"/>
      <c r="G310" s="14"/>
      <c r="H310" s="14"/>
      <c r="I310" s="14"/>
      <c r="J310" s="14"/>
      <c r="K310" s="14"/>
      <c r="L310" s="14"/>
      <c r="M310" s="14"/>
      <c r="N310" s="14"/>
      <c r="O310" s="14"/>
      <c r="P310" s="14"/>
      <c r="Q310" s="14"/>
      <c r="R310" s="14"/>
    </row>
    <row r="311" spans="1:18" x14ac:dyDescent="0.25">
      <c r="A311" s="14"/>
      <c r="B311" s="14"/>
      <c r="C311" s="14"/>
      <c r="D311" s="14"/>
      <c r="E311" s="14"/>
      <c r="F311" s="14"/>
      <c r="G311" s="14"/>
      <c r="H311" s="14"/>
      <c r="I311" s="14"/>
      <c r="J311" s="14"/>
      <c r="K311" s="14"/>
      <c r="L311" s="14"/>
      <c r="M311" s="14"/>
      <c r="N311" s="14"/>
      <c r="O311" s="14"/>
      <c r="P311" s="14"/>
      <c r="Q311" s="14"/>
      <c r="R311" s="14"/>
    </row>
    <row r="312" spans="1:18" x14ac:dyDescent="0.25">
      <c r="A312" s="14"/>
      <c r="B312" s="14" t="s">
        <v>1798</v>
      </c>
      <c r="C312" s="14"/>
      <c r="D312" s="14"/>
      <c r="E312" s="14"/>
      <c r="F312" s="14"/>
      <c r="G312" s="14"/>
      <c r="H312" s="14"/>
      <c r="I312" s="14"/>
      <c r="J312" s="14"/>
      <c r="K312" s="14"/>
      <c r="L312" s="14"/>
      <c r="M312" s="14"/>
      <c r="N312" s="14"/>
      <c r="O312" s="14"/>
      <c r="P312" s="14"/>
      <c r="Q312" s="14"/>
      <c r="R312" s="14"/>
    </row>
    <row r="313" spans="1:18" x14ac:dyDescent="0.25">
      <c r="A313" s="14"/>
      <c r="B313" s="14" t="s">
        <v>1799</v>
      </c>
      <c r="C313" s="14"/>
      <c r="D313" s="14"/>
      <c r="E313" s="14"/>
      <c r="F313" s="14"/>
      <c r="G313" s="14"/>
      <c r="H313" s="14"/>
      <c r="I313" s="14"/>
      <c r="J313" s="14"/>
      <c r="K313" s="14"/>
      <c r="L313" s="14"/>
      <c r="M313" s="14"/>
      <c r="N313" s="14"/>
      <c r="O313" s="14"/>
      <c r="P313" s="14"/>
      <c r="Q313" s="14"/>
      <c r="R313" s="14"/>
    </row>
    <row r="314" spans="1:18" x14ac:dyDescent="0.25">
      <c r="A314" s="14" t="s">
        <v>1800</v>
      </c>
      <c r="B314" s="14" t="s">
        <v>1801</v>
      </c>
      <c r="C314" s="14"/>
      <c r="D314" s="14"/>
      <c r="E314" s="14"/>
      <c r="F314" s="14"/>
      <c r="G314" s="14"/>
      <c r="H314" s="14"/>
      <c r="I314" s="14"/>
      <c r="J314" s="14"/>
      <c r="K314" s="14"/>
      <c r="L314" s="14"/>
      <c r="M314" s="14"/>
      <c r="N314" s="14"/>
      <c r="O314" s="14"/>
      <c r="P314" s="14"/>
      <c r="Q314" s="14"/>
      <c r="R314" s="14"/>
    </row>
    <row r="315" spans="1:18" x14ac:dyDescent="0.25">
      <c r="A315" s="14"/>
      <c r="B315" s="14" t="s">
        <v>1802</v>
      </c>
      <c r="C315" s="14"/>
      <c r="D315" s="14"/>
      <c r="E315" s="14"/>
      <c r="F315" s="14"/>
      <c r="G315" s="14"/>
      <c r="H315" s="14"/>
      <c r="I315" s="14"/>
      <c r="J315" s="14"/>
      <c r="K315" s="14"/>
      <c r="L315" s="14"/>
      <c r="M315" s="14"/>
      <c r="N315" s="14"/>
      <c r="O315" s="14"/>
      <c r="P315" s="14"/>
      <c r="Q315" s="14"/>
      <c r="R315" s="14"/>
    </row>
    <row r="316" spans="1:18" x14ac:dyDescent="0.25">
      <c r="A316" s="14"/>
      <c r="B316" s="14" t="s">
        <v>1803</v>
      </c>
      <c r="C316" s="14"/>
      <c r="D316" s="14"/>
      <c r="E316" s="14"/>
      <c r="F316" s="14"/>
      <c r="G316" s="14"/>
      <c r="H316" s="14"/>
      <c r="I316" s="14"/>
      <c r="J316" s="14"/>
      <c r="K316" s="14"/>
      <c r="L316" s="14"/>
      <c r="M316" s="14"/>
      <c r="N316" s="14"/>
      <c r="O316" s="14"/>
      <c r="P316" s="14"/>
      <c r="Q316" s="14"/>
      <c r="R316" s="14"/>
    </row>
    <row r="319" spans="1:18" x14ac:dyDescent="0.25">
      <c r="A319" s="14" t="s">
        <v>1804</v>
      </c>
      <c r="B319" s="14" t="s">
        <v>1562</v>
      </c>
      <c r="C319" s="14" t="s">
        <v>1563</v>
      </c>
      <c r="D319" s="14"/>
      <c r="E319" s="14"/>
      <c r="F319" s="14"/>
      <c r="G319" s="14"/>
      <c r="H319" s="14"/>
      <c r="I319" s="14"/>
      <c r="J319" s="14"/>
      <c r="K319" s="14"/>
      <c r="L319" s="14"/>
      <c r="M319" s="14"/>
      <c r="N319" s="14"/>
      <c r="O319" s="14"/>
      <c r="P319" s="14"/>
      <c r="Q319" s="14"/>
      <c r="R319" s="14"/>
    </row>
    <row r="320" spans="1:18" x14ac:dyDescent="0.25">
      <c r="A320" s="14" t="s">
        <v>1805</v>
      </c>
      <c r="B320" s="14"/>
      <c r="C320" s="14"/>
      <c r="D320" s="14"/>
      <c r="E320" s="14"/>
      <c r="F320" s="14"/>
      <c r="G320" s="14"/>
      <c r="H320" s="14"/>
      <c r="I320" s="14"/>
      <c r="J320" s="14"/>
      <c r="K320" s="14"/>
      <c r="L320" s="14"/>
      <c r="M320" s="14"/>
      <c r="N320" s="14"/>
      <c r="O320" s="14"/>
      <c r="P320" s="14"/>
      <c r="Q320" s="14"/>
      <c r="R320" s="14"/>
    </row>
    <row r="321" spans="1:18" x14ac:dyDescent="0.25">
      <c r="A321" s="14"/>
      <c r="B321" s="14"/>
      <c r="C321" s="14"/>
      <c r="D321" s="14"/>
      <c r="E321" s="14"/>
      <c r="F321" s="14"/>
      <c r="G321" s="14"/>
      <c r="H321" s="14"/>
      <c r="I321" s="14"/>
      <c r="J321" s="14"/>
      <c r="K321" s="14"/>
      <c r="L321" s="14"/>
      <c r="M321" s="14"/>
      <c r="N321" s="14"/>
      <c r="O321" s="14"/>
      <c r="P321" s="14"/>
      <c r="Q321" s="14"/>
      <c r="R321" s="14"/>
    </row>
    <row r="322" spans="1:18" x14ac:dyDescent="0.25">
      <c r="A322" s="14" t="s">
        <v>1806</v>
      </c>
      <c r="B322" s="14" t="s">
        <v>1807</v>
      </c>
      <c r="C322" s="14"/>
      <c r="D322" s="14"/>
      <c r="E322" s="14"/>
      <c r="F322" s="14"/>
      <c r="G322" s="14"/>
      <c r="H322" s="14"/>
      <c r="I322" s="14"/>
      <c r="J322" s="14"/>
      <c r="K322" s="14"/>
      <c r="L322" s="14"/>
      <c r="M322" s="14"/>
      <c r="N322" s="14"/>
      <c r="O322" s="14"/>
      <c r="P322" s="14"/>
      <c r="Q322" s="14"/>
      <c r="R322" s="14"/>
    </row>
    <row r="323" spans="1:18" x14ac:dyDescent="0.25">
      <c r="A323" s="14" t="s">
        <v>1808</v>
      </c>
      <c r="B323" s="14" t="s">
        <v>1809</v>
      </c>
      <c r="C323" s="14"/>
      <c r="D323" s="14"/>
      <c r="E323" s="14"/>
      <c r="F323" s="14"/>
      <c r="G323" s="14"/>
      <c r="H323" s="14"/>
      <c r="I323" s="14"/>
      <c r="J323" s="14"/>
      <c r="K323" s="14"/>
      <c r="L323" s="14"/>
      <c r="M323" s="14"/>
      <c r="N323" s="14"/>
      <c r="O323" s="14"/>
      <c r="P323" s="14"/>
      <c r="Q323" s="14"/>
      <c r="R323" s="14"/>
    </row>
    <row r="324" spans="1:18" x14ac:dyDescent="0.25">
      <c r="A324" s="14" t="s">
        <v>1810</v>
      </c>
      <c r="B324" s="14" t="s">
        <v>1811</v>
      </c>
      <c r="C324" s="14" t="s">
        <v>1812</v>
      </c>
      <c r="D324" s="14"/>
      <c r="E324" s="14"/>
      <c r="F324" s="14"/>
      <c r="G324" s="14"/>
      <c r="H324" s="14"/>
      <c r="I324" s="14"/>
      <c r="J324" s="14"/>
      <c r="K324" s="14"/>
      <c r="L324" s="14"/>
      <c r="M324" s="14"/>
      <c r="N324" s="14"/>
      <c r="O324" s="14"/>
      <c r="P324" s="14"/>
      <c r="Q324" s="14"/>
      <c r="R324" s="14"/>
    </row>
    <row r="325" spans="1:18" x14ac:dyDescent="0.25">
      <c r="A325" s="14" t="s">
        <v>1813</v>
      </c>
      <c r="B325" s="14"/>
      <c r="C325" s="14"/>
      <c r="D325" s="14"/>
      <c r="E325" s="14"/>
      <c r="F325" s="14"/>
      <c r="G325" s="14"/>
      <c r="H325" s="14"/>
      <c r="I325" s="14"/>
      <c r="J325" s="14"/>
      <c r="K325" s="14"/>
      <c r="L325" s="14"/>
      <c r="M325" s="14"/>
      <c r="N325" s="14"/>
      <c r="O325" s="14"/>
      <c r="P325" s="14"/>
      <c r="Q325" s="14"/>
      <c r="R325" s="14"/>
    </row>
    <row r="326" spans="1:18" x14ac:dyDescent="0.25">
      <c r="A326" s="14"/>
      <c r="B326" s="14" t="s">
        <v>1814</v>
      </c>
      <c r="C326" s="14"/>
      <c r="D326" s="14"/>
      <c r="E326" s="14"/>
      <c r="F326" s="14"/>
      <c r="G326" s="14"/>
      <c r="H326" s="14"/>
      <c r="I326" s="14"/>
      <c r="J326" s="14"/>
      <c r="K326" s="14"/>
      <c r="L326" s="14"/>
      <c r="M326" s="14"/>
      <c r="N326" s="14"/>
      <c r="O326" s="14"/>
      <c r="P326" s="14"/>
      <c r="Q326" s="14"/>
      <c r="R326" s="14"/>
    </row>
    <row r="329" spans="1:18" x14ac:dyDescent="0.25">
      <c r="A329" s="14" t="s">
        <v>1815</v>
      </c>
      <c r="B329" s="14" t="s">
        <v>1816</v>
      </c>
      <c r="C329" s="14"/>
      <c r="D329" s="14"/>
      <c r="E329" s="14"/>
      <c r="F329" s="14"/>
      <c r="G329" s="14"/>
      <c r="H329" s="14"/>
      <c r="I329" s="14"/>
      <c r="J329" s="14"/>
      <c r="K329" s="14"/>
      <c r="L329" s="14"/>
      <c r="M329" s="14"/>
      <c r="N329" s="14"/>
      <c r="O329" s="14"/>
      <c r="P329" s="14"/>
      <c r="Q329" s="14"/>
      <c r="R329" s="14"/>
    </row>
    <row r="330" spans="1:18" x14ac:dyDescent="0.25">
      <c r="A330" s="14" t="s">
        <v>1817</v>
      </c>
      <c r="B330" s="14" t="s">
        <v>1809</v>
      </c>
      <c r="C330" s="14" t="s">
        <v>1818</v>
      </c>
      <c r="D330" s="14"/>
      <c r="E330" s="14"/>
      <c r="F330" s="14"/>
      <c r="G330" s="14"/>
      <c r="H330" s="14"/>
      <c r="I330" s="14"/>
      <c r="J330" s="14"/>
      <c r="K330" s="14"/>
      <c r="L330" s="14"/>
      <c r="M330" s="14"/>
      <c r="N330" s="14"/>
      <c r="O330" s="14"/>
      <c r="P330" s="14"/>
      <c r="Q330" s="14"/>
      <c r="R330" s="14"/>
    </row>
    <row r="331" spans="1:18" x14ac:dyDescent="0.25">
      <c r="A331" s="14" t="s">
        <v>1819</v>
      </c>
      <c r="B331" s="14" t="s">
        <v>1811</v>
      </c>
      <c r="C331" s="14"/>
      <c r="D331" s="14"/>
      <c r="E331" s="14"/>
      <c r="F331" s="14"/>
      <c r="G331" s="14"/>
      <c r="H331" s="14"/>
      <c r="I331" s="14"/>
      <c r="J331" s="14"/>
      <c r="K331" s="14"/>
      <c r="L331" s="14"/>
      <c r="M331" s="14"/>
      <c r="N331" s="14"/>
      <c r="O331" s="14"/>
      <c r="P331" s="14"/>
      <c r="Q331" s="14"/>
      <c r="R331" s="14"/>
    </row>
    <row r="332" spans="1:18" x14ac:dyDescent="0.25">
      <c r="A332" s="14"/>
      <c r="B332" s="14"/>
      <c r="C332" s="14"/>
      <c r="D332" s="14"/>
      <c r="E332" s="14"/>
      <c r="F332" s="14"/>
      <c r="G332" s="14"/>
      <c r="H332" s="14"/>
      <c r="I332" s="14"/>
      <c r="J332" s="14"/>
      <c r="K332" s="14"/>
      <c r="L332" s="14"/>
      <c r="M332" s="14"/>
      <c r="N332" s="14"/>
      <c r="O332" s="14"/>
      <c r="P332" s="14"/>
      <c r="Q332" s="14"/>
      <c r="R332" s="14"/>
    </row>
    <row r="333" spans="1:18" x14ac:dyDescent="0.25">
      <c r="A333" s="14"/>
      <c r="B333" s="14" t="s">
        <v>1814</v>
      </c>
      <c r="C333" s="14"/>
      <c r="D333" s="14"/>
      <c r="E333" s="14"/>
      <c r="F333" s="14"/>
      <c r="G333" s="14"/>
      <c r="H333" s="14"/>
      <c r="I333" s="14"/>
      <c r="J333" s="14"/>
      <c r="K333" s="14"/>
      <c r="L333" s="14"/>
      <c r="M333" s="14"/>
      <c r="N333" s="14"/>
      <c r="O333" s="14"/>
      <c r="P333" s="14"/>
      <c r="Q333" s="14"/>
      <c r="R333" s="14"/>
    </row>
    <row r="335" spans="1:18" x14ac:dyDescent="0.25">
      <c r="A335" s="14" t="s">
        <v>1820</v>
      </c>
      <c r="B335" s="14" t="s">
        <v>1821</v>
      </c>
      <c r="C335" s="14"/>
      <c r="D335" s="14"/>
      <c r="E335" s="14"/>
      <c r="F335" s="14"/>
      <c r="G335" s="14"/>
      <c r="H335" s="14"/>
      <c r="I335" s="14"/>
      <c r="J335" s="14"/>
      <c r="K335" s="14"/>
      <c r="L335" s="14"/>
      <c r="M335" s="14"/>
      <c r="N335" s="14"/>
      <c r="O335" s="14"/>
      <c r="P335" s="14"/>
      <c r="Q335" s="14"/>
      <c r="R335" s="14"/>
    </row>
    <row r="336" spans="1:18" x14ac:dyDescent="0.25">
      <c r="A336" s="14" t="s">
        <v>1822</v>
      </c>
      <c r="B336" s="14" t="s">
        <v>1823</v>
      </c>
      <c r="C336" s="14"/>
      <c r="D336" s="14"/>
      <c r="E336" s="14"/>
      <c r="F336" s="14"/>
      <c r="G336" s="14"/>
      <c r="H336" s="14"/>
      <c r="I336" s="14"/>
      <c r="J336" s="14"/>
      <c r="K336" s="14"/>
      <c r="L336" s="14"/>
      <c r="M336" s="14"/>
      <c r="N336" s="14"/>
      <c r="O336" s="14"/>
      <c r="P336" s="14"/>
      <c r="Q336" s="14"/>
      <c r="R336" s="14"/>
    </row>
    <row r="337" spans="1:18" x14ac:dyDescent="0.25">
      <c r="A337" s="14"/>
      <c r="B337" s="14" t="s">
        <v>1824</v>
      </c>
      <c r="C337" s="14" t="s">
        <v>1812</v>
      </c>
      <c r="D337" s="14"/>
      <c r="E337" s="14"/>
      <c r="F337" s="14"/>
      <c r="G337" s="14"/>
      <c r="H337" s="14"/>
      <c r="I337" s="14"/>
      <c r="J337" s="14"/>
      <c r="K337" s="14"/>
      <c r="L337" s="14"/>
      <c r="M337" s="14"/>
      <c r="N337" s="14"/>
      <c r="O337" s="14"/>
      <c r="P337" s="14"/>
      <c r="Q337" s="14"/>
      <c r="R337" s="14"/>
    </row>
    <row r="338" spans="1:18" x14ac:dyDescent="0.25">
      <c r="A338" s="14"/>
      <c r="B338" s="14" t="s">
        <v>1825</v>
      </c>
      <c r="C338" s="14"/>
      <c r="D338" s="14"/>
      <c r="E338" s="14"/>
      <c r="F338" s="14"/>
      <c r="G338" s="14"/>
      <c r="H338" s="14"/>
      <c r="I338" s="14"/>
      <c r="J338" s="14"/>
      <c r="K338" s="14"/>
      <c r="L338" s="14"/>
      <c r="M338" s="14"/>
      <c r="N338" s="14"/>
      <c r="O338" s="14"/>
      <c r="P338" s="14"/>
      <c r="Q338" s="14"/>
      <c r="R338" s="14"/>
    </row>
    <row r="339" spans="1:18" x14ac:dyDescent="0.25">
      <c r="A339" s="14"/>
      <c r="B339" s="14" t="s">
        <v>1814</v>
      </c>
      <c r="C339" s="14"/>
      <c r="D339" s="14"/>
      <c r="E339" s="14"/>
      <c r="F339" s="14"/>
      <c r="G339" s="14"/>
      <c r="H339" s="14"/>
      <c r="I339" s="14"/>
      <c r="J339" s="14"/>
      <c r="K339" s="14"/>
      <c r="L339" s="14"/>
      <c r="M339" s="14"/>
      <c r="N339" s="14"/>
      <c r="O339" s="14"/>
      <c r="P339" s="14"/>
      <c r="Q339" s="14"/>
      <c r="R339" s="14"/>
    </row>
    <row r="341" spans="1:18" x14ac:dyDescent="0.25">
      <c r="A341" s="14" t="s">
        <v>1826</v>
      </c>
      <c r="B341" s="14" t="s">
        <v>1827</v>
      </c>
      <c r="C341" s="14"/>
      <c r="D341" s="14"/>
      <c r="E341" s="14"/>
      <c r="F341" s="14"/>
      <c r="G341" s="14"/>
      <c r="H341" s="14"/>
      <c r="I341" s="14"/>
      <c r="J341" s="14"/>
      <c r="K341" s="14"/>
      <c r="L341" s="14"/>
      <c r="M341" s="14"/>
      <c r="N341" s="14"/>
      <c r="O341" s="14"/>
      <c r="P341" s="14"/>
      <c r="Q341" s="14"/>
      <c r="R341" s="14"/>
    </row>
    <row r="342" spans="1:18" x14ac:dyDescent="0.25">
      <c r="A342" s="14" t="s">
        <v>1828</v>
      </c>
      <c r="B342" s="14" t="s">
        <v>1829</v>
      </c>
      <c r="C342" s="14"/>
      <c r="D342" s="14"/>
      <c r="E342" s="14"/>
      <c r="F342" s="14"/>
      <c r="G342" s="14"/>
      <c r="H342" s="14"/>
      <c r="I342" s="14"/>
      <c r="J342" s="14"/>
      <c r="K342" s="14"/>
      <c r="L342" s="14"/>
      <c r="M342" s="14"/>
      <c r="N342" s="14"/>
      <c r="O342" s="14"/>
      <c r="P342" s="14"/>
      <c r="Q342" s="14"/>
      <c r="R342" s="14"/>
    </row>
    <row r="343" spans="1:18" x14ac:dyDescent="0.25">
      <c r="A343" s="14" t="s">
        <v>1830</v>
      </c>
      <c r="B343" s="14" t="s">
        <v>1831</v>
      </c>
      <c r="C343" s="14"/>
      <c r="D343" s="14"/>
      <c r="E343" s="14"/>
      <c r="F343" s="14"/>
      <c r="G343" s="14"/>
      <c r="H343" s="14"/>
      <c r="I343" s="14"/>
      <c r="J343" s="14"/>
      <c r="K343" s="14"/>
      <c r="L343" s="14"/>
      <c r="M343" s="14"/>
      <c r="N343" s="14"/>
      <c r="O343" s="14"/>
      <c r="P343" s="14"/>
      <c r="Q343" s="14"/>
      <c r="R343" s="14"/>
    </row>
    <row r="344" spans="1:18" x14ac:dyDescent="0.25">
      <c r="A344" s="14"/>
      <c r="B344" s="14" t="s">
        <v>1832</v>
      </c>
      <c r="C344" s="14" t="s">
        <v>1818</v>
      </c>
      <c r="D344" s="14"/>
      <c r="E344" s="14"/>
      <c r="F344" s="14"/>
      <c r="G344" s="14"/>
      <c r="H344" s="14"/>
      <c r="I344" s="14"/>
      <c r="J344" s="14"/>
      <c r="K344" s="14"/>
      <c r="L344" s="14"/>
      <c r="M344" s="14"/>
      <c r="N344" s="14"/>
      <c r="O344" s="14"/>
      <c r="P344" s="14"/>
      <c r="Q344" s="14"/>
      <c r="R344" s="14"/>
    </row>
    <row r="345" spans="1:18" x14ac:dyDescent="0.25">
      <c r="A345" s="14"/>
      <c r="B345" s="14" t="s">
        <v>1833</v>
      </c>
      <c r="C345" s="14"/>
      <c r="D345" s="14"/>
      <c r="E345" s="14"/>
      <c r="F345" s="14"/>
      <c r="G345" s="14"/>
      <c r="H345" s="14"/>
      <c r="I345" s="14"/>
      <c r="J345" s="14"/>
      <c r="K345" s="14"/>
      <c r="L345" s="14"/>
      <c r="M345" s="14"/>
      <c r="N345" s="14"/>
      <c r="O345" s="14"/>
      <c r="P345" s="14"/>
      <c r="Q345" s="14"/>
      <c r="R345" s="14"/>
    </row>
    <row r="346" spans="1:18" x14ac:dyDescent="0.25">
      <c r="A346" s="14"/>
      <c r="B346" s="14" t="s">
        <v>1834</v>
      </c>
      <c r="C346" s="14"/>
      <c r="D346" s="14"/>
      <c r="E346" s="14"/>
      <c r="F346" s="14"/>
      <c r="G346" s="14"/>
      <c r="H346" s="14"/>
      <c r="I346" s="14"/>
      <c r="J346" s="14"/>
      <c r="K346" s="14"/>
      <c r="L346" s="14"/>
      <c r="M346" s="14"/>
      <c r="N346" s="14"/>
      <c r="O346" s="14"/>
      <c r="P346" s="14"/>
      <c r="Q346" s="14"/>
      <c r="R346" s="14"/>
    </row>
    <row r="347" spans="1:18" x14ac:dyDescent="0.25">
      <c r="A347" s="14"/>
      <c r="B347" s="14" t="s">
        <v>1835</v>
      </c>
      <c r="C347" s="14"/>
      <c r="D347" s="14"/>
      <c r="E347" s="14"/>
      <c r="F347" s="14"/>
      <c r="G347" s="14"/>
      <c r="H347" s="14"/>
      <c r="I347" s="14"/>
      <c r="J347" s="14"/>
      <c r="K347" s="14"/>
      <c r="L347" s="14"/>
      <c r="M347" s="14"/>
      <c r="N347" s="14"/>
      <c r="O347" s="14"/>
      <c r="P347" s="14"/>
      <c r="Q347" s="14"/>
      <c r="R347" s="14"/>
    </row>
    <row r="348" spans="1:18" x14ac:dyDescent="0.25">
      <c r="A348" s="14"/>
      <c r="B348" s="14"/>
      <c r="C348" s="14"/>
      <c r="D348" s="14"/>
      <c r="E348" s="14"/>
      <c r="F348" s="14"/>
      <c r="G348" s="14"/>
      <c r="H348" s="14"/>
      <c r="I348" s="14"/>
      <c r="J348" s="14"/>
      <c r="K348" s="14"/>
      <c r="L348" s="14"/>
      <c r="M348" s="14"/>
      <c r="N348" s="14"/>
      <c r="O348" s="14"/>
      <c r="P348" s="14"/>
      <c r="Q348" s="14"/>
      <c r="R348" s="14"/>
    </row>
    <row r="349" spans="1:18" x14ac:dyDescent="0.25">
      <c r="A349" s="14"/>
      <c r="B349" s="14" t="s">
        <v>1617</v>
      </c>
      <c r="C349" s="14"/>
      <c r="D349" s="14"/>
      <c r="E349" s="14"/>
      <c r="F349" s="14"/>
      <c r="G349" s="14"/>
      <c r="H349" s="14"/>
      <c r="I349" s="14"/>
      <c r="J349" s="14"/>
      <c r="K349" s="14"/>
      <c r="L349" s="14"/>
      <c r="M349" s="14"/>
      <c r="N349" s="14"/>
      <c r="O349" s="14"/>
      <c r="P349" s="14"/>
      <c r="Q349" s="14"/>
      <c r="R349" s="14"/>
    </row>
    <row r="350" spans="1:18" x14ac:dyDescent="0.25">
      <c r="A350" s="14"/>
      <c r="B350" s="14"/>
      <c r="C350" s="14"/>
      <c r="D350" s="14"/>
      <c r="E350" s="14"/>
      <c r="F350" s="14"/>
      <c r="G350" s="14"/>
      <c r="H350" s="14"/>
      <c r="I350" s="14"/>
      <c r="J350" s="14"/>
      <c r="K350" s="14"/>
      <c r="L350" s="14"/>
      <c r="M350" s="14"/>
      <c r="N350" s="14"/>
      <c r="O350" s="14"/>
      <c r="P350" s="14"/>
      <c r="Q350" s="14"/>
      <c r="R350" s="14"/>
    </row>
    <row r="351" spans="1:18" x14ac:dyDescent="0.25">
      <c r="A351" s="14" t="s">
        <v>1836</v>
      </c>
      <c r="B351" s="14" t="s">
        <v>1837</v>
      </c>
      <c r="C351" s="14"/>
      <c r="D351" s="14"/>
      <c r="E351" s="14"/>
      <c r="F351" s="14"/>
      <c r="G351" s="14"/>
      <c r="H351" s="14"/>
      <c r="I351" s="14"/>
      <c r="J351" s="14"/>
      <c r="K351" s="14"/>
      <c r="L351" s="14"/>
      <c r="M351" s="14"/>
      <c r="N351" s="14"/>
      <c r="O351" s="14"/>
      <c r="P351" s="14"/>
      <c r="Q351" s="14"/>
      <c r="R351" s="14"/>
    </row>
    <row r="352" spans="1:18" x14ac:dyDescent="0.25">
      <c r="A352" s="14" t="s">
        <v>1838</v>
      </c>
      <c r="B352" s="14" t="s">
        <v>1839</v>
      </c>
      <c r="C352" s="14" t="s">
        <v>1840</v>
      </c>
      <c r="D352" s="14"/>
      <c r="E352" s="14"/>
      <c r="F352" s="14"/>
      <c r="G352" s="14"/>
      <c r="H352" s="14"/>
      <c r="I352" s="14"/>
      <c r="J352" s="14"/>
      <c r="K352" s="14"/>
      <c r="L352" s="14"/>
      <c r="M352" s="14"/>
      <c r="N352" s="14"/>
      <c r="O352" s="14"/>
      <c r="P352" s="14"/>
      <c r="Q352" s="14"/>
      <c r="R352" s="14"/>
    </row>
    <row r="353" spans="1:18" x14ac:dyDescent="0.25">
      <c r="A353" s="14"/>
      <c r="B353" s="14" t="s">
        <v>1841</v>
      </c>
      <c r="C353" s="14"/>
      <c r="D353" s="14"/>
      <c r="E353" s="14"/>
      <c r="F353" s="14"/>
      <c r="G353" s="14"/>
      <c r="H353" s="14"/>
      <c r="I353" s="14"/>
      <c r="J353" s="14"/>
      <c r="K353" s="14"/>
      <c r="L353" s="14"/>
      <c r="M353" s="14"/>
      <c r="N353" s="14"/>
      <c r="O353" s="14"/>
      <c r="P353" s="14"/>
      <c r="Q353" s="14"/>
      <c r="R353" s="14"/>
    </row>
    <row r="354" spans="1:18" x14ac:dyDescent="0.25">
      <c r="A354" s="14"/>
      <c r="B354" s="14" t="s">
        <v>1842</v>
      </c>
      <c r="C354" s="14"/>
      <c r="D354" s="14"/>
      <c r="E354" s="14"/>
      <c r="F354" s="14"/>
      <c r="G354" s="14"/>
      <c r="H354" s="14"/>
      <c r="I354" s="14"/>
      <c r="J354" s="14"/>
      <c r="K354" s="14"/>
      <c r="L354" s="14"/>
      <c r="M354" s="14"/>
      <c r="N354" s="14"/>
      <c r="O354" s="14"/>
      <c r="P354" s="14"/>
      <c r="Q354" s="14"/>
      <c r="R354" s="14"/>
    </row>
    <row r="355" spans="1:18" x14ac:dyDescent="0.25">
      <c r="A355" s="14"/>
      <c r="B355" s="14" t="s">
        <v>1843</v>
      </c>
      <c r="C355" s="14"/>
      <c r="D355" s="14"/>
      <c r="E355" s="14"/>
      <c r="F355" s="14"/>
      <c r="G355" s="14"/>
      <c r="H355" s="14"/>
      <c r="I355" s="14"/>
      <c r="J355" s="14"/>
      <c r="K355" s="14"/>
      <c r="L355" s="14"/>
      <c r="M355" s="14"/>
      <c r="N355" s="14"/>
      <c r="O355" s="14"/>
      <c r="P355" s="14"/>
      <c r="Q355" s="14"/>
      <c r="R355" s="14"/>
    </row>
    <row r="356" spans="1:18" x14ac:dyDescent="0.25">
      <c r="A356" s="14"/>
      <c r="B356" s="14" t="s">
        <v>1844</v>
      </c>
      <c r="C356" s="14"/>
      <c r="D356" s="14"/>
      <c r="E356" s="14"/>
      <c r="F356" s="14"/>
      <c r="G356" s="14"/>
      <c r="H356" s="14"/>
      <c r="I356" s="14"/>
      <c r="J356" s="14"/>
      <c r="K356" s="14"/>
      <c r="L356" s="14"/>
      <c r="M356" s="14"/>
      <c r="N356" s="14"/>
      <c r="O356" s="14"/>
      <c r="P356" s="14"/>
      <c r="Q356" s="14"/>
      <c r="R356" s="14"/>
    </row>
    <row r="357" spans="1:18" x14ac:dyDescent="0.25">
      <c r="A357" s="14"/>
      <c r="B357" s="14" t="s">
        <v>1711</v>
      </c>
      <c r="C357" s="14"/>
      <c r="D357" s="14"/>
      <c r="E357" s="14"/>
      <c r="F357" s="14"/>
      <c r="G357" s="14"/>
      <c r="H357" s="14"/>
      <c r="I357" s="14"/>
      <c r="J357" s="14"/>
      <c r="K357" s="14"/>
      <c r="L357" s="14"/>
      <c r="M357" s="14"/>
      <c r="N357" s="14"/>
      <c r="O357" s="14"/>
      <c r="P357" s="14"/>
      <c r="Q357" s="14"/>
      <c r="R357" s="14"/>
    </row>
    <row r="359" spans="1:18" x14ac:dyDescent="0.25">
      <c r="A359" s="14" t="s">
        <v>1845</v>
      </c>
      <c r="B359" s="14" t="s">
        <v>1846</v>
      </c>
      <c r="C359" s="14"/>
      <c r="D359" s="14"/>
      <c r="E359" s="14"/>
      <c r="F359" s="14"/>
      <c r="G359" s="14"/>
      <c r="H359" s="14"/>
      <c r="I359" s="14"/>
      <c r="J359" s="14"/>
      <c r="K359" s="14"/>
      <c r="L359" s="14"/>
      <c r="M359" s="14"/>
      <c r="N359" s="14"/>
      <c r="O359" s="14"/>
      <c r="P359" s="14"/>
      <c r="Q359" s="14"/>
      <c r="R359" s="14"/>
    </row>
    <row r="360" spans="1:18" x14ac:dyDescent="0.25">
      <c r="A360" s="14" t="s">
        <v>1847</v>
      </c>
      <c r="B360" s="14"/>
      <c r="C360" s="14" t="s">
        <v>1848</v>
      </c>
      <c r="D360" s="14"/>
      <c r="E360" s="14"/>
      <c r="F360" s="14"/>
      <c r="G360" s="14"/>
      <c r="H360" s="14"/>
      <c r="I360" s="14"/>
      <c r="J360" s="14"/>
      <c r="K360" s="14"/>
      <c r="L360" s="14"/>
      <c r="M360" s="14"/>
      <c r="N360" s="14"/>
      <c r="O360" s="14"/>
      <c r="P360" s="14"/>
      <c r="Q360" s="14"/>
      <c r="R360" s="14"/>
    </row>
    <row r="361" spans="1:18" x14ac:dyDescent="0.25">
      <c r="A361" s="14"/>
      <c r="B361" s="14" t="s">
        <v>1849</v>
      </c>
      <c r="C361" s="14"/>
      <c r="D361" s="14"/>
      <c r="E361" s="14"/>
      <c r="F361" s="14"/>
      <c r="G361" s="14"/>
      <c r="H361" s="14"/>
      <c r="I361" s="14"/>
      <c r="J361" s="14"/>
      <c r="K361" s="14"/>
      <c r="L361" s="14"/>
      <c r="M361" s="14"/>
      <c r="N361" s="14"/>
      <c r="O361" s="14"/>
      <c r="P361" s="14"/>
      <c r="Q361" s="14"/>
      <c r="R361" s="14"/>
    </row>
    <row r="362" spans="1:18" x14ac:dyDescent="0.25">
      <c r="A362" s="14"/>
      <c r="B362" s="14" t="s">
        <v>1850</v>
      </c>
      <c r="C362" s="14"/>
      <c r="D362" s="14"/>
      <c r="E362" s="14"/>
      <c r="F362" s="14"/>
      <c r="G362" s="14"/>
      <c r="H362" s="14"/>
      <c r="I362" s="14"/>
      <c r="J362" s="14"/>
      <c r="K362" s="14"/>
      <c r="L362" s="14"/>
      <c r="M362" s="14"/>
      <c r="N362" s="14"/>
      <c r="O362" s="14"/>
      <c r="P362" s="14"/>
      <c r="Q362" s="14"/>
      <c r="R362" s="14"/>
    </row>
    <row r="363" spans="1:18" x14ac:dyDescent="0.25">
      <c r="A363" s="14"/>
      <c r="B363" s="14"/>
      <c r="C363" s="14"/>
      <c r="D363" s="14"/>
      <c r="E363" s="14"/>
      <c r="F363" s="14"/>
      <c r="G363" s="14"/>
      <c r="H363" s="14"/>
      <c r="I363" s="14"/>
      <c r="J363" s="14"/>
      <c r="K363" s="14"/>
      <c r="L363" s="14"/>
      <c r="M363" s="14"/>
      <c r="N363" s="14"/>
      <c r="O363" s="14"/>
      <c r="P363" s="14"/>
      <c r="Q363" s="14"/>
      <c r="R363" s="14"/>
    </row>
    <row r="364" spans="1:18" x14ac:dyDescent="0.25">
      <c r="A364" s="14"/>
      <c r="B364" s="14" t="s">
        <v>1624</v>
      </c>
      <c r="C364" s="14"/>
      <c r="D364" s="14"/>
      <c r="E364" s="14"/>
      <c r="F364" s="14"/>
      <c r="G364" s="14"/>
      <c r="H364" s="14"/>
      <c r="I364" s="14"/>
      <c r="J364" s="14"/>
      <c r="K364" s="14"/>
      <c r="L364" s="14"/>
      <c r="M364" s="14"/>
      <c r="N364" s="14"/>
      <c r="O364" s="14"/>
      <c r="P364" s="14"/>
      <c r="Q364" s="14"/>
      <c r="R364" s="14"/>
    </row>
    <row r="367" spans="1:18" x14ac:dyDescent="0.25">
      <c r="A367" s="14" t="s">
        <v>1804</v>
      </c>
      <c r="B367" s="14" t="s">
        <v>1562</v>
      </c>
      <c r="C367" s="14" t="s">
        <v>1563</v>
      </c>
      <c r="D367" s="14"/>
      <c r="E367" s="14"/>
      <c r="F367" s="14"/>
      <c r="G367" s="14"/>
      <c r="H367" s="14"/>
      <c r="I367" s="14"/>
      <c r="J367" s="14"/>
      <c r="K367" s="14"/>
      <c r="L367" s="14"/>
      <c r="M367" s="14"/>
      <c r="N367" s="14"/>
      <c r="O367" s="14"/>
      <c r="P367" s="14"/>
      <c r="Q367" s="14"/>
      <c r="R367" s="14"/>
    </row>
    <row r="368" spans="1:18" x14ac:dyDescent="0.25">
      <c r="A368" s="14" t="s">
        <v>1805</v>
      </c>
      <c r="B368" s="14"/>
      <c r="C368" s="14"/>
      <c r="D368" s="14"/>
      <c r="E368" s="14"/>
      <c r="F368" s="14"/>
      <c r="G368" s="14"/>
      <c r="H368" s="14"/>
      <c r="I368" s="14"/>
      <c r="J368" s="14"/>
      <c r="K368" s="14"/>
      <c r="L368" s="14"/>
      <c r="M368" s="14"/>
      <c r="N368" s="14"/>
      <c r="O368" s="14"/>
      <c r="P368" s="14"/>
      <c r="Q368" s="14"/>
      <c r="R368" s="14"/>
    </row>
    <row r="369" spans="1:18" x14ac:dyDescent="0.25">
      <c r="A369" s="14"/>
      <c r="B369" s="14" t="s">
        <v>1851</v>
      </c>
      <c r="C369" s="14"/>
      <c r="D369" s="14"/>
      <c r="E369" s="14"/>
      <c r="F369" s="14"/>
      <c r="G369" s="14"/>
      <c r="H369" s="14"/>
      <c r="I369" s="14"/>
      <c r="J369" s="14"/>
      <c r="K369" s="14"/>
      <c r="L369" s="14"/>
      <c r="M369" s="14"/>
      <c r="N369" s="14"/>
      <c r="O369" s="14"/>
      <c r="P369" s="14"/>
      <c r="Q369" s="14"/>
      <c r="R369" s="14"/>
    </row>
    <row r="370" spans="1:18" x14ac:dyDescent="0.25">
      <c r="A370" s="14"/>
      <c r="B370" s="14" t="s">
        <v>1852</v>
      </c>
      <c r="C370" s="14"/>
      <c r="D370" s="14"/>
      <c r="E370" s="14"/>
      <c r="F370" s="14"/>
      <c r="G370" s="14"/>
      <c r="H370" s="14"/>
      <c r="I370" s="14"/>
      <c r="J370" s="14"/>
      <c r="K370" s="14"/>
      <c r="L370" s="14"/>
      <c r="M370" s="14"/>
      <c r="N370" s="14"/>
      <c r="O370" s="14"/>
      <c r="P370" s="14"/>
      <c r="Q370" s="14"/>
      <c r="R370" s="14"/>
    </row>
    <row r="371" spans="1:18" x14ac:dyDescent="0.25">
      <c r="A371" s="14"/>
      <c r="B371" s="14" t="s">
        <v>1853</v>
      </c>
      <c r="C371" s="14"/>
      <c r="D371" s="14"/>
      <c r="E371" s="14"/>
      <c r="F371" s="14"/>
      <c r="G371" s="14"/>
      <c r="H371" s="14"/>
      <c r="I371" s="14"/>
      <c r="J371" s="14"/>
      <c r="K371" s="14"/>
      <c r="L371" s="14"/>
      <c r="M371" s="14"/>
      <c r="N371" s="14"/>
      <c r="O371" s="14"/>
      <c r="P371" s="14"/>
      <c r="Q371" s="14"/>
      <c r="R371" s="14"/>
    </row>
    <row r="372" spans="1:18" x14ac:dyDescent="0.25">
      <c r="A372" s="14"/>
      <c r="B372" s="14"/>
      <c r="C372" s="14"/>
      <c r="D372" s="14"/>
      <c r="E372" s="14"/>
      <c r="F372" s="14"/>
      <c r="G372" s="14"/>
      <c r="H372" s="14"/>
      <c r="I372" s="14"/>
      <c r="J372" s="14"/>
      <c r="K372" s="14"/>
      <c r="L372" s="14"/>
      <c r="M372" s="14"/>
      <c r="N372" s="14"/>
      <c r="O372" s="14"/>
      <c r="P372" s="14"/>
      <c r="Q372" s="14"/>
      <c r="R372" s="14"/>
    </row>
    <row r="373" spans="1:18" x14ac:dyDescent="0.25">
      <c r="A373" s="14"/>
      <c r="B373" s="14" t="s">
        <v>1854</v>
      </c>
      <c r="C373" s="14" t="s">
        <v>1855</v>
      </c>
      <c r="D373" s="14"/>
      <c r="E373" s="14"/>
      <c r="F373" s="14"/>
      <c r="G373" s="14"/>
      <c r="H373" s="14"/>
      <c r="I373" s="14"/>
      <c r="J373" s="14"/>
      <c r="K373" s="14"/>
      <c r="L373" s="14"/>
      <c r="M373" s="14"/>
      <c r="N373" s="14"/>
      <c r="O373" s="14"/>
      <c r="P373" s="14"/>
      <c r="Q373" s="14"/>
      <c r="R373" s="14"/>
    </row>
    <row r="374" spans="1:18" x14ac:dyDescent="0.25">
      <c r="A374" s="14" t="s">
        <v>1856</v>
      </c>
      <c r="B374" s="14" t="s">
        <v>1857</v>
      </c>
      <c r="C374" s="14" t="s">
        <v>1858</v>
      </c>
      <c r="D374" s="14"/>
      <c r="E374" s="14"/>
      <c r="F374" s="14"/>
      <c r="G374" s="14"/>
      <c r="H374" s="14"/>
      <c r="I374" s="14"/>
      <c r="J374" s="14"/>
      <c r="K374" s="14"/>
      <c r="L374" s="14"/>
      <c r="M374" s="14"/>
      <c r="N374" s="14"/>
      <c r="O374" s="14"/>
      <c r="P374" s="14"/>
      <c r="Q374" s="14"/>
      <c r="R374" s="14"/>
    </row>
    <row r="375" spans="1:18" x14ac:dyDescent="0.25">
      <c r="A375" s="14" t="s">
        <v>1859</v>
      </c>
      <c r="B375" s="14"/>
      <c r="C375" s="14" t="s">
        <v>1860</v>
      </c>
      <c r="D375" s="14"/>
      <c r="E375" s="14"/>
      <c r="F375" s="14"/>
      <c r="G375" s="14"/>
      <c r="H375" s="14"/>
      <c r="I375" s="14"/>
      <c r="J375" s="14"/>
      <c r="K375" s="14"/>
      <c r="L375" s="14"/>
      <c r="M375" s="14"/>
      <c r="N375" s="14"/>
      <c r="O375" s="14"/>
      <c r="P375" s="14"/>
      <c r="Q375" s="14"/>
      <c r="R375" s="14"/>
    </row>
    <row r="376" spans="1:18" x14ac:dyDescent="0.25">
      <c r="A376" s="14" t="s">
        <v>1861</v>
      </c>
      <c r="B376" s="14" t="s">
        <v>1862</v>
      </c>
      <c r="C376" s="14" t="s">
        <v>1863</v>
      </c>
      <c r="D376" s="14"/>
      <c r="E376" s="14"/>
      <c r="F376" s="14"/>
      <c r="G376" s="14"/>
      <c r="H376" s="14"/>
      <c r="I376" s="14"/>
      <c r="J376" s="14"/>
      <c r="K376" s="14"/>
      <c r="L376" s="14"/>
      <c r="M376" s="14"/>
      <c r="N376" s="14"/>
      <c r="O376" s="14"/>
      <c r="P376" s="14"/>
      <c r="Q376" s="14"/>
      <c r="R376" s="14"/>
    </row>
    <row r="377" spans="1:18" x14ac:dyDescent="0.25">
      <c r="A377" s="14"/>
      <c r="B377" s="14"/>
      <c r="C377" s="14"/>
      <c r="D377" s="14"/>
      <c r="E377" s="14"/>
      <c r="F377" s="14"/>
      <c r="G377" s="14"/>
      <c r="H377" s="14"/>
      <c r="I377" s="14"/>
      <c r="J377" s="14"/>
      <c r="K377" s="14"/>
      <c r="L377" s="14"/>
      <c r="M377" s="14"/>
      <c r="N377" s="14"/>
      <c r="O377" s="14"/>
      <c r="P377" s="14"/>
      <c r="Q377" s="14"/>
      <c r="R377" s="14"/>
    </row>
    <row r="378" spans="1:18" x14ac:dyDescent="0.25">
      <c r="A378" s="14"/>
      <c r="B378" s="14" t="s">
        <v>1864</v>
      </c>
      <c r="C378" s="14"/>
      <c r="D378" s="14"/>
      <c r="E378" s="14"/>
      <c r="F378" s="14"/>
      <c r="G378" s="14"/>
      <c r="H378" s="14"/>
      <c r="I378" s="14"/>
      <c r="J378" s="14"/>
      <c r="K378" s="14"/>
      <c r="L378" s="14"/>
      <c r="M378" s="14"/>
      <c r="N378" s="14"/>
      <c r="O378" s="14"/>
      <c r="P378" s="14"/>
      <c r="Q378" s="14"/>
      <c r="R378" s="14"/>
    </row>
    <row r="379" spans="1:18" x14ac:dyDescent="0.25">
      <c r="A379" s="14"/>
      <c r="B379" s="14"/>
      <c r="C379" s="14"/>
      <c r="D379" s="14"/>
      <c r="E379" s="14"/>
      <c r="F379" s="14"/>
      <c r="G379" s="14"/>
      <c r="H379" s="14"/>
      <c r="I379" s="14"/>
      <c r="J379" s="14"/>
      <c r="K379" s="14"/>
      <c r="L379" s="14"/>
      <c r="M379" s="14"/>
      <c r="N379" s="14"/>
      <c r="O379" s="14"/>
      <c r="P379" s="14"/>
      <c r="Q379" s="14"/>
      <c r="R379" s="14"/>
    </row>
    <row r="380" spans="1:18" x14ac:dyDescent="0.25">
      <c r="A380" s="14"/>
      <c r="B380" s="14" t="s">
        <v>1865</v>
      </c>
      <c r="C380" s="14"/>
      <c r="D380" s="14"/>
      <c r="E380" s="14"/>
      <c r="F380" s="14"/>
      <c r="G380" s="14"/>
      <c r="H380" s="14"/>
      <c r="I380" s="14"/>
      <c r="J380" s="14"/>
      <c r="K380" s="14"/>
      <c r="L380" s="14"/>
      <c r="M380" s="14"/>
      <c r="N380" s="14"/>
      <c r="O380" s="14"/>
      <c r="P380" s="14"/>
      <c r="Q380" s="14"/>
      <c r="R380" s="14"/>
    </row>
    <row r="381" spans="1:18" x14ac:dyDescent="0.25">
      <c r="A381" s="14"/>
      <c r="B381" s="14" t="s">
        <v>1866</v>
      </c>
      <c r="C381" s="14"/>
      <c r="D381" s="14"/>
      <c r="E381" s="14"/>
      <c r="F381" s="14"/>
      <c r="G381" s="14"/>
      <c r="H381" s="14"/>
      <c r="I381" s="14"/>
      <c r="J381" s="14"/>
      <c r="K381" s="14"/>
      <c r="L381" s="14"/>
      <c r="M381" s="14"/>
      <c r="N381" s="14"/>
      <c r="O381" s="14"/>
      <c r="P381" s="14"/>
      <c r="Q381" s="14"/>
      <c r="R381" s="14"/>
    </row>
    <row r="382" spans="1:18" x14ac:dyDescent="0.25">
      <c r="A382" s="14"/>
      <c r="B382" s="14" t="s">
        <v>1867</v>
      </c>
      <c r="C382" s="14"/>
      <c r="D382" s="14"/>
      <c r="E382" s="14"/>
      <c r="F382" s="14"/>
      <c r="G382" s="14"/>
      <c r="H382" s="14"/>
      <c r="I382" s="14"/>
      <c r="J382" s="14"/>
      <c r="K382" s="14"/>
      <c r="L382" s="14"/>
      <c r="M382" s="14"/>
      <c r="N382" s="14"/>
      <c r="O382" s="14"/>
      <c r="P382" s="14"/>
      <c r="Q382" s="14"/>
      <c r="R382" s="14"/>
    </row>
    <row r="383" spans="1:18" x14ac:dyDescent="0.25">
      <c r="A383" s="14"/>
      <c r="B383" s="14" t="s">
        <v>1624</v>
      </c>
      <c r="C383" s="14"/>
      <c r="D383" s="14"/>
      <c r="E383" s="14"/>
      <c r="F383" s="14"/>
      <c r="G383" s="14"/>
      <c r="H383" s="14"/>
      <c r="I383" s="14"/>
      <c r="J383" s="14"/>
      <c r="K383" s="14"/>
      <c r="L383" s="14"/>
      <c r="M383" s="14"/>
      <c r="N383" s="14"/>
      <c r="O383" s="14"/>
      <c r="P383" s="14"/>
      <c r="Q383" s="14"/>
      <c r="R383" s="14"/>
    </row>
    <row r="384" spans="1:18" x14ac:dyDescent="0.25">
      <c r="A384" s="14"/>
      <c r="B384" s="14" t="s">
        <v>1868</v>
      </c>
      <c r="C384" s="14"/>
      <c r="D384" s="14"/>
      <c r="E384" s="14"/>
      <c r="F384" s="14"/>
      <c r="G384" s="14"/>
      <c r="H384" s="14"/>
      <c r="I384" s="14"/>
      <c r="J384" s="14"/>
      <c r="K384" s="14"/>
      <c r="L384" s="14"/>
      <c r="M384" s="14"/>
      <c r="N384" s="14"/>
      <c r="O384" s="14"/>
      <c r="P384" s="14"/>
      <c r="Q384" s="14"/>
      <c r="R384" s="14"/>
    </row>
    <row r="386" spans="1:18" x14ac:dyDescent="0.25">
      <c r="A386" s="14" t="s">
        <v>1869</v>
      </c>
      <c r="B386" s="14" t="s">
        <v>1870</v>
      </c>
      <c r="C386" s="14"/>
      <c r="D386" s="14"/>
      <c r="E386" s="14"/>
      <c r="F386" s="14"/>
      <c r="G386" s="14"/>
      <c r="H386" s="14"/>
      <c r="I386" s="14"/>
      <c r="J386" s="14"/>
      <c r="K386" s="14"/>
      <c r="L386" s="14"/>
      <c r="M386" s="14"/>
      <c r="N386" s="14"/>
      <c r="O386" s="14"/>
      <c r="P386" s="14"/>
      <c r="Q386" s="14"/>
      <c r="R386" s="14"/>
    </row>
    <row r="387" spans="1:18" x14ac:dyDescent="0.25">
      <c r="A387" s="14" t="s">
        <v>1871</v>
      </c>
      <c r="B387" s="14" t="s">
        <v>1872</v>
      </c>
      <c r="C387" s="14"/>
      <c r="D387" s="14"/>
      <c r="E387" s="14"/>
      <c r="F387" s="14"/>
      <c r="G387" s="14"/>
      <c r="H387" s="14"/>
      <c r="I387" s="14"/>
      <c r="J387" s="14"/>
      <c r="K387" s="14"/>
      <c r="L387" s="14"/>
      <c r="M387" s="14"/>
      <c r="N387" s="14"/>
      <c r="O387" s="14"/>
      <c r="P387" s="14"/>
      <c r="Q387" s="14"/>
      <c r="R387" s="14"/>
    </row>
    <row r="388" spans="1:18" x14ac:dyDescent="0.25">
      <c r="A388" s="14"/>
      <c r="B388" s="14" t="s">
        <v>1873</v>
      </c>
      <c r="C388" s="14"/>
      <c r="D388" s="14"/>
      <c r="E388" s="14"/>
      <c r="F388" s="14"/>
      <c r="G388" s="14"/>
      <c r="H388" s="14"/>
      <c r="I388" s="14"/>
      <c r="J388" s="14"/>
      <c r="K388" s="14"/>
      <c r="L388" s="14"/>
      <c r="M388" s="14"/>
      <c r="N388" s="14"/>
      <c r="O388" s="14"/>
      <c r="P388" s="14"/>
      <c r="Q388" s="14"/>
      <c r="R388" s="14"/>
    </row>
    <row r="389" spans="1:18" x14ac:dyDescent="0.25">
      <c r="A389" s="14"/>
      <c r="B389" s="14" t="s">
        <v>1874</v>
      </c>
      <c r="C389" s="14"/>
      <c r="D389" s="14"/>
      <c r="E389" s="14"/>
      <c r="F389" s="14"/>
      <c r="G389" s="14"/>
      <c r="H389" s="14"/>
      <c r="I389" s="14"/>
      <c r="J389" s="14"/>
      <c r="K389" s="14"/>
      <c r="L389" s="14"/>
      <c r="M389" s="14"/>
      <c r="N389" s="14"/>
      <c r="O389" s="14"/>
      <c r="P389" s="14"/>
      <c r="Q389" s="14"/>
      <c r="R389" s="14"/>
    </row>
    <row r="390" spans="1:18" x14ac:dyDescent="0.25">
      <c r="A390" s="14"/>
      <c r="B390" s="14" t="s">
        <v>1875</v>
      </c>
      <c r="C390" s="14" t="s">
        <v>1578</v>
      </c>
      <c r="D390" s="14"/>
      <c r="E390" s="14"/>
      <c r="F390" s="14"/>
      <c r="G390" s="14"/>
      <c r="H390" s="14"/>
      <c r="I390" s="14"/>
      <c r="J390" s="14"/>
      <c r="K390" s="14"/>
      <c r="L390" s="14"/>
      <c r="M390" s="14"/>
      <c r="N390" s="14"/>
      <c r="O390" s="14"/>
      <c r="P390" s="14"/>
      <c r="Q390" s="14"/>
      <c r="R390" s="14"/>
    </row>
    <row r="391" spans="1:18" x14ac:dyDescent="0.25">
      <c r="A391" s="14"/>
      <c r="B391" s="14" t="s">
        <v>1876</v>
      </c>
      <c r="C391" s="14" t="s">
        <v>1858</v>
      </c>
      <c r="D391" s="14"/>
      <c r="E391" s="14"/>
      <c r="F391" s="14"/>
      <c r="G391" s="14"/>
      <c r="H391" s="14"/>
      <c r="I391" s="14"/>
      <c r="J391" s="14"/>
      <c r="K391" s="14"/>
      <c r="L391" s="14"/>
      <c r="M391" s="14"/>
      <c r="N391" s="14"/>
      <c r="O391" s="14"/>
      <c r="P391" s="14"/>
      <c r="Q391" s="14"/>
      <c r="R391" s="14"/>
    </row>
    <row r="392" spans="1:18" x14ac:dyDescent="0.25">
      <c r="A392" s="14"/>
      <c r="B392" s="14"/>
      <c r="C392" s="14" t="s">
        <v>1860</v>
      </c>
      <c r="D392" s="14"/>
      <c r="E392" s="14"/>
      <c r="F392" s="14"/>
      <c r="G392" s="14"/>
      <c r="H392" s="14"/>
      <c r="I392" s="14"/>
      <c r="J392" s="14"/>
      <c r="K392" s="14"/>
      <c r="L392" s="14"/>
      <c r="M392" s="14"/>
      <c r="N392" s="14"/>
      <c r="O392" s="14"/>
      <c r="P392" s="14"/>
      <c r="Q392" s="14"/>
      <c r="R392" s="14"/>
    </row>
    <row r="393" spans="1:18" x14ac:dyDescent="0.25">
      <c r="A393" s="14"/>
      <c r="B393" s="14" t="s">
        <v>1877</v>
      </c>
      <c r="C393" s="14" t="s">
        <v>1863</v>
      </c>
      <c r="D393" s="14"/>
      <c r="E393" s="14"/>
      <c r="F393" s="14"/>
      <c r="G393" s="14"/>
      <c r="H393" s="14"/>
      <c r="I393" s="14"/>
      <c r="J393" s="14"/>
      <c r="K393" s="14"/>
      <c r="L393" s="14"/>
      <c r="M393" s="14"/>
      <c r="N393" s="14"/>
      <c r="O393" s="14"/>
      <c r="P393" s="14"/>
      <c r="Q393" s="14"/>
      <c r="R393" s="14"/>
    </row>
    <row r="394" spans="1:18" x14ac:dyDescent="0.25">
      <c r="A394" s="14"/>
      <c r="B394" s="14" t="s">
        <v>1878</v>
      </c>
      <c r="C394" s="14"/>
      <c r="D394" s="14"/>
      <c r="E394" s="14"/>
      <c r="F394" s="14"/>
      <c r="G394" s="14"/>
      <c r="H394" s="14"/>
      <c r="I394" s="14"/>
      <c r="J394" s="14"/>
      <c r="K394" s="14"/>
      <c r="L394" s="14"/>
      <c r="M394" s="14"/>
      <c r="N394" s="14"/>
      <c r="O394" s="14"/>
      <c r="P394" s="14"/>
      <c r="Q394" s="14"/>
      <c r="R394" s="14"/>
    </row>
    <row r="395" spans="1:18" x14ac:dyDescent="0.25">
      <c r="A395" s="14"/>
      <c r="B395" s="14"/>
      <c r="C395" s="14"/>
      <c r="D395" s="14"/>
      <c r="E395" s="14"/>
      <c r="F395" s="14"/>
      <c r="G395" s="14"/>
      <c r="H395" s="14"/>
      <c r="I395" s="14"/>
      <c r="J395" s="14"/>
      <c r="K395" s="14"/>
      <c r="L395" s="14"/>
      <c r="M395" s="14"/>
      <c r="N395" s="14"/>
      <c r="O395" s="14"/>
      <c r="P395" s="14"/>
      <c r="Q395" s="14"/>
      <c r="R395" s="14"/>
    </row>
    <row r="396" spans="1:18" x14ac:dyDescent="0.25">
      <c r="A396" s="14"/>
      <c r="B396" s="14" t="s">
        <v>1879</v>
      </c>
      <c r="C396" s="14"/>
      <c r="D396" s="14"/>
      <c r="E396" s="14"/>
      <c r="F396" s="14"/>
      <c r="G396" s="14"/>
      <c r="H396" s="14"/>
      <c r="I396" s="14"/>
      <c r="J396" s="14"/>
      <c r="K396" s="14"/>
      <c r="L396" s="14"/>
      <c r="M396" s="14"/>
      <c r="N396" s="14"/>
      <c r="O396" s="14"/>
      <c r="P396" s="14"/>
      <c r="Q396" s="14"/>
      <c r="R396" s="14"/>
    </row>
    <row r="397" spans="1:18" x14ac:dyDescent="0.25">
      <c r="A397" s="14"/>
      <c r="B397" s="14" t="s">
        <v>1880</v>
      </c>
      <c r="C397" s="14"/>
      <c r="D397" s="14"/>
      <c r="E397" s="14"/>
      <c r="F397" s="14"/>
      <c r="G397" s="14"/>
      <c r="H397" s="14"/>
      <c r="I397" s="14"/>
      <c r="J397" s="14"/>
      <c r="K397" s="14"/>
      <c r="L397" s="14"/>
      <c r="M397" s="14"/>
      <c r="N397" s="14"/>
      <c r="O397" s="14"/>
      <c r="P397" s="14"/>
      <c r="Q397" s="14"/>
      <c r="R397" s="14"/>
    </row>
    <row r="398" spans="1:18" x14ac:dyDescent="0.25">
      <c r="A398" s="14"/>
      <c r="B398" s="14" t="s">
        <v>1881</v>
      </c>
      <c r="C398" s="14"/>
      <c r="D398" s="14"/>
      <c r="E398" s="14"/>
      <c r="F398" s="14"/>
      <c r="G398" s="14"/>
      <c r="H398" s="14"/>
      <c r="I398" s="14"/>
      <c r="J398" s="14"/>
      <c r="K398" s="14"/>
      <c r="L398" s="14"/>
      <c r="M398" s="14"/>
      <c r="N398" s="14"/>
      <c r="O398" s="14"/>
      <c r="P398" s="14"/>
      <c r="Q398" s="14"/>
      <c r="R398" s="14"/>
    </row>
    <row r="399" spans="1:18" x14ac:dyDescent="0.25">
      <c r="A399" s="14"/>
      <c r="B399" s="14"/>
      <c r="C399" s="14"/>
      <c r="D399" s="14"/>
      <c r="E399" s="14"/>
      <c r="F399" s="14"/>
      <c r="G399" s="14"/>
      <c r="H399" s="14"/>
      <c r="I399" s="14"/>
      <c r="J399" s="14"/>
      <c r="K399" s="14"/>
      <c r="L399" s="14"/>
      <c r="M399" s="14"/>
      <c r="N399" s="14"/>
      <c r="O399" s="14"/>
      <c r="P399" s="14"/>
      <c r="Q399" s="14"/>
      <c r="R399" s="14"/>
    </row>
    <row r="400" spans="1:18" x14ac:dyDescent="0.25">
      <c r="A400" s="14"/>
      <c r="B400" s="14" t="s">
        <v>1882</v>
      </c>
      <c r="C400" s="14"/>
      <c r="D400" s="14"/>
      <c r="E400" s="14"/>
      <c r="F400" s="14"/>
      <c r="G400" s="14"/>
      <c r="H400" s="14"/>
      <c r="I400" s="14"/>
      <c r="J400" s="14"/>
      <c r="K400" s="14"/>
      <c r="L400" s="14"/>
      <c r="M400" s="14"/>
      <c r="N400" s="14"/>
      <c r="O400" s="14"/>
      <c r="P400" s="14"/>
      <c r="Q400" s="14"/>
      <c r="R400" s="14"/>
    </row>
    <row r="401" spans="1:18" x14ac:dyDescent="0.25">
      <c r="A401" s="14"/>
      <c r="B401" s="14" t="s">
        <v>1883</v>
      </c>
      <c r="C401" s="14"/>
      <c r="D401" s="14"/>
      <c r="E401" s="14"/>
      <c r="F401" s="14"/>
      <c r="G401" s="14"/>
      <c r="H401" s="14"/>
      <c r="I401" s="14"/>
      <c r="J401" s="14"/>
      <c r="K401" s="14"/>
      <c r="L401" s="14"/>
      <c r="M401" s="14"/>
      <c r="N401" s="14"/>
      <c r="O401" s="14"/>
      <c r="P401" s="14"/>
      <c r="Q401" s="14"/>
      <c r="R401" s="14"/>
    </row>
    <row r="402" spans="1:18" x14ac:dyDescent="0.25">
      <c r="A402" s="14"/>
      <c r="B402" s="14"/>
      <c r="C402" s="14"/>
      <c r="D402" s="14"/>
      <c r="E402" s="14"/>
      <c r="F402" s="14"/>
      <c r="G402" s="14"/>
      <c r="H402" s="14"/>
      <c r="I402" s="14"/>
      <c r="J402" s="14"/>
      <c r="K402" s="14"/>
      <c r="L402" s="14"/>
      <c r="M402" s="14"/>
      <c r="N402" s="14"/>
      <c r="O402" s="14"/>
      <c r="P402" s="14"/>
      <c r="Q402" s="14"/>
      <c r="R402" s="14"/>
    </row>
    <row r="403" spans="1:18" x14ac:dyDescent="0.25">
      <c r="A403" s="14"/>
      <c r="B403" s="14" t="s">
        <v>1711</v>
      </c>
      <c r="C403" s="14"/>
      <c r="D403" s="14"/>
      <c r="E403" s="14"/>
      <c r="F403" s="14"/>
      <c r="G403" s="14"/>
      <c r="H403" s="14"/>
      <c r="I403" s="14"/>
      <c r="J403" s="14"/>
      <c r="K403" s="14"/>
      <c r="L403" s="14"/>
      <c r="M403" s="14"/>
      <c r="N403" s="14"/>
      <c r="O403" s="14"/>
      <c r="P403" s="14"/>
      <c r="Q403" s="14"/>
      <c r="R403" s="14"/>
    </row>
    <row r="405" spans="1:18" x14ac:dyDescent="0.25">
      <c r="A405" s="14" t="s">
        <v>165</v>
      </c>
      <c r="B405" s="14" t="s">
        <v>1884</v>
      </c>
      <c r="C405" s="14" t="s">
        <v>1855</v>
      </c>
      <c r="D405" s="14"/>
      <c r="E405" s="14"/>
      <c r="F405" s="14"/>
      <c r="G405" s="14"/>
      <c r="H405" s="14"/>
      <c r="I405" s="14"/>
      <c r="J405" s="14"/>
      <c r="K405" s="14"/>
      <c r="L405" s="14"/>
      <c r="M405" s="14"/>
      <c r="N405" s="14"/>
      <c r="O405" s="14"/>
      <c r="P405" s="14"/>
      <c r="Q405" s="14"/>
      <c r="R405" s="14"/>
    </row>
    <row r="406" spans="1:18" x14ac:dyDescent="0.25">
      <c r="A406" s="14" t="s">
        <v>1885</v>
      </c>
      <c r="B406" s="14" t="s">
        <v>1886</v>
      </c>
      <c r="C406" s="14" t="s">
        <v>1858</v>
      </c>
      <c r="D406" s="14"/>
      <c r="E406" s="14"/>
      <c r="F406" s="14"/>
      <c r="G406" s="14"/>
      <c r="H406" s="14"/>
      <c r="I406" s="14"/>
      <c r="J406" s="14"/>
      <c r="K406" s="14"/>
      <c r="L406" s="14"/>
      <c r="M406" s="14"/>
      <c r="N406" s="14"/>
      <c r="O406" s="14"/>
      <c r="P406" s="14"/>
      <c r="Q406" s="14"/>
      <c r="R406" s="14"/>
    </row>
    <row r="407" spans="1:18" x14ac:dyDescent="0.25">
      <c r="A407" s="14" t="s">
        <v>1887</v>
      </c>
      <c r="B407" s="14" t="s">
        <v>1888</v>
      </c>
      <c r="C407" s="14" t="s">
        <v>1860</v>
      </c>
      <c r="D407" s="14"/>
      <c r="E407" s="14"/>
      <c r="F407" s="14"/>
      <c r="G407" s="14"/>
      <c r="H407" s="14"/>
      <c r="I407" s="14"/>
      <c r="J407" s="14"/>
      <c r="K407" s="14"/>
      <c r="L407" s="14"/>
      <c r="M407" s="14"/>
      <c r="N407" s="14"/>
      <c r="O407" s="14"/>
      <c r="P407" s="14"/>
      <c r="Q407" s="14"/>
      <c r="R407" s="14"/>
    </row>
    <row r="408" spans="1:18" x14ac:dyDescent="0.25">
      <c r="A408" s="14"/>
      <c r="B408" s="14" t="s">
        <v>1889</v>
      </c>
      <c r="C408" s="14" t="s">
        <v>1863</v>
      </c>
      <c r="D408" s="14"/>
      <c r="E408" s="14"/>
      <c r="F408" s="14"/>
      <c r="G408" s="14"/>
      <c r="H408" s="14"/>
      <c r="I408" s="14"/>
      <c r="J408" s="14"/>
      <c r="K408" s="14"/>
      <c r="L408" s="14"/>
      <c r="M408" s="14"/>
      <c r="N408" s="14"/>
      <c r="O408" s="14"/>
      <c r="P408" s="14"/>
      <c r="Q408" s="14"/>
      <c r="R408" s="14"/>
    </row>
    <row r="409" spans="1:18" x14ac:dyDescent="0.25">
      <c r="A409" s="14"/>
      <c r="B409" s="14" t="s">
        <v>1890</v>
      </c>
      <c r="C409" s="14"/>
      <c r="D409" s="14"/>
      <c r="E409" s="14"/>
      <c r="F409" s="14"/>
      <c r="G409" s="14"/>
      <c r="H409" s="14"/>
      <c r="I409" s="14"/>
      <c r="J409" s="14"/>
      <c r="K409" s="14"/>
      <c r="L409" s="14"/>
      <c r="M409" s="14"/>
      <c r="N409" s="14"/>
      <c r="O409" s="14"/>
      <c r="P409" s="14"/>
      <c r="Q409" s="14"/>
      <c r="R409" s="14"/>
    </row>
    <row r="410" spans="1:18" x14ac:dyDescent="0.25">
      <c r="A410" s="14"/>
      <c r="B410" s="14"/>
      <c r="C410" s="14"/>
      <c r="D410" s="14"/>
      <c r="E410" s="14"/>
      <c r="F410" s="14"/>
      <c r="G410" s="14"/>
      <c r="H410" s="14"/>
      <c r="I410" s="14"/>
      <c r="J410" s="14"/>
      <c r="K410" s="14"/>
      <c r="L410" s="14"/>
      <c r="M410" s="14"/>
      <c r="N410" s="14"/>
      <c r="O410" s="14"/>
      <c r="P410" s="14"/>
      <c r="Q410" s="14"/>
      <c r="R410" s="14"/>
    </row>
    <row r="411" spans="1:18" x14ac:dyDescent="0.25">
      <c r="A411" s="14"/>
      <c r="B411" s="14" t="s">
        <v>1891</v>
      </c>
      <c r="C411" s="14"/>
      <c r="D411" s="14"/>
      <c r="E411" s="14"/>
      <c r="F411" s="14"/>
      <c r="G411" s="14"/>
      <c r="H411" s="14"/>
      <c r="I411" s="14"/>
      <c r="J411" s="14"/>
      <c r="K411" s="14"/>
      <c r="L411" s="14"/>
      <c r="M411" s="14"/>
      <c r="N411" s="14"/>
      <c r="O411" s="14"/>
      <c r="P411" s="14"/>
      <c r="Q411" s="14"/>
      <c r="R411" s="14"/>
    </row>
    <row r="412" spans="1:18" x14ac:dyDescent="0.25">
      <c r="A412" s="14"/>
      <c r="B412" s="14" t="s">
        <v>1892</v>
      </c>
      <c r="C412" s="14"/>
      <c r="D412" s="14"/>
      <c r="E412" s="14"/>
      <c r="F412" s="14"/>
      <c r="G412" s="14"/>
      <c r="H412" s="14"/>
      <c r="I412" s="14"/>
      <c r="J412" s="14"/>
      <c r="K412" s="14"/>
      <c r="L412" s="14"/>
      <c r="M412" s="14"/>
      <c r="N412" s="14"/>
      <c r="O412" s="14"/>
      <c r="P412" s="14"/>
      <c r="Q412" s="14"/>
      <c r="R412" s="14"/>
    </row>
    <row r="413" spans="1:18" x14ac:dyDescent="0.25">
      <c r="A413" s="14"/>
      <c r="B413" s="14" t="s">
        <v>1893</v>
      </c>
      <c r="C413" s="14"/>
      <c r="D413" s="14"/>
      <c r="E413" s="14"/>
      <c r="F413" s="14"/>
      <c r="G413" s="14"/>
      <c r="H413" s="14"/>
      <c r="I413" s="14"/>
      <c r="J413" s="14"/>
      <c r="K413" s="14"/>
      <c r="L413" s="14"/>
      <c r="M413" s="14"/>
      <c r="N413" s="14"/>
      <c r="O413" s="14"/>
      <c r="P413" s="14"/>
      <c r="Q413" s="14"/>
      <c r="R413" s="14"/>
    </row>
    <row r="414" spans="1:18" x14ac:dyDescent="0.25">
      <c r="A414" s="14"/>
      <c r="B414" s="14"/>
      <c r="C414" s="14"/>
      <c r="D414" s="14"/>
      <c r="E414" s="14"/>
      <c r="F414" s="14"/>
      <c r="G414" s="14"/>
      <c r="H414" s="14"/>
      <c r="I414" s="14"/>
      <c r="J414" s="14"/>
      <c r="K414" s="14"/>
      <c r="L414" s="14"/>
      <c r="M414" s="14"/>
      <c r="N414" s="14"/>
      <c r="O414" s="14"/>
      <c r="P414" s="14"/>
      <c r="Q414" s="14"/>
      <c r="R414" s="14"/>
    </row>
    <row r="415" spans="1:18" x14ac:dyDescent="0.25">
      <c r="A415" s="14"/>
      <c r="B415" s="14" t="s">
        <v>1617</v>
      </c>
      <c r="C415" s="14"/>
      <c r="D415" s="14"/>
      <c r="E415" s="14"/>
      <c r="F415" s="14"/>
      <c r="G415" s="14"/>
      <c r="H415" s="14"/>
      <c r="I415" s="14"/>
      <c r="J415" s="14"/>
      <c r="K415" s="14"/>
      <c r="L415" s="14"/>
      <c r="M415" s="14"/>
      <c r="N415" s="14"/>
      <c r="O415" s="14"/>
      <c r="P415" s="14"/>
      <c r="Q415" s="14"/>
      <c r="R415" s="14"/>
    </row>
    <row r="417" spans="1:18" x14ac:dyDescent="0.25">
      <c r="A417" s="14" t="s">
        <v>1894</v>
      </c>
      <c r="B417" s="14" t="s">
        <v>1714</v>
      </c>
      <c r="C417" s="14" t="s">
        <v>1562</v>
      </c>
      <c r="D417" s="14"/>
      <c r="E417" s="14"/>
      <c r="F417" s="14"/>
      <c r="G417" s="14"/>
      <c r="H417" s="14"/>
      <c r="I417" s="14"/>
      <c r="J417" s="14"/>
      <c r="K417" s="14"/>
      <c r="L417" s="14"/>
      <c r="M417" s="14"/>
      <c r="N417" s="14"/>
      <c r="O417" s="14"/>
      <c r="P417" s="14"/>
      <c r="Q417" s="14"/>
      <c r="R417" s="14"/>
    </row>
    <row r="418" spans="1:18" x14ac:dyDescent="0.25">
      <c r="A418" s="14"/>
      <c r="B418" s="14"/>
      <c r="C418" s="14"/>
      <c r="D418" s="14"/>
      <c r="E418" s="14"/>
      <c r="F418" s="14"/>
      <c r="G418" s="14"/>
      <c r="H418" s="14"/>
      <c r="I418" s="14"/>
      <c r="J418" s="14"/>
      <c r="K418" s="14"/>
      <c r="L418" s="14"/>
      <c r="M418" s="14"/>
      <c r="N418" s="14"/>
      <c r="O418" s="14"/>
      <c r="P418" s="14"/>
      <c r="Q418" s="14"/>
      <c r="R418" s="14"/>
    </row>
    <row r="419" spans="1:18" x14ac:dyDescent="0.25">
      <c r="A419" s="14"/>
      <c r="B419" s="14"/>
      <c r="C419" s="14"/>
      <c r="D419" s="14"/>
      <c r="E419" s="14"/>
      <c r="F419" s="14"/>
      <c r="G419" s="14"/>
      <c r="H419" s="14"/>
      <c r="I419" s="14"/>
      <c r="J419" s="14"/>
      <c r="K419" s="14"/>
      <c r="L419" s="14"/>
      <c r="M419" s="14"/>
      <c r="N419" s="14"/>
      <c r="O419" s="14"/>
      <c r="P419" s="14"/>
      <c r="Q419" s="14"/>
      <c r="R419" s="14"/>
    </row>
    <row r="420" spans="1:18" x14ac:dyDescent="0.25">
      <c r="A420" s="14" t="s">
        <v>1895</v>
      </c>
      <c r="B420" s="14" t="s">
        <v>1896</v>
      </c>
      <c r="C420" s="14" t="s">
        <v>1897</v>
      </c>
      <c r="D420" s="14"/>
      <c r="E420" s="14"/>
      <c r="F420" s="14"/>
      <c r="G420" s="14"/>
      <c r="H420" s="14"/>
      <c r="I420" s="14"/>
      <c r="J420" s="14"/>
      <c r="K420" s="14"/>
      <c r="L420" s="14"/>
      <c r="M420" s="14"/>
      <c r="N420" s="14"/>
      <c r="O420" s="14"/>
      <c r="P420" s="14"/>
      <c r="Q420" s="14"/>
      <c r="R420" s="14"/>
    </row>
    <row r="421" spans="1:18" x14ac:dyDescent="0.25">
      <c r="A421" s="14" t="s">
        <v>1898</v>
      </c>
      <c r="B421" s="14" t="s">
        <v>1899</v>
      </c>
      <c r="C421" s="14" t="s">
        <v>1900</v>
      </c>
      <c r="D421" s="14"/>
      <c r="E421" s="14"/>
      <c r="F421" s="14"/>
      <c r="G421" s="14"/>
      <c r="H421" s="14"/>
      <c r="I421" s="14"/>
      <c r="J421" s="14"/>
      <c r="K421" s="14"/>
      <c r="L421" s="14"/>
      <c r="M421" s="14"/>
      <c r="N421" s="14"/>
      <c r="O421" s="14"/>
      <c r="P421" s="14"/>
      <c r="Q421" s="14"/>
      <c r="R421" s="14"/>
    </row>
    <row r="422" spans="1:18" x14ac:dyDescent="0.25">
      <c r="A422" s="14" t="s">
        <v>1901</v>
      </c>
      <c r="B422" s="14" t="s">
        <v>1902</v>
      </c>
      <c r="C422" s="14" t="s">
        <v>1903</v>
      </c>
      <c r="D422" s="14"/>
      <c r="E422" s="14"/>
      <c r="F422" s="14"/>
      <c r="G422" s="14"/>
      <c r="H422" s="14"/>
      <c r="I422" s="14"/>
      <c r="J422" s="14"/>
      <c r="K422" s="14"/>
      <c r="L422" s="14"/>
      <c r="M422" s="14"/>
      <c r="N422" s="14"/>
      <c r="O422" s="14"/>
      <c r="P422" s="14"/>
      <c r="Q422" s="14"/>
      <c r="R422" s="14"/>
    </row>
    <row r="423" spans="1:18" x14ac:dyDescent="0.25">
      <c r="A423" s="14" t="s">
        <v>1904</v>
      </c>
      <c r="B423" s="14" t="s">
        <v>1905</v>
      </c>
      <c r="C423" s="14" t="s">
        <v>1906</v>
      </c>
      <c r="D423" s="14"/>
      <c r="E423" s="14"/>
      <c r="F423" s="14"/>
      <c r="G423" s="14"/>
      <c r="H423" s="14"/>
      <c r="I423" s="14"/>
      <c r="J423" s="14"/>
      <c r="K423" s="14"/>
      <c r="L423" s="14"/>
      <c r="M423" s="14"/>
      <c r="N423" s="14"/>
      <c r="O423" s="14"/>
      <c r="P423" s="14"/>
      <c r="Q423" s="14"/>
      <c r="R423" s="14"/>
    </row>
    <row r="424" spans="1:18" x14ac:dyDescent="0.25">
      <c r="A424" s="14" t="s">
        <v>1907</v>
      </c>
      <c r="B424" s="14" t="s">
        <v>1639</v>
      </c>
      <c r="C424" s="14" t="s">
        <v>1908</v>
      </c>
      <c r="D424" s="14"/>
      <c r="E424" s="14"/>
      <c r="F424" s="14"/>
      <c r="G424" s="14"/>
      <c r="H424" s="14"/>
      <c r="I424" s="14"/>
      <c r="J424" s="14"/>
      <c r="K424" s="14"/>
      <c r="L424" s="14"/>
      <c r="M424" s="14"/>
      <c r="N424" s="14"/>
      <c r="O424" s="14"/>
      <c r="P424" s="14"/>
      <c r="Q424" s="14"/>
      <c r="R424" s="14"/>
    </row>
    <row r="425" spans="1:18" x14ac:dyDescent="0.25">
      <c r="A425" s="14"/>
      <c r="B425" s="14" t="s">
        <v>1909</v>
      </c>
      <c r="C425" s="14" t="s">
        <v>1910</v>
      </c>
      <c r="D425" s="14"/>
      <c r="E425" s="14"/>
      <c r="F425" s="14"/>
      <c r="G425" s="14"/>
      <c r="H425" s="14"/>
      <c r="I425" s="14"/>
      <c r="J425" s="14"/>
      <c r="K425" s="14"/>
      <c r="L425" s="14"/>
      <c r="M425" s="14"/>
      <c r="N425" s="14"/>
      <c r="O425" s="14"/>
      <c r="P425" s="14"/>
      <c r="Q425" s="14"/>
      <c r="R425" s="14"/>
    </row>
    <row r="426" spans="1:18" x14ac:dyDescent="0.25">
      <c r="A426" s="14"/>
      <c r="B426" s="14"/>
      <c r="C426" s="14" t="s">
        <v>1617</v>
      </c>
      <c r="D426" s="14"/>
      <c r="E426" s="14"/>
      <c r="F426" s="14"/>
      <c r="G426" s="14"/>
      <c r="H426" s="14"/>
      <c r="I426" s="14"/>
      <c r="J426" s="14"/>
      <c r="K426" s="14"/>
      <c r="L426" s="14"/>
      <c r="M426" s="14"/>
      <c r="N426" s="14"/>
      <c r="O426" s="14"/>
      <c r="P426" s="14"/>
      <c r="Q426" s="14"/>
      <c r="R426" s="1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7DD7-DD96-4F60-A9C6-A54A419440BF}">
  <sheetPr codeName="Feuil11"/>
  <dimension ref="C1:GU101"/>
  <sheetViews>
    <sheetView topLeftCell="A100" workbookViewId="0">
      <selection activeCell="F37" sqref="F37"/>
    </sheetView>
  </sheetViews>
  <sheetFormatPr baseColWidth="10" defaultColWidth="11.44140625" defaultRowHeight="13.2" x14ac:dyDescent="0.25"/>
  <cols>
    <col min="3" max="3" width="31.77734375" bestFit="1" customWidth="1"/>
    <col min="6" max="6" width="35.77734375" bestFit="1" customWidth="1"/>
    <col min="10" max="10" width="18.44140625" bestFit="1" customWidth="1"/>
    <col min="11" max="11" width="30.21875" bestFit="1" customWidth="1"/>
    <col min="12" max="12" width="15.77734375" bestFit="1" customWidth="1"/>
  </cols>
  <sheetData>
    <row r="1" spans="3:203" ht="13.8" thickBot="1" x14ac:dyDescent="0.3">
      <c r="D1" s="39">
        <v>1</v>
      </c>
      <c r="E1" s="40">
        <v>2</v>
      </c>
      <c r="F1" s="40">
        <v>3</v>
      </c>
      <c r="G1" s="40">
        <v>4</v>
      </c>
      <c r="H1" s="40">
        <v>5</v>
      </c>
      <c r="I1" s="40">
        <v>6</v>
      </c>
      <c r="J1" s="40">
        <v>7</v>
      </c>
      <c r="K1" s="40">
        <v>8</v>
      </c>
      <c r="L1" s="40">
        <v>9</v>
      </c>
      <c r="M1" s="40">
        <v>10</v>
      </c>
      <c r="N1" s="40">
        <v>11</v>
      </c>
      <c r="O1" s="40">
        <v>12</v>
      </c>
      <c r="P1" s="40">
        <v>13</v>
      </c>
      <c r="Q1" s="40">
        <v>14</v>
      </c>
      <c r="R1" s="40">
        <v>15</v>
      </c>
      <c r="S1" s="40">
        <v>16</v>
      </c>
      <c r="T1" s="40">
        <v>17</v>
      </c>
      <c r="U1" s="40">
        <v>18</v>
      </c>
      <c r="V1" s="40">
        <v>19</v>
      </c>
      <c r="W1" s="40">
        <v>20</v>
      </c>
      <c r="X1" s="40">
        <v>21</v>
      </c>
      <c r="Y1" s="40">
        <v>22</v>
      </c>
      <c r="Z1" s="40">
        <v>23</v>
      </c>
      <c r="AA1" s="40">
        <v>24</v>
      </c>
      <c r="AB1" s="40">
        <v>25</v>
      </c>
      <c r="AC1" s="40">
        <v>26</v>
      </c>
      <c r="AD1" s="40">
        <v>27</v>
      </c>
      <c r="AE1" s="40">
        <v>28</v>
      </c>
      <c r="AF1" s="40">
        <v>29</v>
      </c>
      <c r="AG1" s="40">
        <v>30</v>
      </c>
      <c r="AH1" s="40">
        <v>31</v>
      </c>
      <c r="AI1" s="40">
        <v>32</v>
      </c>
      <c r="AJ1" s="40">
        <v>33</v>
      </c>
      <c r="AK1" s="40">
        <v>34</v>
      </c>
      <c r="AL1" s="40">
        <v>35</v>
      </c>
      <c r="AM1" s="40">
        <v>36</v>
      </c>
      <c r="AN1" s="40">
        <v>37</v>
      </c>
      <c r="AO1" s="40">
        <v>38</v>
      </c>
      <c r="AP1" s="40">
        <v>39</v>
      </c>
      <c r="AQ1" s="40">
        <v>40</v>
      </c>
      <c r="AR1" s="40">
        <v>41</v>
      </c>
      <c r="AS1" s="40">
        <v>42</v>
      </c>
      <c r="AT1" s="40">
        <v>43</v>
      </c>
      <c r="AU1" s="40">
        <v>44</v>
      </c>
      <c r="AV1" s="40">
        <v>45</v>
      </c>
      <c r="AW1" s="40">
        <v>46</v>
      </c>
      <c r="AX1" s="40">
        <v>47</v>
      </c>
      <c r="AY1" s="40">
        <v>48</v>
      </c>
      <c r="AZ1" s="40">
        <v>49</v>
      </c>
      <c r="BA1" s="40">
        <v>50</v>
      </c>
      <c r="BB1" s="40">
        <v>51</v>
      </c>
      <c r="BC1" s="40">
        <v>52</v>
      </c>
      <c r="BD1" s="40">
        <v>53</v>
      </c>
      <c r="BE1" s="40">
        <v>54</v>
      </c>
      <c r="BF1" s="40">
        <v>55</v>
      </c>
      <c r="BG1" s="40">
        <v>56</v>
      </c>
      <c r="BH1" s="40">
        <v>57</v>
      </c>
      <c r="BI1" s="40">
        <v>58</v>
      </c>
      <c r="BJ1" s="40">
        <v>59</v>
      </c>
      <c r="BK1" s="40">
        <v>60</v>
      </c>
      <c r="BL1" s="40">
        <v>61</v>
      </c>
      <c r="BM1" s="40">
        <v>62</v>
      </c>
      <c r="BN1" s="40">
        <v>63</v>
      </c>
      <c r="BO1" s="40">
        <v>64</v>
      </c>
      <c r="BP1" s="40">
        <v>65</v>
      </c>
      <c r="BQ1" s="40">
        <v>66</v>
      </c>
      <c r="BR1" s="40">
        <v>67</v>
      </c>
      <c r="BS1" s="40">
        <v>68</v>
      </c>
      <c r="BT1" s="40">
        <v>69</v>
      </c>
      <c r="BU1" s="40">
        <v>70</v>
      </c>
      <c r="BV1" s="40">
        <v>71</v>
      </c>
      <c r="BW1" s="40">
        <v>72</v>
      </c>
      <c r="BX1" s="40">
        <v>73</v>
      </c>
      <c r="BY1" s="40">
        <v>74</v>
      </c>
      <c r="BZ1" s="40">
        <v>75</v>
      </c>
      <c r="CA1" s="40">
        <v>76</v>
      </c>
      <c r="CB1" s="40">
        <v>77</v>
      </c>
      <c r="CC1" s="40">
        <v>78</v>
      </c>
      <c r="CD1" s="40">
        <v>79</v>
      </c>
      <c r="CE1" s="40">
        <v>80</v>
      </c>
      <c r="CF1" s="40">
        <v>81</v>
      </c>
      <c r="CG1" s="40">
        <v>82</v>
      </c>
      <c r="CH1" s="40">
        <v>83</v>
      </c>
      <c r="CI1" s="40">
        <v>84</v>
      </c>
      <c r="CJ1" s="40">
        <v>85</v>
      </c>
      <c r="CK1" s="40">
        <v>86</v>
      </c>
      <c r="CL1" s="40">
        <v>87</v>
      </c>
      <c r="CM1" s="40">
        <v>88</v>
      </c>
      <c r="CN1" s="40">
        <v>89</v>
      </c>
      <c r="CO1" s="40">
        <v>90</v>
      </c>
      <c r="CP1" s="40">
        <v>91</v>
      </c>
      <c r="CQ1" s="40">
        <v>92</v>
      </c>
      <c r="CR1" s="40">
        <v>93</v>
      </c>
      <c r="CS1" s="40">
        <v>94</v>
      </c>
      <c r="CT1" s="40">
        <v>95</v>
      </c>
      <c r="CU1" s="40">
        <v>96</v>
      </c>
      <c r="CV1" s="40">
        <v>97</v>
      </c>
      <c r="CW1" s="40">
        <v>98</v>
      </c>
      <c r="CX1" s="40">
        <v>99</v>
      </c>
      <c r="CY1" s="40">
        <v>100</v>
      </c>
      <c r="CZ1" s="40">
        <v>101</v>
      </c>
      <c r="DA1" s="40">
        <v>102</v>
      </c>
      <c r="DB1" s="40">
        <v>103</v>
      </c>
      <c r="DC1" s="40">
        <v>104</v>
      </c>
      <c r="DD1" s="40">
        <v>105</v>
      </c>
      <c r="DE1" s="40">
        <v>106</v>
      </c>
      <c r="DF1" s="40">
        <v>107</v>
      </c>
      <c r="DG1" s="40">
        <v>108</v>
      </c>
      <c r="DH1" s="40">
        <v>109</v>
      </c>
      <c r="DI1" s="40">
        <v>110</v>
      </c>
      <c r="DJ1" s="40">
        <v>111</v>
      </c>
      <c r="DK1" s="40">
        <v>112</v>
      </c>
      <c r="DL1" s="40">
        <v>113</v>
      </c>
      <c r="DM1" s="40">
        <v>114</v>
      </c>
      <c r="DN1" s="40">
        <v>115</v>
      </c>
      <c r="DO1" s="40">
        <v>116</v>
      </c>
      <c r="DP1" s="40">
        <v>117</v>
      </c>
      <c r="DQ1" s="40">
        <v>118</v>
      </c>
      <c r="DR1" s="40">
        <v>119</v>
      </c>
      <c r="DS1" s="40">
        <v>120</v>
      </c>
      <c r="DT1" s="40">
        <v>121</v>
      </c>
      <c r="DU1" s="40">
        <v>122</v>
      </c>
      <c r="DV1" s="40">
        <v>123</v>
      </c>
      <c r="DW1" s="40">
        <v>124</v>
      </c>
      <c r="DX1" s="40">
        <v>125</v>
      </c>
      <c r="DY1" s="40">
        <v>126</v>
      </c>
      <c r="DZ1" s="40">
        <v>127</v>
      </c>
      <c r="EA1" s="40">
        <v>128</v>
      </c>
      <c r="EB1" s="40">
        <v>129</v>
      </c>
      <c r="EC1" s="40">
        <v>130</v>
      </c>
      <c r="ED1" s="40">
        <v>131</v>
      </c>
      <c r="EE1" s="40">
        <v>132</v>
      </c>
      <c r="EF1" s="40">
        <v>133</v>
      </c>
      <c r="EG1" s="40">
        <v>134</v>
      </c>
      <c r="EH1" s="40">
        <v>135</v>
      </c>
      <c r="EI1" s="40">
        <v>136</v>
      </c>
      <c r="EJ1" s="40">
        <v>137</v>
      </c>
      <c r="EK1" s="40">
        <v>138</v>
      </c>
      <c r="EL1" s="40">
        <v>139</v>
      </c>
      <c r="EM1" s="40">
        <v>140</v>
      </c>
      <c r="EN1" s="40">
        <v>141</v>
      </c>
      <c r="EO1" s="40">
        <v>142</v>
      </c>
      <c r="EP1" s="40">
        <v>143</v>
      </c>
      <c r="EQ1" s="40">
        <v>144</v>
      </c>
      <c r="ER1" s="40">
        <v>145</v>
      </c>
      <c r="ES1" s="40">
        <v>146</v>
      </c>
      <c r="ET1" s="40">
        <v>147</v>
      </c>
      <c r="EU1" s="40">
        <v>148</v>
      </c>
      <c r="EV1" s="40">
        <v>149</v>
      </c>
      <c r="EW1" s="40">
        <v>150</v>
      </c>
      <c r="EX1" s="40">
        <v>151</v>
      </c>
      <c r="EY1" s="40">
        <v>152</v>
      </c>
      <c r="EZ1" s="40">
        <v>153</v>
      </c>
      <c r="FA1" s="40">
        <v>154</v>
      </c>
      <c r="FB1" s="40">
        <v>155</v>
      </c>
      <c r="FC1" s="40">
        <v>156</v>
      </c>
      <c r="FD1" s="40">
        <v>157</v>
      </c>
      <c r="FE1" s="40">
        <v>158</v>
      </c>
      <c r="FF1" s="40">
        <v>159</v>
      </c>
      <c r="FG1" s="40">
        <v>160</v>
      </c>
      <c r="FH1" s="40">
        <v>161</v>
      </c>
      <c r="FI1" s="40">
        <v>162</v>
      </c>
      <c r="FJ1" s="40">
        <v>163</v>
      </c>
      <c r="FK1" s="40">
        <v>164</v>
      </c>
      <c r="FL1" s="40">
        <v>165</v>
      </c>
      <c r="FM1" s="40">
        <v>166</v>
      </c>
      <c r="FN1" s="40">
        <v>167</v>
      </c>
      <c r="FO1" s="40">
        <v>168</v>
      </c>
      <c r="FP1" s="40">
        <v>169</v>
      </c>
      <c r="FQ1" s="40">
        <v>170</v>
      </c>
      <c r="FR1" s="40">
        <v>171</v>
      </c>
      <c r="FS1" s="40">
        <v>172</v>
      </c>
      <c r="FT1" s="40">
        <v>173</v>
      </c>
      <c r="FU1" s="40">
        <v>174</v>
      </c>
      <c r="FV1" s="40">
        <v>175</v>
      </c>
      <c r="FW1" s="40">
        <v>176</v>
      </c>
      <c r="FX1" s="40">
        <v>177</v>
      </c>
      <c r="FY1" s="40">
        <v>178</v>
      </c>
      <c r="FZ1" s="40">
        <v>179</v>
      </c>
      <c r="GA1" s="40">
        <v>180</v>
      </c>
      <c r="GB1" s="40">
        <v>181</v>
      </c>
      <c r="GC1" s="40">
        <v>182</v>
      </c>
      <c r="GD1" s="40">
        <v>183</v>
      </c>
      <c r="GE1" s="40">
        <v>184</v>
      </c>
      <c r="GF1" s="40">
        <v>185</v>
      </c>
      <c r="GG1" s="40">
        <v>186</v>
      </c>
      <c r="GH1" s="40">
        <v>187</v>
      </c>
      <c r="GI1" s="40">
        <v>188</v>
      </c>
      <c r="GJ1" s="40">
        <v>189</v>
      </c>
      <c r="GK1" s="40">
        <v>190</v>
      </c>
      <c r="GL1" s="40">
        <v>191</v>
      </c>
      <c r="GM1" s="40">
        <v>192</v>
      </c>
      <c r="GN1" s="40">
        <v>193</v>
      </c>
      <c r="GO1" s="40">
        <v>194</v>
      </c>
      <c r="GP1" s="40">
        <v>195</v>
      </c>
      <c r="GQ1" s="40">
        <v>196</v>
      </c>
      <c r="GR1" s="40">
        <v>197</v>
      </c>
      <c r="GS1" s="40">
        <v>198</v>
      </c>
      <c r="GT1" s="40">
        <v>199</v>
      </c>
      <c r="GU1" s="41">
        <v>200</v>
      </c>
    </row>
    <row r="2" spans="3:203" x14ac:dyDescent="0.25">
      <c r="C2" s="195" t="s">
        <v>3480</v>
      </c>
      <c r="D2">
        <f>SUMIF('1.2 Equipements de bureau'!$B$51:$B$2241,CalculBureau!$C2,'1.2 Equipements de bureau'!D$51:D2241)</f>
        <v>0</v>
      </c>
      <c r="E2">
        <f>SUMIF('1.2 Equipements de bureau'!$B$51:$B$2241,CalculBureau!$C2,'1.2 Equipements de bureau'!E$51:E2241)</f>
        <v>0</v>
      </c>
      <c r="F2">
        <f>SUMIF('1.2 Equipements de bureau'!$B$51:$B$2241,CalculBureau!$C2,'1.2 Equipements de bureau'!F$51:F2241)</f>
        <v>0</v>
      </c>
      <c r="G2">
        <f>SUMIF('1.2 Equipements de bureau'!$B$51:$B$2241,CalculBureau!$C2,'1.2 Equipements de bureau'!G$51:G2241)</f>
        <v>0</v>
      </c>
      <c r="H2">
        <f>SUMIF('1.2 Equipements de bureau'!$B$51:$B$2241,CalculBureau!$C2,'1.2 Equipements de bureau'!H$51:H2241)</f>
        <v>0</v>
      </c>
      <c r="I2">
        <f>SUMIF('1.2 Equipements de bureau'!$B$51:$B$2241,CalculBureau!$C2,'1.2 Equipements de bureau'!I$51:I2241)</f>
        <v>0</v>
      </c>
      <c r="J2">
        <f>SUMIF('1.2 Equipements de bureau'!$B$51:$B$2241,CalculBureau!$C2,'1.2 Equipements de bureau'!J$51:J2241)</f>
        <v>0</v>
      </c>
      <c r="K2">
        <f>SUMIF('1.2 Equipements de bureau'!$B$51:$B$2241,CalculBureau!$C2,'1.2 Equipements de bureau'!K$51:K2241)</f>
        <v>0</v>
      </c>
      <c r="L2">
        <f>SUMIF('1.2 Equipements de bureau'!$B$51:$B$2241,CalculBureau!$C2,'1.2 Equipements de bureau'!L$51:L2241)</f>
        <v>0</v>
      </c>
      <c r="M2">
        <f>SUMIF('1.2 Equipements de bureau'!$B$51:$B$2241,CalculBureau!$C2,'1.2 Equipements de bureau'!M$51:M2241)</f>
        <v>0</v>
      </c>
      <c r="N2">
        <f>SUMIF('1.2 Equipements de bureau'!$B$51:$B$2241,CalculBureau!$C2,'1.2 Equipements de bureau'!N$51:N2241)</f>
        <v>0</v>
      </c>
      <c r="O2">
        <f>SUMIF('1.2 Equipements de bureau'!$B$51:$B$2241,CalculBureau!$C2,'1.2 Equipements de bureau'!O$51:O2241)</f>
        <v>0</v>
      </c>
      <c r="P2">
        <f>SUMIF('1.2 Equipements de bureau'!$B$51:$B$2241,CalculBureau!$C2,'1.2 Equipements de bureau'!P$51:P2241)</f>
        <v>0</v>
      </c>
      <c r="Q2">
        <f>SUMIF('1.2 Equipements de bureau'!$B$51:$B$2241,CalculBureau!$C2,'1.2 Equipements de bureau'!Q$51:Q2241)</f>
        <v>0</v>
      </c>
      <c r="R2">
        <f>SUMIF('1.2 Equipements de bureau'!$B$51:$B$2241,CalculBureau!$C2,'1.2 Equipements de bureau'!R$51:R2241)</f>
        <v>0</v>
      </c>
      <c r="S2">
        <f>SUMIF('1.2 Equipements de bureau'!$B$51:$B$2241,CalculBureau!$C2,'1.2 Equipements de bureau'!S$51:S2241)</f>
        <v>0</v>
      </c>
      <c r="T2">
        <f>SUMIF('1.2 Equipements de bureau'!$B$51:$B$2241,CalculBureau!$C2,'1.2 Equipements de bureau'!T$51:T2241)</f>
        <v>0</v>
      </c>
      <c r="U2">
        <f>SUMIF('1.2 Equipements de bureau'!$B$51:$B$2241,CalculBureau!$C2,'1.2 Equipements de bureau'!U$51:U2241)</f>
        <v>0</v>
      </c>
      <c r="V2">
        <f>SUMIF('1.2 Equipements de bureau'!$B$51:$B$2241,CalculBureau!$C2,'1.2 Equipements de bureau'!V$51:V2241)</f>
        <v>0</v>
      </c>
      <c r="W2">
        <f>SUMIF('1.2 Equipements de bureau'!$B$51:$B$2241,CalculBureau!$C2,'1.2 Equipements de bureau'!W$51:W2241)</f>
        <v>0</v>
      </c>
      <c r="X2">
        <f>SUMIF('1.2 Equipements de bureau'!$B$51:$B$2241,CalculBureau!$C2,'1.2 Equipements de bureau'!X$51:X2241)</f>
        <v>0</v>
      </c>
      <c r="Y2">
        <f>SUMIF('1.2 Equipements de bureau'!$B$51:$B$2241,CalculBureau!$C2,'1.2 Equipements de bureau'!Y$51:Y2241)</f>
        <v>0</v>
      </c>
      <c r="Z2">
        <f>SUMIF('1.2 Equipements de bureau'!$B$51:$B$2241,CalculBureau!$C2,'1.2 Equipements de bureau'!Z$51:Z2241)</f>
        <v>0</v>
      </c>
      <c r="AA2">
        <f>SUMIF('1.2 Equipements de bureau'!$B$51:$B$2241,CalculBureau!$C2,'1.2 Equipements de bureau'!AA$51:AA2241)</f>
        <v>0</v>
      </c>
      <c r="AB2">
        <f>SUMIF('1.2 Equipements de bureau'!$B$51:$B$2241,CalculBureau!$C2,'1.2 Equipements de bureau'!AB$51:AB2241)</f>
        <v>0</v>
      </c>
      <c r="AC2">
        <f>SUMIF('1.2 Equipements de bureau'!$B$51:$B$2241,CalculBureau!$C2,'1.2 Equipements de bureau'!AC$51:AC2241)</f>
        <v>0</v>
      </c>
      <c r="AD2">
        <f>SUMIF('1.2 Equipements de bureau'!$B$51:$B$2241,CalculBureau!$C2,'1.2 Equipements de bureau'!AD$51:AD2241)</f>
        <v>0</v>
      </c>
      <c r="AE2">
        <f>SUMIF('1.2 Equipements de bureau'!$B$51:$B$2241,CalculBureau!$C2,'1.2 Equipements de bureau'!AE$51:AE2241)</f>
        <v>0</v>
      </c>
      <c r="AF2">
        <f>SUMIF('1.2 Equipements de bureau'!$B$51:$B$2241,CalculBureau!$C2,'1.2 Equipements de bureau'!AF$51:AF2241)</f>
        <v>0</v>
      </c>
      <c r="AG2">
        <f>SUMIF('1.2 Equipements de bureau'!$B$51:$B$2241,CalculBureau!$C2,'1.2 Equipements de bureau'!AG$51:AG2241)</f>
        <v>0</v>
      </c>
      <c r="AH2" t="e">
        <f>SUMIF('1.2 Equipements de bureau'!$B$51:$B$2241,CalculBureau!$C2,'1.2 Equipements de bureau'!#REF!)</f>
        <v>#REF!</v>
      </c>
      <c r="AI2" t="e">
        <f>SUMIF('1.2 Equipements de bureau'!$B$51:$B$2241,CalculBureau!$C2,'1.2 Equipements de bureau'!#REF!)</f>
        <v>#REF!</v>
      </c>
      <c r="AJ2" t="e">
        <f>SUMIF('1.2 Equipements de bureau'!$B$51:$B$2241,CalculBureau!$C2,'1.2 Equipements de bureau'!#REF!)</f>
        <v>#REF!</v>
      </c>
      <c r="AK2" t="e">
        <f>SUMIF('1.2 Equipements de bureau'!$B$51:$B$2241,CalculBureau!$C2,'1.2 Equipements de bureau'!#REF!)</f>
        <v>#REF!</v>
      </c>
      <c r="AL2" t="e">
        <f>SUMIF('1.2 Equipements de bureau'!$B$51:$B$2241,CalculBureau!$C2,'1.2 Equipements de bureau'!#REF!)</f>
        <v>#REF!</v>
      </c>
      <c r="AM2" t="e">
        <f>SUMIF('1.2 Equipements de bureau'!$B$51:$B$2241,CalculBureau!$C2,'1.2 Equipements de bureau'!#REF!)</f>
        <v>#REF!</v>
      </c>
      <c r="AN2" t="e">
        <f>SUMIF('1.2 Equipements de bureau'!$B$51:$B$2241,CalculBureau!$C2,'1.2 Equipements de bureau'!#REF!)</f>
        <v>#REF!</v>
      </c>
      <c r="AO2" t="e">
        <f>SUMIF('1.2 Equipements de bureau'!$B$51:$B$2241,CalculBureau!$C2,'1.2 Equipements de bureau'!#REF!)</f>
        <v>#REF!</v>
      </c>
      <c r="AP2" t="e">
        <f>SUMIF('1.2 Equipements de bureau'!$B$51:$B$2241,CalculBureau!$C2,'1.2 Equipements de bureau'!#REF!)</f>
        <v>#REF!</v>
      </c>
      <c r="AQ2" t="e">
        <f>SUMIF('1.2 Equipements de bureau'!$B$51:$B$2241,CalculBureau!$C2,'1.2 Equipements de bureau'!#REF!)</f>
        <v>#REF!</v>
      </c>
      <c r="AR2" t="e">
        <f>SUMIF('1.2 Equipements de bureau'!$B$51:$B$2241,CalculBureau!$C2,'1.2 Equipements de bureau'!#REF!)</f>
        <v>#REF!</v>
      </c>
      <c r="AS2" t="e">
        <f>SUMIF('1.2 Equipements de bureau'!$B$51:$B$2241,CalculBureau!$C2,'1.2 Equipements de bureau'!#REF!)</f>
        <v>#REF!</v>
      </c>
      <c r="AT2" t="e">
        <f>SUMIF('1.2 Equipements de bureau'!$B$51:$B$2241,CalculBureau!$C2,'1.2 Equipements de bureau'!#REF!)</f>
        <v>#REF!</v>
      </c>
      <c r="AU2" t="e">
        <f>SUMIF('1.2 Equipements de bureau'!$B$51:$B$2241,CalculBureau!$C2,'1.2 Equipements de bureau'!#REF!)</f>
        <v>#REF!</v>
      </c>
      <c r="AV2" t="e">
        <f>SUMIF('1.2 Equipements de bureau'!$B$51:$B$2241,CalculBureau!$C2,'1.2 Equipements de bureau'!#REF!)</f>
        <v>#REF!</v>
      </c>
      <c r="AW2" t="e">
        <f>SUMIF('1.2 Equipements de bureau'!$B$51:$B$2241,CalculBureau!$C2,'1.2 Equipements de bureau'!#REF!)</f>
        <v>#REF!</v>
      </c>
      <c r="AX2" t="e">
        <f>SUMIF('1.2 Equipements de bureau'!$B$51:$B$2241,CalculBureau!$C2,'1.2 Equipements de bureau'!#REF!)</f>
        <v>#REF!</v>
      </c>
      <c r="AY2" t="e">
        <f>SUMIF('1.2 Equipements de bureau'!$B$51:$B$2241,CalculBureau!$C2,'1.2 Equipements de bureau'!#REF!)</f>
        <v>#REF!</v>
      </c>
      <c r="AZ2" t="e">
        <f>SUMIF('1.2 Equipements de bureau'!$B$51:$B$2241,CalculBureau!$C2,'1.2 Equipements de bureau'!#REF!)</f>
        <v>#REF!</v>
      </c>
      <c r="BA2" t="e">
        <f>SUMIF('1.2 Equipements de bureau'!$B$51:$B$2241,CalculBureau!$C2,'1.2 Equipements de bureau'!#REF!)</f>
        <v>#REF!</v>
      </c>
      <c r="BB2" t="e">
        <f>SUMIF('1.2 Equipements de bureau'!$B$51:$B$2241,CalculBureau!$C2,'1.2 Equipements de bureau'!#REF!)</f>
        <v>#REF!</v>
      </c>
      <c r="BC2" t="e">
        <f>SUMIF('1.2 Equipements de bureau'!$B$51:$B$2241,CalculBureau!$C2,'1.2 Equipements de bureau'!#REF!)</f>
        <v>#REF!</v>
      </c>
      <c r="BD2" t="e">
        <f>SUMIF('1.2 Equipements de bureau'!$B$51:$B$2241,CalculBureau!$C2,'1.2 Equipements de bureau'!#REF!)</f>
        <v>#REF!</v>
      </c>
      <c r="BE2" t="e">
        <f>SUMIF('1.2 Equipements de bureau'!$B$51:$B$2241,CalculBureau!$C2,'1.2 Equipements de bureau'!#REF!)</f>
        <v>#REF!</v>
      </c>
      <c r="BF2" t="e">
        <f>SUMIF('1.2 Equipements de bureau'!$B$51:$B$2241,CalculBureau!$C2,'1.2 Equipements de bureau'!#REF!)</f>
        <v>#REF!</v>
      </c>
      <c r="BG2" t="e">
        <f>SUMIF('1.2 Equipements de bureau'!$B$51:$B$2241,CalculBureau!$C2,'1.2 Equipements de bureau'!#REF!)</f>
        <v>#REF!</v>
      </c>
      <c r="BH2" t="e">
        <f>SUMIF('1.2 Equipements de bureau'!$B$51:$B$2241,CalculBureau!$C2,'1.2 Equipements de bureau'!#REF!)</f>
        <v>#REF!</v>
      </c>
      <c r="BI2" t="e">
        <f>SUMIF('1.2 Equipements de bureau'!$B$51:$B$2241,CalculBureau!$C2,'1.2 Equipements de bureau'!#REF!)</f>
        <v>#REF!</v>
      </c>
      <c r="BJ2" t="e">
        <f>SUMIF('1.2 Equipements de bureau'!$B$51:$B$2241,CalculBureau!$C2,'1.2 Equipements de bureau'!#REF!)</f>
        <v>#REF!</v>
      </c>
      <c r="BK2" t="e">
        <f>SUMIF('1.2 Equipements de bureau'!$B$51:$B$2241,CalculBureau!$C2,'1.2 Equipements de bureau'!#REF!)</f>
        <v>#REF!</v>
      </c>
      <c r="BL2" t="e">
        <f>SUMIF('1.2 Equipements de bureau'!$B$51:$B$2241,CalculBureau!$C2,'1.2 Equipements de bureau'!#REF!)</f>
        <v>#REF!</v>
      </c>
      <c r="BM2" t="e">
        <f>SUMIF('1.2 Equipements de bureau'!$B$51:$B$2241,CalculBureau!$C2,'1.2 Equipements de bureau'!#REF!)</f>
        <v>#REF!</v>
      </c>
      <c r="BN2" t="e">
        <f>SUMIF('1.2 Equipements de bureau'!$B$51:$B$2241,CalculBureau!$C2,'1.2 Equipements de bureau'!#REF!)</f>
        <v>#REF!</v>
      </c>
      <c r="BO2" t="e">
        <f>SUMIF('1.2 Equipements de bureau'!$B$51:$B$2241,CalculBureau!$C2,'1.2 Equipements de bureau'!#REF!)</f>
        <v>#REF!</v>
      </c>
      <c r="BP2" t="e">
        <f>SUMIF('1.2 Equipements de bureau'!$B$51:$B$2241,CalculBureau!$C2,'1.2 Equipements de bureau'!#REF!)</f>
        <v>#REF!</v>
      </c>
      <c r="BQ2" t="e">
        <f>SUMIF('1.2 Equipements de bureau'!$B$51:$B$2241,CalculBureau!$C2,'1.2 Equipements de bureau'!#REF!)</f>
        <v>#REF!</v>
      </c>
      <c r="BR2" t="e">
        <f>SUMIF('1.2 Equipements de bureau'!$B$51:$B$2241,CalculBureau!$C2,'1.2 Equipements de bureau'!#REF!)</f>
        <v>#REF!</v>
      </c>
      <c r="BS2" t="e">
        <f>SUMIF('1.2 Equipements de bureau'!$B$51:$B$2241,CalculBureau!$C2,'1.2 Equipements de bureau'!#REF!)</f>
        <v>#REF!</v>
      </c>
      <c r="BT2" t="e">
        <f>SUMIF('1.2 Equipements de bureau'!$B$51:$B$2241,CalculBureau!$C2,'1.2 Equipements de bureau'!#REF!)</f>
        <v>#REF!</v>
      </c>
      <c r="BU2" t="e">
        <f>SUMIF('1.2 Equipements de bureau'!$B$51:$B$2241,CalculBureau!$C2,'1.2 Equipements de bureau'!#REF!)</f>
        <v>#REF!</v>
      </c>
      <c r="BV2" t="e">
        <f>SUMIF('1.2 Equipements de bureau'!$B$51:$B$2241,CalculBureau!$C2,'1.2 Equipements de bureau'!#REF!)</f>
        <v>#REF!</v>
      </c>
      <c r="BW2" t="e">
        <f>SUMIF('1.2 Equipements de bureau'!$B$51:$B$2241,CalculBureau!$C2,'1.2 Equipements de bureau'!#REF!)</f>
        <v>#REF!</v>
      </c>
      <c r="BX2" t="e">
        <f>SUMIF('1.2 Equipements de bureau'!$B$51:$B$2241,CalculBureau!$C2,'1.2 Equipements de bureau'!#REF!)</f>
        <v>#REF!</v>
      </c>
      <c r="BY2" t="e">
        <f>SUMIF('1.2 Equipements de bureau'!$B$51:$B$2241,CalculBureau!$C2,'1.2 Equipements de bureau'!#REF!)</f>
        <v>#REF!</v>
      </c>
      <c r="BZ2" t="e">
        <f>SUMIF('1.2 Equipements de bureau'!$B$51:$B$2241,CalculBureau!$C2,'1.2 Equipements de bureau'!#REF!)</f>
        <v>#REF!</v>
      </c>
      <c r="CA2" t="e">
        <f>SUMIF('1.2 Equipements de bureau'!$B$51:$B$2241,CalculBureau!$C2,'1.2 Equipements de bureau'!#REF!)</f>
        <v>#REF!</v>
      </c>
      <c r="CB2" t="e">
        <f>SUMIF('1.2 Equipements de bureau'!$B$51:$B$2241,CalculBureau!$C2,'1.2 Equipements de bureau'!#REF!)</f>
        <v>#REF!</v>
      </c>
      <c r="CC2" t="e">
        <f>SUMIF('1.2 Equipements de bureau'!$B$51:$B$2241,CalculBureau!$C2,'1.2 Equipements de bureau'!#REF!)</f>
        <v>#REF!</v>
      </c>
      <c r="CD2" t="e">
        <f>SUMIF('1.2 Equipements de bureau'!$B$51:$B$2241,CalculBureau!$C2,'1.2 Equipements de bureau'!#REF!)</f>
        <v>#REF!</v>
      </c>
      <c r="CE2" t="e">
        <f>SUMIF('1.2 Equipements de bureau'!$B$51:$B$2241,CalculBureau!$C2,'1.2 Equipements de bureau'!#REF!)</f>
        <v>#REF!</v>
      </c>
      <c r="CF2" t="e">
        <f>SUMIF('1.2 Equipements de bureau'!$B$51:$B$2241,CalculBureau!$C2,'1.2 Equipements de bureau'!#REF!)</f>
        <v>#REF!</v>
      </c>
      <c r="CG2" t="e">
        <f>SUMIF('1.2 Equipements de bureau'!$B$51:$B$2241,CalculBureau!$C2,'1.2 Equipements de bureau'!#REF!)</f>
        <v>#REF!</v>
      </c>
      <c r="CH2" t="e">
        <f>SUMIF('1.2 Equipements de bureau'!$B$51:$B$2241,CalculBureau!$C2,'1.2 Equipements de bureau'!#REF!)</f>
        <v>#REF!</v>
      </c>
      <c r="CI2" t="e">
        <f>SUMIF('1.2 Equipements de bureau'!$B$51:$B$2241,CalculBureau!$C2,'1.2 Equipements de bureau'!#REF!)</f>
        <v>#REF!</v>
      </c>
      <c r="CJ2" t="e">
        <f>SUMIF('1.2 Equipements de bureau'!$B$51:$B$2241,CalculBureau!$C2,'1.2 Equipements de bureau'!#REF!)</f>
        <v>#REF!</v>
      </c>
      <c r="CK2" t="e">
        <f>SUMIF('1.2 Equipements de bureau'!$B$51:$B$2241,CalculBureau!$C2,'1.2 Equipements de bureau'!#REF!)</f>
        <v>#REF!</v>
      </c>
      <c r="CL2" t="e">
        <f>SUMIF('1.2 Equipements de bureau'!$B$51:$B$2241,CalculBureau!$C2,'1.2 Equipements de bureau'!#REF!)</f>
        <v>#REF!</v>
      </c>
      <c r="CM2" t="e">
        <f>SUMIF('1.2 Equipements de bureau'!$B$51:$B$2241,CalculBureau!$C2,'1.2 Equipements de bureau'!#REF!)</f>
        <v>#REF!</v>
      </c>
      <c r="CN2" t="e">
        <f>SUMIF('1.2 Equipements de bureau'!$B$51:$B$2241,CalculBureau!$C2,'1.2 Equipements de bureau'!#REF!)</f>
        <v>#REF!</v>
      </c>
      <c r="CO2" t="e">
        <f>SUMIF('1.2 Equipements de bureau'!$B$51:$B$2241,CalculBureau!$C2,'1.2 Equipements de bureau'!#REF!)</f>
        <v>#REF!</v>
      </c>
      <c r="CP2" t="e">
        <f>SUMIF('1.2 Equipements de bureau'!$B$51:$B$2241,CalculBureau!$C2,'1.2 Equipements de bureau'!#REF!)</f>
        <v>#REF!</v>
      </c>
      <c r="CQ2" t="e">
        <f>SUMIF('1.2 Equipements de bureau'!$B$51:$B$2241,CalculBureau!$C2,'1.2 Equipements de bureau'!#REF!)</f>
        <v>#REF!</v>
      </c>
      <c r="CR2" t="e">
        <f>SUMIF('1.2 Equipements de bureau'!$B$51:$B$2241,CalculBureau!$C2,'1.2 Equipements de bureau'!#REF!)</f>
        <v>#REF!</v>
      </c>
      <c r="CS2" t="e">
        <f>SUMIF('1.2 Equipements de bureau'!$B$51:$B$2241,CalculBureau!$C2,'1.2 Equipements de bureau'!#REF!)</f>
        <v>#REF!</v>
      </c>
      <c r="CT2" t="e">
        <f>SUMIF('1.2 Equipements de bureau'!$B$51:$B$2241,CalculBureau!$C2,'1.2 Equipements de bureau'!#REF!)</f>
        <v>#REF!</v>
      </c>
      <c r="CU2" t="e">
        <f>SUMIF('1.2 Equipements de bureau'!$B$51:$B$2241,CalculBureau!$C2,'1.2 Equipements de bureau'!#REF!)</f>
        <v>#REF!</v>
      </c>
      <c r="CV2" t="e">
        <f>SUMIF('1.2 Equipements de bureau'!$B$51:$B$2241,CalculBureau!$C2,'1.2 Equipements de bureau'!#REF!)</f>
        <v>#REF!</v>
      </c>
      <c r="CW2" t="e">
        <f>SUMIF('1.2 Equipements de bureau'!$B$51:$B$2241,CalculBureau!$C2,'1.2 Equipements de bureau'!#REF!)</f>
        <v>#REF!</v>
      </c>
      <c r="CX2" t="e">
        <f>SUMIF('1.2 Equipements de bureau'!$B$51:$B$2241,CalculBureau!$C2,'1.2 Equipements de bureau'!#REF!)</f>
        <v>#REF!</v>
      </c>
      <c r="CY2" t="e">
        <f>SUMIF('1.2 Equipements de bureau'!$B$51:$B$2241,CalculBureau!$C2,'1.2 Equipements de bureau'!#REF!)</f>
        <v>#REF!</v>
      </c>
      <c r="CZ2" t="e">
        <f>SUMIF('1.2 Equipements de bureau'!$B$51:$B$2241,CalculBureau!$C2,'1.2 Equipements de bureau'!#REF!)</f>
        <v>#REF!</v>
      </c>
      <c r="DA2" t="e">
        <f>SUMIF('1.2 Equipements de bureau'!$B$51:$B$2241,CalculBureau!$C2,'1.2 Equipements de bureau'!#REF!)</f>
        <v>#REF!</v>
      </c>
      <c r="DB2" t="e">
        <f>SUMIF('1.2 Equipements de bureau'!$B$51:$B$2241,CalculBureau!$C2,'1.2 Equipements de bureau'!#REF!)</f>
        <v>#REF!</v>
      </c>
      <c r="DC2" t="e">
        <f>SUMIF('1.2 Equipements de bureau'!$B$51:$B$2241,CalculBureau!$C2,'1.2 Equipements de bureau'!#REF!)</f>
        <v>#REF!</v>
      </c>
      <c r="DD2" t="e">
        <f>SUMIF('1.2 Equipements de bureau'!$B$51:$B$2241,CalculBureau!$C2,'1.2 Equipements de bureau'!#REF!)</f>
        <v>#REF!</v>
      </c>
      <c r="DE2" t="e">
        <f>SUMIF('1.2 Equipements de bureau'!$B$51:$B$2241,CalculBureau!$C2,'1.2 Equipements de bureau'!#REF!)</f>
        <v>#REF!</v>
      </c>
      <c r="DF2" t="e">
        <f>SUMIF('1.2 Equipements de bureau'!$B$51:$B$2241,CalculBureau!$C2,'1.2 Equipements de bureau'!#REF!)</f>
        <v>#REF!</v>
      </c>
      <c r="DG2" t="e">
        <f>SUMIF('1.2 Equipements de bureau'!$B$51:$B$2241,CalculBureau!$C2,'1.2 Equipements de bureau'!#REF!)</f>
        <v>#REF!</v>
      </c>
      <c r="DH2" t="e">
        <f>SUMIF('1.2 Equipements de bureau'!$B$51:$B$2241,CalculBureau!$C2,'1.2 Equipements de bureau'!#REF!)</f>
        <v>#REF!</v>
      </c>
      <c r="DI2" t="e">
        <f>SUMIF('1.2 Equipements de bureau'!$B$51:$B$2241,CalculBureau!$C2,'1.2 Equipements de bureau'!#REF!)</f>
        <v>#REF!</v>
      </c>
      <c r="DJ2" t="e">
        <f>SUMIF('1.2 Equipements de bureau'!$B$51:$B$2241,CalculBureau!$C2,'1.2 Equipements de bureau'!#REF!)</f>
        <v>#REF!</v>
      </c>
      <c r="DK2" t="e">
        <f>SUMIF('1.2 Equipements de bureau'!$B$51:$B$2241,CalculBureau!$C2,'1.2 Equipements de bureau'!#REF!)</f>
        <v>#REF!</v>
      </c>
      <c r="DL2" t="e">
        <f>SUMIF('1.2 Equipements de bureau'!$B$51:$B$2241,CalculBureau!$C2,'1.2 Equipements de bureau'!#REF!)</f>
        <v>#REF!</v>
      </c>
      <c r="DM2" t="e">
        <f>SUMIF('1.2 Equipements de bureau'!$B$51:$B$2241,CalculBureau!$C2,'1.2 Equipements de bureau'!#REF!)</f>
        <v>#REF!</v>
      </c>
      <c r="DN2" t="e">
        <f>SUMIF('1.2 Equipements de bureau'!$B$51:$B$2241,CalculBureau!$C2,'1.2 Equipements de bureau'!#REF!)</f>
        <v>#REF!</v>
      </c>
      <c r="DO2" t="e">
        <f>SUMIF('1.2 Equipements de bureau'!$B$51:$B$2241,CalculBureau!$C2,'1.2 Equipements de bureau'!#REF!)</f>
        <v>#REF!</v>
      </c>
      <c r="DP2" t="e">
        <f>SUMIF('1.2 Equipements de bureau'!$B$51:$B$2241,CalculBureau!$C2,'1.2 Equipements de bureau'!#REF!)</f>
        <v>#REF!</v>
      </c>
      <c r="DQ2" t="e">
        <f>SUMIF('1.2 Equipements de bureau'!$B$51:$B$2241,CalculBureau!$C2,'1.2 Equipements de bureau'!#REF!)</f>
        <v>#REF!</v>
      </c>
      <c r="DR2" t="e">
        <f>SUMIF('1.2 Equipements de bureau'!$B$51:$B$2241,CalculBureau!$C2,'1.2 Equipements de bureau'!#REF!)</f>
        <v>#REF!</v>
      </c>
      <c r="DS2" t="e">
        <f>SUMIF('1.2 Equipements de bureau'!$B$51:$B$2241,CalculBureau!$C2,'1.2 Equipements de bureau'!#REF!)</f>
        <v>#REF!</v>
      </c>
      <c r="DT2" t="e">
        <f>SUMIF('1.2 Equipements de bureau'!$B$51:$B$2241,CalculBureau!$C2,'1.2 Equipements de bureau'!#REF!)</f>
        <v>#REF!</v>
      </c>
      <c r="DU2" t="e">
        <f>SUMIF('1.2 Equipements de bureau'!$B$51:$B$2241,CalculBureau!$C2,'1.2 Equipements de bureau'!#REF!)</f>
        <v>#REF!</v>
      </c>
      <c r="DV2" t="e">
        <f>SUMIF('1.2 Equipements de bureau'!$B$51:$B$2241,CalculBureau!$C2,'1.2 Equipements de bureau'!#REF!)</f>
        <v>#REF!</v>
      </c>
      <c r="DW2" t="e">
        <f>SUMIF('1.2 Equipements de bureau'!$B$51:$B$2241,CalculBureau!$C2,'1.2 Equipements de bureau'!#REF!)</f>
        <v>#REF!</v>
      </c>
      <c r="DX2" t="e">
        <f>SUMIF('1.2 Equipements de bureau'!$B$51:$B$2241,CalculBureau!$C2,'1.2 Equipements de bureau'!#REF!)</f>
        <v>#REF!</v>
      </c>
      <c r="DY2" t="e">
        <f>SUMIF('1.2 Equipements de bureau'!$B$51:$B$2241,CalculBureau!$C2,'1.2 Equipements de bureau'!#REF!)</f>
        <v>#REF!</v>
      </c>
      <c r="DZ2" t="e">
        <f>SUMIF('1.2 Equipements de bureau'!$B$51:$B$2241,CalculBureau!$C2,'1.2 Equipements de bureau'!#REF!)</f>
        <v>#REF!</v>
      </c>
      <c r="EA2" t="e">
        <f>SUMIF('1.2 Equipements de bureau'!$B$51:$B$2241,CalculBureau!$C2,'1.2 Equipements de bureau'!#REF!)</f>
        <v>#REF!</v>
      </c>
      <c r="EB2" t="e">
        <f>SUMIF('1.2 Equipements de bureau'!$B$51:$B$2241,CalculBureau!$C2,'1.2 Equipements de bureau'!#REF!)</f>
        <v>#REF!</v>
      </c>
      <c r="EC2" t="e">
        <f>SUMIF('1.2 Equipements de bureau'!$B$51:$B$2241,CalculBureau!$C2,'1.2 Equipements de bureau'!#REF!)</f>
        <v>#REF!</v>
      </c>
      <c r="ED2" t="e">
        <f>SUMIF('1.2 Equipements de bureau'!$B$51:$B$2241,CalculBureau!$C2,'1.2 Equipements de bureau'!#REF!)</f>
        <v>#REF!</v>
      </c>
      <c r="EE2" t="e">
        <f>SUMIF('1.2 Equipements de bureau'!$B$51:$B$2241,CalculBureau!$C2,'1.2 Equipements de bureau'!#REF!)</f>
        <v>#REF!</v>
      </c>
      <c r="EF2" t="e">
        <f>SUMIF('1.2 Equipements de bureau'!$B$51:$B$2241,CalculBureau!$C2,'1.2 Equipements de bureau'!#REF!)</f>
        <v>#REF!</v>
      </c>
      <c r="EG2" t="e">
        <f>SUMIF('1.2 Equipements de bureau'!$B$51:$B$2241,CalculBureau!$C2,'1.2 Equipements de bureau'!#REF!)</f>
        <v>#REF!</v>
      </c>
      <c r="EH2" t="e">
        <f>SUMIF('1.2 Equipements de bureau'!$B$51:$B$2241,CalculBureau!$C2,'1.2 Equipements de bureau'!#REF!)</f>
        <v>#REF!</v>
      </c>
      <c r="EI2" t="e">
        <f>SUMIF('1.2 Equipements de bureau'!$B$51:$B$2241,CalculBureau!$C2,'1.2 Equipements de bureau'!#REF!)</f>
        <v>#REF!</v>
      </c>
      <c r="EJ2" t="e">
        <f>SUMIF('1.2 Equipements de bureau'!$B$51:$B$2241,CalculBureau!$C2,'1.2 Equipements de bureau'!#REF!)</f>
        <v>#REF!</v>
      </c>
      <c r="EK2" t="e">
        <f>SUMIF('1.2 Equipements de bureau'!$B$51:$B$2241,CalculBureau!$C2,'1.2 Equipements de bureau'!#REF!)</f>
        <v>#REF!</v>
      </c>
      <c r="EL2" t="e">
        <f>SUMIF('1.2 Equipements de bureau'!$B$51:$B$2241,CalculBureau!$C2,'1.2 Equipements de bureau'!#REF!)</f>
        <v>#REF!</v>
      </c>
      <c r="EM2" t="e">
        <f>SUMIF('1.2 Equipements de bureau'!$B$51:$B$2241,CalculBureau!$C2,'1.2 Equipements de bureau'!#REF!)</f>
        <v>#REF!</v>
      </c>
      <c r="EN2" t="e">
        <f>SUMIF('1.2 Equipements de bureau'!$B$51:$B$2241,CalculBureau!$C2,'1.2 Equipements de bureau'!#REF!)</f>
        <v>#REF!</v>
      </c>
      <c r="EO2" t="e">
        <f>SUMIF('1.2 Equipements de bureau'!$B$51:$B$2241,CalculBureau!$C2,'1.2 Equipements de bureau'!#REF!)</f>
        <v>#REF!</v>
      </c>
      <c r="EP2" t="e">
        <f>SUMIF('1.2 Equipements de bureau'!$B$51:$B$2241,CalculBureau!$C2,'1.2 Equipements de bureau'!#REF!)</f>
        <v>#REF!</v>
      </c>
      <c r="EQ2" t="e">
        <f>SUMIF('1.2 Equipements de bureau'!$B$51:$B$2241,CalculBureau!$C2,'1.2 Equipements de bureau'!#REF!)</f>
        <v>#REF!</v>
      </c>
      <c r="ER2" t="e">
        <f>SUMIF('1.2 Equipements de bureau'!$B$51:$B$2241,CalculBureau!$C2,'1.2 Equipements de bureau'!#REF!)</f>
        <v>#REF!</v>
      </c>
      <c r="ES2" t="e">
        <f>SUMIF('1.2 Equipements de bureau'!$B$51:$B$2241,CalculBureau!$C2,'1.2 Equipements de bureau'!#REF!)</f>
        <v>#REF!</v>
      </c>
      <c r="ET2" t="e">
        <f>SUMIF('1.2 Equipements de bureau'!$B$51:$B$2241,CalculBureau!$C2,'1.2 Equipements de bureau'!#REF!)</f>
        <v>#REF!</v>
      </c>
      <c r="EU2" t="e">
        <f>SUMIF('1.2 Equipements de bureau'!$B$51:$B$2241,CalculBureau!$C2,'1.2 Equipements de bureau'!#REF!)</f>
        <v>#REF!</v>
      </c>
      <c r="EV2" t="e">
        <f>SUMIF('1.2 Equipements de bureau'!$B$51:$B$2241,CalculBureau!$C2,'1.2 Equipements de bureau'!#REF!)</f>
        <v>#REF!</v>
      </c>
      <c r="EW2" t="e">
        <f>SUMIF('1.2 Equipements de bureau'!$B$51:$B$2241,CalculBureau!$C2,'1.2 Equipements de bureau'!#REF!)</f>
        <v>#REF!</v>
      </c>
      <c r="EX2" t="e">
        <f>SUMIF('1.2 Equipements de bureau'!$B$51:$B$2241,CalculBureau!$C2,'1.2 Equipements de bureau'!#REF!)</f>
        <v>#REF!</v>
      </c>
      <c r="EY2" t="e">
        <f>SUMIF('1.2 Equipements de bureau'!$B$51:$B$2241,CalculBureau!$C2,'1.2 Equipements de bureau'!#REF!)</f>
        <v>#REF!</v>
      </c>
      <c r="EZ2" t="e">
        <f>SUMIF('1.2 Equipements de bureau'!$B$51:$B$2241,CalculBureau!$C2,'1.2 Equipements de bureau'!#REF!)</f>
        <v>#REF!</v>
      </c>
      <c r="FA2" t="e">
        <f>SUMIF('1.2 Equipements de bureau'!$B$51:$B$2241,CalculBureau!$C2,'1.2 Equipements de bureau'!#REF!)</f>
        <v>#REF!</v>
      </c>
      <c r="FB2" t="e">
        <f>SUMIF('1.2 Equipements de bureau'!$B$51:$B$2241,CalculBureau!$C2,'1.2 Equipements de bureau'!#REF!)</f>
        <v>#REF!</v>
      </c>
      <c r="FC2" t="e">
        <f>SUMIF('1.2 Equipements de bureau'!$B$51:$B$2241,CalculBureau!$C2,'1.2 Equipements de bureau'!#REF!)</f>
        <v>#REF!</v>
      </c>
      <c r="FD2" t="e">
        <f>SUMIF('1.2 Equipements de bureau'!$B$51:$B$2241,CalculBureau!$C2,'1.2 Equipements de bureau'!#REF!)</f>
        <v>#REF!</v>
      </c>
      <c r="FE2" t="e">
        <f>SUMIF('1.2 Equipements de bureau'!$B$51:$B$2241,CalculBureau!$C2,'1.2 Equipements de bureau'!#REF!)</f>
        <v>#REF!</v>
      </c>
      <c r="FF2" t="e">
        <f>SUMIF('1.2 Equipements de bureau'!$B$51:$B$2241,CalculBureau!$C2,'1.2 Equipements de bureau'!#REF!)</f>
        <v>#REF!</v>
      </c>
      <c r="FG2" t="e">
        <f>SUMIF('1.2 Equipements de bureau'!$B$51:$B$2241,CalculBureau!$C2,'1.2 Equipements de bureau'!#REF!)</f>
        <v>#REF!</v>
      </c>
      <c r="FH2" t="e">
        <f>SUMIF('1.2 Equipements de bureau'!$B$51:$B$2241,CalculBureau!$C2,'1.2 Equipements de bureau'!#REF!)</f>
        <v>#REF!</v>
      </c>
      <c r="FI2" t="e">
        <f>SUMIF('1.2 Equipements de bureau'!$B$51:$B$2241,CalculBureau!$C2,'1.2 Equipements de bureau'!#REF!)</f>
        <v>#REF!</v>
      </c>
      <c r="FJ2" t="e">
        <f>SUMIF('1.2 Equipements de bureau'!$B$51:$B$2241,CalculBureau!$C2,'1.2 Equipements de bureau'!#REF!)</f>
        <v>#REF!</v>
      </c>
      <c r="FK2" t="e">
        <f>SUMIF('1.2 Equipements de bureau'!$B$51:$B$2241,CalculBureau!$C2,'1.2 Equipements de bureau'!#REF!)</f>
        <v>#REF!</v>
      </c>
      <c r="FL2" t="e">
        <f>SUMIF('1.2 Equipements de bureau'!$B$51:$B$2241,CalculBureau!$C2,'1.2 Equipements de bureau'!#REF!)</f>
        <v>#REF!</v>
      </c>
      <c r="FM2" t="e">
        <f>SUMIF('1.2 Equipements de bureau'!$B$51:$B$2241,CalculBureau!$C2,'1.2 Equipements de bureau'!#REF!)</f>
        <v>#REF!</v>
      </c>
      <c r="FN2" t="e">
        <f>SUMIF('1.2 Equipements de bureau'!$B$51:$B$2241,CalculBureau!$C2,'1.2 Equipements de bureau'!#REF!)</f>
        <v>#REF!</v>
      </c>
      <c r="FO2" t="e">
        <f>SUMIF('1.2 Equipements de bureau'!$B$51:$B$2241,CalculBureau!$C2,'1.2 Equipements de bureau'!#REF!)</f>
        <v>#REF!</v>
      </c>
      <c r="FP2" t="e">
        <f>SUMIF('1.2 Equipements de bureau'!$B$51:$B$2241,CalculBureau!$C2,'1.2 Equipements de bureau'!#REF!)</f>
        <v>#REF!</v>
      </c>
      <c r="FQ2" t="e">
        <f>SUMIF('1.2 Equipements de bureau'!$B$51:$B$2241,CalculBureau!$C2,'1.2 Equipements de bureau'!#REF!)</f>
        <v>#REF!</v>
      </c>
      <c r="FR2" t="e">
        <f>SUMIF('1.2 Equipements de bureau'!$B$51:$B$2241,CalculBureau!$C2,'1.2 Equipements de bureau'!#REF!)</f>
        <v>#REF!</v>
      </c>
      <c r="FS2" t="e">
        <f>SUMIF('1.2 Equipements de bureau'!$B$51:$B$2241,CalculBureau!$C2,'1.2 Equipements de bureau'!#REF!)</f>
        <v>#REF!</v>
      </c>
      <c r="FT2" t="e">
        <f>SUMIF('1.2 Equipements de bureau'!$B$51:$B$2241,CalculBureau!$C2,'1.2 Equipements de bureau'!#REF!)</f>
        <v>#REF!</v>
      </c>
      <c r="FU2" t="e">
        <f>SUMIF('1.2 Equipements de bureau'!$B$51:$B$2241,CalculBureau!$C2,'1.2 Equipements de bureau'!#REF!)</f>
        <v>#REF!</v>
      </c>
      <c r="FV2" t="e">
        <f>SUMIF('1.2 Equipements de bureau'!$B$51:$B$2241,CalculBureau!$C2,'1.2 Equipements de bureau'!#REF!)</f>
        <v>#REF!</v>
      </c>
      <c r="FW2" t="e">
        <f>SUMIF('1.2 Equipements de bureau'!$B$51:$B$2241,CalculBureau!$C2,'1.2 Equipements de bureau'!#REF!)</f>
        <v>#REF!</v>
      </c>
      <c r="FX2" t="e">
        <f>SUMIF('1.2 Equipements de bureau'!$B$51:$B$2241,CalculBureau!$C2,'1.2 Equipements de bureau'!#REF!)</f>
        <v>#REF!</v>
      </c>
      <c r="FY2" t="e">
        <f>SUMIF('1.2 Equipements de bureau'!$B$51:$B$2241,CalculBureau!$C2,'1.2 Equipements de bureau'!#REF!)</f>
        <v>#REF!</v>
      </c>
      <c r="FZ2" t="e">
        <f>SUMIF('1.2 Equipements de bureau'!$B$51:$B$2241,CalculBureau!$C2,'1.2 Equipements de bureau'!#REF!)</f>
        <v>#REF!</v>
      </c>
      <c r="GA2" t="e">
        <f>SUMIF('1.2 Equipements de bureau'!$B$51:$B$2241,CalculBureau!$C2,'1.2 Equipements de bureau'!#REF!)</f>
        <v>#REF!</v>
      </c>
      <c r="GB2" t="e">
        <f>SUMIF('1.2 Equipements de bureau'!$B$51:$B$2241,CalculBureau!$C2,'1.2 Equipements de bureau'!#REF!)</f>
        <v>#REF!</v>
      </c>
      <c r="GC2" t="e">
        <f>SUMIF('1.2 Equipements de bureau'!$B$51:$B$2241,CalculBureau!$C2,'1.2 Equipements de bureau'!#REF!)</f>
        <v>#REF!</v>
      </c>
      <c r="GD2" t="e">
        <f>SUMIF('1.2 Equipements de bureau'!$B$51:$B$2241,CalculBureau!$C2,'1.2 Equipements de bureau'!#REF!)</f>
        <v>#REF!</v>
      </c>
      <c r="GE2" t="e">
        <f>SUMIF('1.2 Equipements de bureau'!$B$51:$B$2241,CalculBureau!$C2,'1.2 Equipements de bureau'!#REF!)</f>
        <v>#REF!</v>
      </c>
      <c r="GF2" t="e">
        <f>SUMIF('1.2 Equipements de bureau'!$B$51:$B$2241,CalculBureau!$C2,'1.2 Equipements de bureau'!#REF!)</f>
        <v>#REF!</v>
      </c>
      <c r="GG2" t="e">
        <f>SUMIF('1.2 Equipements de bureau'!$B$51:$B$2241,CalculBureau!$C2,'1.2 Equipements de bureau'!#REF!)</f>
        <v>#REF!</v>
      </c>
      <c r="GH2" t="e">
        <f>SUMIF('1.2 Equipements de bureau'!$B$51:$B$2241,CalculBureau!$C2,'1.2 Equipements de bureau'!#REF!)</f>
        <v>#REF!</v>
      </c>
      <c r="GI2" t="e">
        <f>SUMIF('1.2 Equipements de bureau'!$B$51:$B$2241,CalculBureau!$C2,'1.2 Equipements de bureau'!#REF!)</f>
        <v>#REF!</v>
      </c>
      <c r="GJ2" t="e">
        <f>SUMIF('1.2 Equipements de bureau'!$B$51:$B$2241,CalculBureau!$C2,'1.2 Equipements de bureau'!#REF!)</f>
        <v>#REF!</v>
      </c>
      <c r="GK2" t="e">
        <f>SUMIF('1.2 Equipements de bureau'!$B$51:$B$2241,CalculBureau!$C2,'1.2 Equipements de bureau'!#REF!)</f>
        <v>#REF!</v>
      </c>
      <c r="GL2" t="e">
        <f>SUMIF('1.2 Equipements de bureau'!$B$51:$B$2241,CalculBureau!$C2,'1.2 Equipements de bureau'!#REF!)</f>
        <v>#REF!</v>
      </c>
      <c r="GM2" t="e">
        <f>SUMIF('1.2 Equipements de bureau'!$B$51:$B$2241,CalculBureau!$C2,'1.2 Equipements de bureau'!#REF!)</f>
        <v>#REF!</v>
      </c>
      <c r="GN2" t="e">
        <f>SUMIF('1.2 Equipements de bureau'!$B$51:$B$2241,CalculBureau!$C2,'1.2 Equipements de bureau'!#REF!)</f>
        <v>#REF!</v>
      </c>
      <c r="GO2" t="e">
        <f>SUMIF('1.2 Equipements de bureau'!$B$51:$B$2241,CalculBureau!$C2,'1.2 Equipements de bureau'!#REF!)</f>
        <v>#REF!</v>
      </c>
      <c r="GP2" t="e">
        <f>SUMIF('1.2 Equipements de bureau'!$B$51:$B$2241,CalculBureau!$C2,'1.2 Equipements de bureau'!#REF!)</f>
        <v>#REF!</v>
      </c>
      <c r="GQ2" t="e">
        <f>SUMIF('1.2 Equipements de bureau'!$B$51:$B$2241,CalculBureau!$C2,'1.2 Equipements de bureau'!#REF!)</f>
        <v>#REF!</v>
      </c>
      <c r="GR2" t="e">
        <f>SUMIF('1.2 Equipements de bureau'!$B$51:$B$2241,CalculBureau!$C2,'1.2 Equipements de bureau'!#REF!)</f>
        <v>#REF!</v>
      </c>
      <c r="GS2" t="e">
        <f>SUMIF('1.2 Equipements de bureau'!$B$51:$B$2241,CalculBureau!$C2,'1.2 Equipements de bureau'!#REF!)</f>
        <v>#REF!</v>
      </c>
      <c r="GT2" t="e">
        <f>SUMIF('1.2 Equipements de bureau'!$B$51:$B$2241,CalculBureau!$C2,'1.2 Equipements de bureau'!#REF!)</f>
        <v>#REF!</v>
      </c>
      <c r="GU2" t="e">
        <f>SUMIF('1.2 Equipements de bureau'!$B$51:$B$2241,CalculBureau!$C2,'1.2 Equipements de bureau'!#REF!)</f>
        <v>#REF!</v>
      </c>
    </row>
    <row r="3" spans="3:203" x14ac:dyDescent="0.25">
      <c r="C3" s="195" t="s">
        <v>79</v>
      </c>
      <c r="D3">
        <f>SUMIF('1.2 Equipements de bureau'!$B$51:$B$2241,CalculBureau!$C3,'1.2 Equipements de bureau'!D$51:D2242)</f>
        <v>0</v>
      </c>
      <c r="E3">
        <f>SUMIF('1.2 Equipements de bureau'!$B$51:$B$2241,CalculBureau!$C3,'1.2 Equipements de bureau'!E$51:E2242)</f>
        <v>0</v>
      </c>
      <c r="F3">
        <f>SUMIF('1.2 Equipements de bureau'!$B$51:$B$2241,CalculBureau!$C3,'1.2 Equipements de bureau'!F$51:F2242)</f>
        <v>0</v>
      </c>
      <c r="G3">
        <f>SUMIF('1.2 Equipements de bureau'!$B$51:$B$2241,CalculBureau!$C3,'1.2 Equipements de bureau'!G$51:G2242)</f>
        <v>0</v>
      </c>
      <c r="H3">
        <f>SUMIF('1.2 Equipements de bureau'!$B$51:$B$2241,CalculBureau!$C3,'1.2 Equipements de bureau'!H$51:H2242)</f>
        <v>0</v>
      </c>
      <c r="I3">
        <f>SUMIF('1.2 Equipements de bureau'!$B$51:$B$2241,CalculBureau!$C3,'1.2 Equipements de bureau'!I$51:I2242)</f>
        <v>0</v>
      </c>
      <c r="J3">
        <f>SUMIF('1.2 Equipements de bureau'!$B$51:$B$2241,CalculBureau!$C3,'1.2 Equipements de bureau'!J$51:J2242)</f>
        <v>0</v>
      </c>
      <c r="K3">
        <f>SUMIF('1.2 Equipements de bureau'!$B$51:$B$2241,CalculBureau!$C3,'1.2 Equipements de bureau'!K$51:K2242)</f>
        <v>0</v>
      </c>
      <c r="L3">
        <f>SUMIF('1.2 Equipements de bureau'!$B$51:$B$2241,CalculBureau!$C3,'1.2 Equipements de bureau'!L$51:L2242)</f>
        <v>0</v>
      </c>
      <c r="M3">
        <f>SUMIF('1.2 Equipements de bureau'!$B$51:$B$2241,CalculBureau!$C3,'1.2 Equipements de bureau'!M$51:M2242)</f>
        <v>0</v>
      </c>
      <c r="N3">
        <f>SUMIF('1.2 Equipements de bureau'!$B$51:$B$2241,CalculBureau!$C3,'1.2 Equipements de bureau'!N$51:N2242)</f>
        <v>0</v>
      </c>
      <c r="O3">
        <f>SUMIF('1.2 Equipements de bureau'!$B$51:$B$2241,CalculBureau!$C3,'1.2 Equipements de bureau'!O$51:O2242)</f>
        <v>0</v>
      </c>
      <c r="P3">
        <f>SUMIF('1.2 Equipements de bureau'!$B$51:$B$2241,CalculBureau!$C3,'1.2 Equipements de bureau'!P$51:P2242)</f>
        <v>0</v>
      </c>
      <c r="Q3">
        <f>SUMIF('1.2 Equipements de bureau'!$B$51:$B$2241,CalculBureau!$C3,'1.2 Equipements de bureau'!Q$51:Q2242)</f>
        <v>0</v>
      </c>
      <c r="R3">
        <f>SUMIF('1.2 Equipements de bureau'!$B$51:$B$2241,CalculBureau!$C3,'1.2 Equipements de bureau'!R$51:R2242)</f>
        <v>0</v>
      </c>
      <c r="S3">
        <f>SUMIF('1.2 Equipements de bureau'!$B$51:$B$2241,CalculBureau!$C3,'1.2 Equipements de bureau'!S$51:S2242)</f>
        <v>0</v>
      </c>
      <c r="T3">
        <f>SUMIF('1.2 Equipements de bureau'!$B$51:$B$2241,CalculBureau!$C3,'1.2 Equipements de bureau'!T$51:T2242)</f>
        <v>0</v>
      </c>
      <c r="U3">
        <f>SUMIF('1.2 Equipements de bureau'!$B$51:$B$2241,CalculBureau!$C3,'1.2 Equipements de bureau'!U$51:U2242)</f>
        <v>0</v>
      </c>
      <c r="V3">
        <f>SUMIF('1.2 Equipements de bureau'!$B$51:$B$2241,CalculBureau!$C3,'1.2 Equipements de bureau'!V$51:V2242)</f>
        <v>0</v>
      </c>
      <c r="W3">
        <f>SUMIF('1.2 Equipements de bureau'!$B$51:$B$2241,CalculBureau!$C3,'1.2 Equipements de bureau'!W$51:W2242)</f>
        <v>0</v>
      </c>
      <c r="X3">
        <f>SUMIF('1.2 Equipements de bureau'!$B$51:$B$2241,CalculBureau!$C3,'1.2 Equipements de bureau'!X$51:X2242)</f>
        <v>0</v>
      </c>
      <c r="Y3">
        <f>SUMIF('1.2 Equipements de bureau'!$B$51:$B$2241,CalculBureau!$C3,'1.2 Equipements de bureau'!Y$51:Y2242)</f>
        <v>0</v>
      </c>
      <c r="Z3">
        <f>SUMIF('1.2 Equipements de bureau'!$B$51:$B$2241,CalculBureau!$C3,'1.2 Equipements de bureau'!Z$51:Z2242)</f>
        <v>0</v>
      </c>
      <c r="AA3">
        <f>SUMIF('1.2 Equipements de bureau'!$B$51:$B$2241,CalculBureau!$C3,'1.2 Equipements de bureau'!AA$51:AA2242)</f>
        <v>0</v>
      </c>
      <c r="AB3">
        <f>SUMIF('1.2 Equipements de bureau'!$B$51:$B$2241,CalculBureau!$C3,'1.2 Equipements de bureau'!AB$51:AB2242)</f>
        <v>0</v>
      </c>
      <c r="AC3">
        <f>SUMIF('1.2 Equipements de bureau'!$B$51:$B$2241,CalculBureau!$C3,'1.2 Equipements de bureau'!AC$51:AC2242)</f>
        <v>0</v>
      </c>
      <c r="AD3">
        <f>SUMIF('1.2 Equipements de bureau'!$B$51:$B$2241,CalculBureau!$C3,'1.2 Equipements de bureau'!AD$51:AD2242)</f>
        <v>0</v>
      </c>
      <c r="AE3">
        <f>SUMIF('1.2 Equipements de bureau'!$B$51:$B$2241,CalculBureau!$C3,'1.2 Equipements de bureau'!AE$51:AE2242)</f>
        <v>0</v>
      </c>
      <c r="AF3">
        <f>SUMIF('1.2 Equipements de bureau'!$B$51:$B$2241,CalculBureau!$C3,'1.2 Equipements de bureau'!AF$51:AF2242)</f>
        <v>0</v>
      </c>
      <c r="AG3">
        <f>SUMIF('1.2 Equipements de bureau'!$B$51:$B$2241,CalculBureau!$C3,'1.2 Equipements de bureau'!AG$51:AG2242)</f>
        <v>0</v>
      </c>
      <c r="AH3" t="e">
        <f>SUMIF('1.2 Equipements de bureau'!$B$51:$B$2241,CalculBureau!$C3,'1.2 Equipements de bureau'!#REF!)</f>
        <v>#REF!</v>
      </c>
      <c r="AI3" t="e">
        <f>SUMIF('1.2 Equipements de bureau'!$B$51:$B$2241,CalculBureau!$C3,'1.2 Equipements de bureau'!#REF!)</f>
        <v>#REF!</v>
      </c>
      <c r="AJ3" t="e">
        <f>SUMIF('1.2 Equipements de bureau'!$B$51:$B$2241,CalculBureau!$C3,'1.2 Equipements de bureau'!#REF!)</f>
        <v>#REF!</v>
      </c>
      <c r="AK3" t="e">
        <f>SUMIF('1.2 Equipements de bureau'!$B$51:$B$2241,CalculBureau!$C3,'1.2 Equipements de bureau'!#REF!)</f>
        <v>#REF!</v>
      </c>
      <c r="AL3" t="e">
        <f>SUMIF('1.2 Equipements de bureau'!$B$51:$B$2241,CalculBureau!$C3,'1.2 Equipements de bureau'!#REF!)</f>
        <v>#REF!</v>
      </c>
      <c r="AM3" t="e">
        <f>SUMIF('1.2 Equipements de bureau'!$B$51:$B$2241,CalculBureau!$C3,'1.2 Equipements de bureau'!#REF!)</f>
        <v>#REF!</v>
      </c>
      <c r="AN3" t="e">
        <f>SUMIF('1.2 Equipements de bureau'!$B$51:$B$2241,CalculBureau!$C3,'1.2 Equipements de bureau'!#REF!)</f>
        <v>#REF!</v>
      </c>
      <c r="AO3" t="e">
        <f>SUMIF('1.2 Equipements de bureau'!$B$51:$B$2241,CalculBureau!$C3,'1.2 Equipements de bureau'!#REF!)</f>
        <v>#REF!</v>
      </c>
      <c r="AP3" t="e">
        <f>SUMIF('1.2 Equipements de bureau'!$B$51:$B$2241,CalculBureau!$C3,'1.2 Equipements de bureau'!#REF!)</f>
        <v>#REF!</v>
      </c>
      <c r="AQ3" t="e">
        <f>SUMIF('1.2 Equipements de bureau'!$B$51:$B$2241,CalculBureau!$C3,'1.2 Equipements de bureau'!#REF!)</f>
        <v>#REF!</v>
      </c>
      <c r="AR3" t="e">
        <f>SUMIF('1.2 Equipements de bureau'!$B$51:$B$2241,CalculBureau!$C3,'1.2 Equipements de bureau'!#REF!)</f>
        <v>#REF!</v>
      </c>
      <c r="AS3" t="e">
        <f>SUMIF('1.2 Equipements de bureau'!$B$51:$B$2241,CalculBureau!$C3,'1.2 Equipements de bureau'!#REF!)</f>
        <v>#REF!</v>
      </c>
      <c r="AT3" t="e">
        <f>SUMIF('1.2 Equipements de bureau'!$B$51:$B$2241,CalculBureau!$C3,'1.2 Equipements de bureau'!#REF!)</f>
        <v>#REF!</v>
      </c>
      <c r="AU3" t="e">
        <f>SUMIF('1.2 Equipements de bureau'!$B$51:$B$2241,CalculBureau!$C3,'1.2 Equipements de bureau'!#REF!)</f>
        <v>#REF!</v>
      </c>
      <c r="AV3" t="e">
        <f>SUMIF('1.2 Equipements de bureau'!$B$51:$B$2241,CalculBureau!$C3,'1.2 Equipements de bureau'!#REF!)</f>
        <v>#REF!</v>
      </c>
      <c r="AW3" t="e">
        <f>SUMIF('1.2 Equipements de bureau'!$B$51:$B$2241,CalculBureau!$C3,'1.2 Equipements de bureau'!#REF!)</f>
        <v>#REF!</v>
      </c>
      <c r="AX3" t="e">
        <f>SUMIF('1.2 Equipements de bureau'!$B$51:$B$2241,CalculBureau!$C3,'1.2 Equipements de bureau'!#REF!)</f>
        <v>#REF!</v>
      </c>
      <c r="AY3" t="e">
        <f>SUMIF('1.2 Equipements de bureau'!$B$51:$B$2241,CalculBureau!$C3,'1.2 Equipements de bureau'!#REF!)</f>
        <v>#REF!</v>
      </c>
      <c r="AZ3" t="e">
        <f>SUMIF('1.2 Equipements de bureau'!$B$51:$B$2241,CalculBureau!$C3,'1.2 Equipements de bureau'!#REF!)</f>
        <v>#REF!</v>
      </c>
      <c r="BA3" t="e">
        <f>SUMIF('1.2 Equipements de bureau'!$B$51:$B$2241,CalculBureau!$C3,'1.2 Equipements de bureau'!#REF!)</f>
        <v>#REF!</v>
      </c>
      <c r="BB3" t="e">
        <f>SUMIF('1.2 Equipements de bureau'!$B$51:$B$2241,CalculBureau!$C3,'1.2 Equipements de bureau'!#REF!)</f>
        <v>#REF!</v>
      </c>
      <c r="BC3" t="e">
        <f>SUMIF('1.2 Equipements de bureau'!$B$51:$B$2241,CalculBureau!$C3,'1.2 Equipements de bureau'!#REF!)</f>
        <v>#REF!</v>
      </c>
      <c r="BD3" t="e">
        <f>SUMIF('1.2 Equipements de bureau'!$B$51:$B$2241,CalculBureau!$C3,'1.2 Equipements de bureau'!#REF!)</f>
        <v>#REF!</v>
      </c>
      <c r="BE3" t="e">
        <f>SUMIF('1.2 Equipements de bureau'!$B$51:$B$2241,CalculBureau!$C3,'1.2 Equipements de bureau'!#REF!)</f>
        <v>#REF!</v>
      </c>
      <c r="BF3" t="e">
        <f>SUMIF('1.2 Equipements de bureau'!$B$51:$B$2241,CalculBureau!$C3,'1.2 Equipements de bureau'!#REF!)</f>
        <v>#REF!</v>
      </c>
      <c r="BG3" t="e">
        <f>SUMIF('1.2 Equipements de bureau'!$B$51:$B$2241,CalculBureau!$C3,'1.2 Equipements de bureau'!#REF!)</f>
        <v>#REF!</v>
      </c>
      <c r="BH3" t="e">
        <f>SUMIF('1.2 Equipements de bureau'!$B$51:$B$2241,CalculBureau!$C3,'1.2 Equipements de bureau'!#REF!)</f>
        <v>#REF!</v>
      </c>
      <c r="BI3" t="e">
        <f>SUMIF('1.2 Equipements de bureau'!$B$51:$B$2241,CalculBureau!$C3,'1.2 Equipements de bureau'!#REF!)</f>
        <v>#REF!</v>
      </c>
      <c r="BJ3" t="e">
        <f>SUMIF('1.2 Equipements de bureau'!$B$51:$B$2241,CalculBureau!$C3,'1.2 Equipements de bureau'!#REF!)</f>
        <v>#REF!</v>
      </c>
      <c r="BK3" t="e">
        <f>SUMIF('1.2 Equipements de bureau'!$B$51:$B$2241,CalculBureau!$C3,'1.2 Equipements de bureau'!#REF!)</f>
        <v>#REF!</v>
      </c>
      <c r="BL3" t="e">
        <f>SUMIF('1.2 Equipements de bureau'!$B$51:$B$2241,CalculBureau!$C3,'1.2 Equipements de bureau'!#REF!)</f>
        <v>#REF!</v>
      </c>
      <c r="BM3" t="e">
        <f>SUMIF('1.2 Equipements de bureau'!$B$51:$B$2241,CalculBureau!$C3,'1.2 Equipements de bureau'!#REF!)</f>
        <v>#REF!</v>
      </c>
      <c r="BN3" t="e">
        <f>SUMIF('1.2 Equipements de bureau'!$B$51:$B$2241,CalculBureau!$C3,'1.2 Equipements de bureau'!#REF!)</f>
        <v>#REF!</v>
      </c>
      <c r="BO3" t="e">
        <f>SUMIF('1.2 Equipements de bureau'!$B$51:$B$2241,CalculBureau!$C3,'1.2 Equipements de bureau'!#REF!)</f>
        <v>#REF!</v>
      </c>
      <c r="BP3" t="e">
        <f>SUMIF('1.2 Equipements de bureau'!$B$51:$B$2241,CalculBureau!$C3,'1.2 Equipements de bureau'!#REF!)</f>
        <v>#REF!</v>
      </c>
      <c r="BQ3" t="e">
        <f>SUMIF('1.2 Equipements de bureau'!$B$51:$B$2241,CalculBureau!$C3,'1.2 Equipements de bureau'!#REF!)</f>
        <v>#REF!</v>
      </c>
      <c r="BR3" t="e">
        <f>SUMIF('1.2 Equipements de bureau'!$B$51:$B$2241,CalculBureau!$C3,'1.2 Equipements de bureau'!#REF!)</f>
        <v>#REF!</v>
      </c>
      <c r="BS3" t="e">
        <f>SUMIF('1.2 Equipements de bureau'!$B$51:$B$2241,CalculBureau!$C3,'1.2 Equipements de bureau'!#REF!)</f>
        <v>#REF!</v>
      </c>
      <c r="BT3" t="e">
        <f>SUMIF('1.2 Equipements de bureau'!$B$51:$B$2241,CalculBureau!$C3,'1.2 Equipements de bureau'!#REF!)</f>
        <v>#REF!</v>
      </c>
      <c r="BU3" t="e">
        <f>SUMIF('1.2 Equipements de bureau'!$B$51:$B$2241,CalculBureau!$C3,'1.2 Equipements de bureau'!#REF!)</f>
        <v>#REF!</v>
      </c>
      <c r="BV3" t="e">
        <f>SUMIF('1.2 Equipements de bureau'!$B$51:$B$2241,CalculBureau!$C3,'1.2 Equipements de bureau'!#REF!)</f>
        <v>#REF!</v>
      </c>
      <c r="BW3" t="e">
        <f>SUMIF('1.2 Equipements de bureau'!$B$51:$B$2241,CalculBureau!$C3,'1.2 Equipements de bureau'!#REF!)</f>
        <v>#REF!</v>
      </c>
      <c r="BX3" t="e">
        <f>SUMIF('1.2 Equipements de bureau'!$B$51:$B$2241,CalculBureau!$C3,'1.2 Equipements de bureau'!#REF!)</f>
        <v>#REF!</v>
      </c>
      <c r="BY3" t="e">
        <f>SUMIF('1.2 Equipements de bureau'!$B$51:$B$2241,CalculBureau!$C3,'1.2 Equipements de bureau'!#REF!)</f>
        <v>#REF!</v>
      </c>
      <c r="BZ3" t="e">
        <f>SUMIF('1.2 Equipements de bureau'!$B$51:$B$2241,CalculBureau!$C3,'1.2 Equipements de bureau'!#REF!)</f>
        <v>#REF!</v>
      </c>
      <c r="CA3" t="e">
        <f>SUMIF('1.2 Equipements de bureau'!$B$51:$B$2241,CalculBureau!$C3,'1.2 Equipements de bureau'!#REF!)</f>
        <v>#REF!</v>
      </c>
      <c r="CB3" t="e">
        <f>SUMIF('1.2 Equipements de bureau'!$B$51:$B$2241,CalculBureau!$C3,'1.2 Equipements de bureau'!#REF!)</f>
        <v>#REF!</v>
      </c>
      <c r="CC3" t="e">
        <f>SUMIF('1.2 Equipements de bureau'!$B$51:$B$2241,CalculBureau!$C3,'1.2 Equipements de bureau'!#REF!)</f>
        <v>#REF!</v>
      </c>
      <c r="CD3" t="e">
        <f>SUMIF('1.2 Equipements de bureau'!$B$51:$B$2241,CalculBureau!$C3,'1.2 Equipements de bureau'!#REF!)</f>
        <v>#REF!</v>
      </c>
      <c r="CE3" t="e">
        <f>SUMIF('1.2 Equipements de bureau'!$B$51:$B$2241,CalculBureau!$C3,'1.2 Equipements de bureau'!#REF!)</f>
        <v>#REF!</v>
      </c>
      <c r="CF3" t="e">
        <f>SUMIF('1.2 Equipements de bureau'!$B$51:$B$2241,CalculBureau!$C3,'1.2 Equipements de bureau'!#REF!)</f>
        <v>#REF!</v>
      </c>
      <c r="CG3" t="e">
        <f>SUMIF('1.2 Equipements de bureau'!$B$51:$B$2241,CalculBureau!$C3,'1.2 Equipements de bureau'!#REF!)</f>
        <v>#REF!</v>
      </c>
      <c r="CH3" t="e">
        <f>SUMIF('1.2 Equipements de bureau'!$B$51:$B$2241,CalculBureau!$C3,'1.2 Equipements de bureau'!#REF!)</f>
        <v>#REF!</v>
      </c>
      <c r="CI3" t="e">
        <f>SUMIF('1.2 Equipements de bureau'!$B$51:$B$2241,CalculBureau!$C3,'1.2 Equipements de bureau'!#REF!)</f>
        <v>#REF!</v>
      </c>
      <c r="CJ3" t="e">
        <f>SUMIF('1.2 Equipements de bureau'!$B$51:$B$2241,CalculBureau!$C3,'1.2 Equipements de bureau'!#REF!)</f>
        <v>#REF!</v>
      </c>
      <c r="CK3" t="e">
        <f>SUMIF('1.2 Equipements de bureau'!$B$51:$B$2241,CalculBureau!$C3,'1.2 Equipements de bureau'!#REF!)</f>
        <v>#REF!</v>
      </c>
      <c r="CL3" t="e">
        <f>SUMIF('1.2 Equipements de bureau'!$B$51:$B$2241,CalculBureau!$C3,'1.2 Equipements de bureau'!#REF!)</f>
        <v>#REF!</v>
      </c>
      <c r="CM3" t="e">
        <f>SUMIF('1.2 Equipements de bureau'!$B$51:$B$2241,CalculBureau!$C3,'1.2 Equipements de bureau'!#REF!)</f>
        <v>#REF!</v>
      </c>
      <c r="CN3" t="e">
        <f>SUMIF('1.2 Equipements de bureau'!$B$51:$B$2241,CalculBureau!$C3,'1.2 Equipements de bureau'!#REF!)</f>
        <v>#REF!</v>
      </c>
      <c r="CO3" t="e">
        <f>SUMIF('1.2 Equipements de bureau'!$B$51:$B$2241,CalculBureau!$C3,'1.2 Equipements de bureau'!#REF!)</f>
        <v>#REF!</v>
      </c>
      <c r="CP3" t="e">
        <f>SUMIF('1.2 Equipements de bureau'!$B$51:$B$2241,CalculBureau!$C3,'1.2 Equipements de bureau'!#REF!)</f>
        <v>#REF!</v>
      </c>
      <c r="CQ3" t="e">
        <f>SUMIF('1.2 Equipements de bureau'!$B$51:$B$2241,CalculBureau!$C3,'1.2 Equipements de bureau'!#REF!)</f>
        <v>#REF!</v>
      </c>
      <c r="CR3" t="e">
        <f>SUMIF('1.2 Equipements de bureau'!$B$51:$B$2241,CalculBureau!$C3,'1.2 Equipements de bureau'!#REF!)</f>
        <v>#REF!</v>
      </c>
      <c r="CS3" t="e">
        <f>SUMIF('1.2 Equipements de bureau'!$B$51:$B$2241,CalculBureau!$C3,'1.2 Equipements de bureau'!#REF!)</f>
        <v>#REF!</v>
      </c>
      <c r="CT3" t="e">
        <f>SUMIF('1.2 Equipements de bureau'!$B$51:$B$2241,CalculBureau!$C3,'1.2 Equipements de bureau'!#REF!)</f>
        <v>#REF!</v>
      </c>
      <c r="CU3" t="e">
        <f>SUMIF('1.2 Equipements de bureau'!$B$51:$B$2241,CalculBureau!$C3,'1.2 Equipements de bureau'!#REF!)</f>
        <v>#REF!</v>
      </c>
      <c r="CV3" t="e">
        <f>SUMIF('1.2 Equipements de bureau'!$B$51:$B$2241,CalculBureau!$C3,'1.2 Equipements de bureau'!#REF!)</f>
        <v>#REF!</v>
      </c>
      <c r="CW3" t="e">
        <f>SUMIF('1.2 Equipements de bureau'!$B$51:$B$2241,CalculBureau!$C3,'1.2 Equipements de bureau'!#REF!)</f>
        <v>#REF!</v>
      </c>
      <c r="CX3" t="e">
        <f>SUMIF('1.2 Equipements de bureau'!$B$51:$B$2241,CalculBureau!$C3,'1.2 Equipements de bureau'!#REF!)</f>
        <v>#REF!</v>
      </c>
      <c r="CY3" t="e">
        <f>SUMIF('1.2 Equipements de bureau'!$B$51:$B$2241,CalculBureau!$C3,'1.2 Equipements de bureau'!#REF!)</f>
        <v>#REF!</v>
      </c>
      <c r="CZ3" t="e">
        <f>SUMIF('1.2 Equipements de bureau'!$B$51:$B$2241,CalculBureau!$C3,'1.2 Equipements de bureau'!#REF!)</f>
        <v>#REF!</v>
      </c>
      <c r="DA3" t="e">
        <f>SUMIF('1.2 Equipements de bureau'!$B$51:$B$2241,CalculBureau!$C3,'1.2 Equipements de bureau'!#REF!)</f>
        <v>#REF!</v>
      </c>
      <c r="DB3" t="e">
        <f>SUMIF('1.2 Equipements de bureau'!$B$51:$B$2241,CalculBureau!$C3,'1.2 Equipements de bureau'!#REF!)</f>
        <v>#REF!</v>
      </c>
      <c r="DC3" t="e">
        <f>SUMIF('1.2 Equipements de bureau'!$B$51:$B$2241,CalculBureau!$C3,'1.2 Equipements de bureau'!#REF!)</f>
        <v>#REF!</v>
      </c>
      <c r="DD3" t="e">
        <f>SUMIF('1.2 Equipements de bureau'!$B$51:$B$2241,CalculBureau!$C3,'1.2 Equipements de bureau'!#REF!)</f>
        <v>#REF!</v>
      </c>
      <c r="DE3" t="e">
        <f>SUMIF('1.2 Equipements de bureau'!$B$51:$B$2241,CalculBureau!$C3,'1.2 Equipements de bureau'!#REF!)</f>
        <v>#REF!</v>
      </c>
      <c r="DF3" t="e">
        <f>SUMIF('1.2 Equipements de bureau'!$B$51:$B$2241,CalculBureau!$C3,'1.2 Equipements de bureau'!#REF!)</f>
        <v>#REF!</v>
      </c>
      <c r="DG3" t="e">
        <f>SUMIF('1.2 Equipements de bureau'!$B$51:$B$2241,CalculBureau!$C3,'1.2 Equipements de bureau'!#REF!)</f>
        <v>#REF!</v>
      </c>
      <c r="DH3" t="e">
        <f>SUMIF('1.2 Equipements de bureau'!$B$51:$B$2241,CalculBureau!$C3,'1.2 Equipements de bureau'!#REF!)</f>
        <v>#REF!</v>
      </c>
      <c r="DI3" t="e">
        <f>SUMIF('1.2 Equipements de bureau'!$B$51:$B$2241,CalculBureau!$C3,'1.2 Equipements de bureau'!#REF!)</f>
        <v>#REF!</v>
      </c>
      <c r="DJ3" t="e">
        <f>SUMIF('1.2 Equipements de bureau'!$B$51:$B$2241,CalculBureau!$C3,'1.2 Equipements de bureau'!#REF!)</f>
        <v>#REF!</v>
      </c>
      <c r="DK3" t="e">
        <f>SUMIF('1.2 Equipements de bureau'!$B$51:$B$2241,CalculBureau!$C3,'1.2 Equipements de bureau'!#REF!)</f>
        <v>#REF!</v>
      </c>
      <c r="DL3" t="e">
        <f>SUMIF('1.2 Equipements de bureau'!$B$51:$B$2241,CalculBureau!$C3,'1.2 Equipements de bureau'!#REF!)</f>
        <v>#REF!</v>
      </c>
      <c r="DM3" t="e">
        <f>SUMIF('1.2 Equipements de bureau'!$B$51:$B$2241,CalculBureau!$C3,'1.2 Equipements de bureau'!#REF!)</f>
        <v>#REF!</v>
      </c>
      <c r="DN3" t="e">
        <f>SUMIF('1.2 Equipements de bureau'!$B$51:$B$2241,CalculBureau!$C3,'1.2 Equipements de bureau'!#REF!)</f>
        <v>#REF!</v>
      </c>
      <c r="DO3" t="e">
        <f>SUMIF('1.2 Equipements de bureau'!$B$51:$B$2241,CalculBureau!$C3,'1.2 Equipements de bureau'!#REF!)</f>
        <v>#REF!</v>
      </c>
      <c r="DP3" t="e">
        <f>SUMIF('1.2 Equipements de bureau'!$B$51:$B$2241,CalculBureau!$C3,'1.2 Equipements de bureau'!#REF!)</f>
        <v>#REF!</v>
      </c>
      <c r="DQ3" t="e">
        <f>SUMIF('1.2 Equipements de bureau'!$B$51:$B$2241,CalculBureau!$C3,'1.2 Equipements de bureau'!#REF!)</f>
        <v>#REF!</v>
      </c>
      <c r="DR3" t="e">
        <f>SUMIF('1.2 Equipements de bureau'!$B$51:$B$2241,CalculBureau!$C3,'1.2 Equipements de bureau'!#REF!)</f>
        <v>#REF!</v>
      </c>
      <c r="DS3" t="e">
        <f>SUMIF('1.2 Equipements de bureau'!$B$51:$B$2241,CalculBureau!$C3,'1.2 Equipements de bureau'!#REF!)</f>
        <v>#REF!</v>
      </c>
      <c r="DT3" t="e">
        <f>SUMIF('1.2 Equipements de bureau'!$B$51:$B$2241,CalculBureau!$C3,'1.2 Equipements de bureau'!#REF!)</f>
        <v>#REF!</v>
      </c>
      <c r="DU3" t="e">
        <f>SUMIF('1.2 Equipements de bureau'!$B$51:$B$2241,CalculBureau!$C3,'1.2 Equipements de bureau'!#REF!)</f>
        <v>#REF!</v>
      </c>
      <c r="DV3" t="e">
        <f>SUMIF('1.2 Equipements de bureau'!$B$51:$B$2241,CalculBureau!$C3,'1.2 Equipements de bureau'!#REF!)</f>
        <v>#REF!</v>
      </c>
      <c r="DW3" t="e">
        <f>SUMIF('1.2 Equipements de bureau'!$B$51:$B$2241,CalculBureau!$C3,'1.2 Equipements de bureau'!#REF!)</f>
        <v>#REF!</v>
      </c>
      <c r="DX3" t="e">
        <f>SUMIF('1.2 Equipements de bureau'!$B$51:$B$2241,CalculBureau!$C3,'1.2 Equipements de bureau'!#REF!)</f>
        <v>#REF!</v>
      </c>
      <c r="DY3" t="e">
        <f>SUMIF('1.2 Equipements de bureau'!$B$51:$B$2241,CalculBureau!$C3,'1.2 Equipements de bureau'!#REF!)</f>
        <v>#REF!</v>
      </c>
      <c r="DZ3" t="e">
        <f>SUMIF('1.2 Equipements de bureau'!$B$51:$B$2241,CalculBureau!$C3,'1.2 Equipements de bureau'!#REF!)</f>
        <v>#REF!</v>
      </c>
      <c r="EA3" t="e">
        <f>SUMIF('1.2 Equipements de bureau'!$B$51:$B$2241,CalculBureau!$C3,'1.2 Equipements de bureau'!#REF!)</f>
        <v>#REF!</v>
      </c>
      <c r="EB3" t="e">
        <f>SUMIF('1.2 Equipements de bureau'!$B$51:$B$2241,CalculBureau!$C3,'1.2 Equipements de bureau'!#REF!)</f>
        <v>#REF!</v>
      </c>
      <c r="EC3" t="e">
        <f>SUMIF('1.2 Equipements de bureau'!$B$51:$B$2241,CalculBureau!$C3,'1.2 Equipements de bureau'!#REF!)</f>
        <v>#REF!</v>
      </c>
      <c r="ED3" t="e">
        <f>SUMIF('1.2 Equipements de bureau'!$B$51:$B$2241,CalculBureau!$C3,'1.2 Equipements de bureau'!#REF!)</f>
        <v>#REF!</v>
      </c>
      <c r="EE3" t="e">
        <f>SUMIF('1.2 Equipements de bureau'!$B$51:$B$2241,CalculBureau!$C3,'1.2 Equipements de bureau'!#REF!)</f>
        <v>#REF!</v>
      </c>
      <c r="EF3" t="e">
        <f>SUMIF('1.2 Equipements de bureau'!$B$51:$B$2241,CalculBureau!$C3,'1.2 Equipements de bureau'!#REF!)</f>
        <v>#REF!</v>
      </c>
      <c r="EG3" t="e">
        <f>SUMIF('1.2 Equipements de bureau'!$B$51:$B$2241,CalculBureau!$C3,'1.2 Equipements de bureau'!#REF!)</f>
        <v>#REF!</v>
      </c>
      <c r="EH3" t="e">
        <f>SUMIF('1.2 Equipements de bureau'!$B$51:$B$2241,CalculBureau!$C3,'1.2 Equipements de bureau'!#REF!)</f>
        <v>#REF!</v>
      </c>
      <c r="EI3" t="e">
        <f>SUMIF('1.2 Equipements de bureau'!$B$51:$B$2241,CalculBureau!$C3,'1.2 Equipements de bureau'!#REF!)</f>
        <v>#REF!</v>
      </c>
      <c r="EJ3" t="e">
        <f>SUMIF('1.2 Equipements de bureau'!$B$51:$B$2241,CalculBureau!$C3,'1.2 Equipements de bureau'!#REF!)</f>
        <v>#REF!</v>
      </c>
      <c r="EK3" t="e">
        <f>SUMIF('1.2 Equipements de bureau'!$B$51:$B$2241,CalculBureau!$C3,'1.2 Equipements de bureau'!#REF!)</f>
        <v>#REF!</v>
      </c>
      <c r="EL3" t="e">
        <f>SUMIF('1.2 Equipements de bureau'!$B$51:$B$2241,CalculBureau!$C3,'1.2 Equipements de bureau'!#REF!)</f>
        <v>#REF!</v>
      </c>
      <c r="EM3" t="e">
        <f>SUMIF('1.2 Equipements de bureau'!$B$51:$B$2241,CalculBureau!$C3,'1.2 Equipements de bureau'!#REF!)</f>
        <v>#REF!</v>
      </c>
      <c r="EN3" t="e">
        <f>SUMIF('1.2 Equipements de bureau'!$B$51:$B$2241,CalculBureau!$C3,'1.2 Equipements de bureau'!#REF!)</f>
        <v>#REF!</v>
      </c>
      <c r="EO3" t="e">
        <f>SUMIF('1.2 Equipements de bureau'!$B$51:$B$2241,CalculBureau!$C3,'1.2 Equipements de bureau'!#REF!)</f>
        <v>#REF!</v>
      </c>
      <c r="EP3" t="e">
        <f>SUMIF('1.2 Equipements de bureau'!$B$51:$B$2241,CalculBureau!$C3,'1.2 Equipements de bureau'!#REF!)</f>
        <v>#REF!</v>
      </c>
      <c r="EQ3" t="e">
        <f>SUMIF('1.2 Equipements de bureau'!$B$51:$B$2241,CalculBureau!$C3,'1.2 Equipements de bureau'!#REF!)</f>
        <v>#REF!</v>
      </c>
      <c r="ER3" t="e">
        <f>SUMIF('1.2 Equipements de bureau'!$B$51:$B$2241,CalculBureau!$C3,'1.2 Equipements de bureau'!#REF!)</f>
        <v>#REF!</v>
      </c>
      <c r="ES3" t="e">
        <f>SUMIF('1.2 Equipements de bureau'!$B$51:$B$2241,CalculBureau!$C3,'1.2 Equipements de bureau'!#REF!)</f>
        <v>#REF!</v>
      </c>
      <c r="ET3" t="e">
        <f>SUMIF('1.2 Equipements de bureau'!$B$51:$B$2241,CalculBureau!$C3,'1.2 Equipements de bureau'!#REF!)</f>
        <v>#REF!</v>
      </c>
      <c r="EU3" t="e">
        <f>SUMIF('1.2 Equipements de bureau'!$B$51:$B$2241,CalculBureau!$C3,'1.2 Equipements de bureau'!#REF!)</f>
        <v>#REF!</v>
      </c>
      <c r="EV3" t="e">
        <f>SUMIF('1.2 Equipements de bureau'!$B$51:$B$2241,CalculBureau!$C3,'1.2 Equipements de bureau'!#REF!)</f>
        <v>#REF!</v>
      </c>
      <c r="EW3" t="e">
        <f>SUMIF('1.2 Equipements de bureau'!$B$51:$B$2241,CalculBureau!$C3,'1.2 Equipements de bureau'!#REF!)</f>
        <v>#REF!</v>
      </c>
      <c r="EX3" t="e">
        <f>SUMIF('1.2 Equipements de bureau'!$B$51:$B$2241,CalculBureau!$C3,'1.2 Equipements de bureau'!#REF!)</f>
        <v>#REF!</v>
      </c>
      <c r="EY3" t="e">
        <f>SUMIF('1.2 Equipements de bureau'!$B$51:$B$2241,CalculBureau!$C3,'1.2 Equipements de bureau'!#REF!)</f>
        <v>#REF!</v>
      </c>
      <c r="EZ3" t="e">
        <f>SUMIF('1.2 Equipements de bureau'!$B$51:$B$2241,CalculBureau!$C3,'1.2 Equipements de bureau'!#REF!)</f>
        <v>#REF!</v>
      </c>
      <c r="FA3" t="e">
        <f>SUMIF('1.2 Equipements de bureau'!$B$51:$B$2241,CalculBureau!$C3,'1.2 Equipements de bureau'!#REF!)</f>
        <v>#REF!</v>
      </c>
      <c r="FB3" t="e">
        <f>SUMIF('1.2 Equipements de bureau'!$B$51:$B$2241,CalculBureau!$C3,'1.2 Equipements de bureau'!#REF!)</f>
        <v>#REF!</v>
      </c>
      <c r="FC3" t="e">
        <f>SUMIF('1.2 Equipements de bureau'!$B$51:$B$2241,CalculBureau!$C3,'1.2 Equipements de bureau'!#REF!)</f>
        <v>#REF!</v>
      </c>
      <c r="FD3" t="e">
        <f>SUMIF('1.2 Equipements de bureau'!$B$51:$B$2241,CalculBureau!$C3,'1.2 Equipements de bureau'!#REF!)</f>
        <v>#REF!</v>
      </c>
      <c r="FE3" t="e">
        <f>SUMIF('1.2 Equipements de bureau'!$B$51:$B$2241,CalculBureau!$C3,'1.2 Equipements de bureau'!#REF!)</f>
        <v>#REF!</v>
      </c>
      <c r="FF3" t="e">
        <f>SUMIF('1.2 Equipements de bureau'!$B$51:$B$2241,CalculBureau!$C3,'1.2 Equipements de bureau'!#REF!)</f>
        <v>#REF!</v>
      </c>
      <c r="FG3" t="e">
        <f>SUMIF('1.2 Equipements de bureau'!$B$51:$B$2241,CalculBureau!$C3,'1.2 Equipements de bureau'!#REF!)</f>
        <v>#REF!</v>
      </c>
      <c r="FH3" t="e">
        <f>SUMIF('1.2 Equipements de bureau'!$B$51:$B$2241,CalculBureau!$C3,'1.2 Equipements de bureau'!#REF!)</f>
        <v>#REF!</v>
      </c>
      <c r="FI3" t="e">
        <f>SUMIF('1.2 Equipements de bureau'!$B$51:$B$2241,CalculBureau!$C3,'1.2 Equipements de bureau'!#REF!)</f>
        <v>#REF!</v>
      </c>
      <c r="FJ3" t="e">
        <f>SUMIF('1.2 Equipements de bureau'!$B$51:$B$2241,CalculBureau!$C3,'1.2 Equipements de bureau'!#REF!)</f>
        <v>#REF!</v>
      </c>
      <c r="FK3" t="e">
        <f>SUMIF('1.2 Equipements de bureau'!$B$51:$B$2241,CalculBureau!$C3,'1.2 Equipements de bureau'!#REF!)</f>
        <v>#REF!</v>
      </c>
      <c r="FL3" t="e">
        <f>SUMIF('1.2 Equipements de bureau'!$B$51:$B$2241,CalculBureau!$C3,'1.2 Equipements de bureau'!#REF!)</f>
        <v>#REF!</v>
      </c>
      <c r="FM3" t="e">
        <f>SUMIF('1.2 Equipements de bureau'!$B$51:$B$2241,CalculBureau!$C3,'1.2 Equipements de bureau'!#REF!)</f>
        <v>#REF!</v>
      </c>
      <c r="FN3" t="e">
        <f>SUMIF('1.2 Equipements de bureau'!$B$51:$B$2241,CalculBureau!$C3,'1.2 Equipements de bureau'!#REF!)</f>
        <v>#REF!</v>
      </c>
      <c r="FO3" t="e">
        <f>SUMIF('1.2 Equipements de bureau'!$B$51:$B$2241,CalculBureau!$C3,'1.2 Equipements de bureau'!#REF!)</f>
        <v>#REF!</v>
      </c>
      <c r="FP3" t="e">
        <f>SUMIF('1.2 Equipements de bureau'!$B$51:$B$2241,CalculBureau!$C3,'1.2 Equipements de bureau'!#REF!)</f>
        <v>#REF!</v>
      </c>
      <c r="FQ3" t="e">
        <f>SUMIF('1.2 Equipements de bureau'!$B$51:$B$2241,CalculBureau!$C3,'1.2 Equipements de bureau'!#REF!)</f>
        <v>#REF!</v>
      </c>
      <c r="FR3" t="e">
        <f>SUMIF('1.2 Equipements de bureau'!$B$51:$B$2241,CalculBureau!$C3,'1.2 Equipements de bureau'!#REF!)</f>
        <v>#REF!</v>
      </c>
      <c r="FS3" t="e">
        <f>SUMIF('1.2 Equipements de bureau'!$B$51:$B$2241,CalculBureau!$C3,'1.2 Equipements de bureau'!#REF!)</f>
        <v>#REF!</v>
      </c>
      <c r="FT3" t="e">
        <f>SUMIF('1.2 Equipements de bureau'!$B$51:$B$2241,CalculBureau!$C3,'1.2 Equipements de bureau'!#REF!)</f>
        <v>#REF!</v>
      </c>
      <c r="FU3" t="e">
        <f>SUMIF('1.2 Equipements de bureau'!$B$51:$B$2241,CalculBureau!$C3,'1.2 Equipements de bureau'!#REF!)</f>
        <v>#REF!</v>
      </c>
      <c r="FV3" t="e">
        <f>SUMIF('1.2 Equipements de bureau'!$B$51:$B$2241,CalculBureau!$C3,'1.2 Equipements de bureau'!#REF!)</f>
        <v>#REF!</v>
      </c>
      <c r="FW3" t="e">
        <f>SUMIF('1.2 Equipements de bureau'!$B$51:$B$2241,CalculBureau!$C3,'1.2 Equipements de bureau'!#REF!)</f>
        <v>#REF!</v>
      </c>
      <c r="FX3" t="e">
        <f>SUMIF('1.2 Equipements de bureau'!$B$51:$B$2241,CalculBureau!$C3,'1.2 Equipements de bureau'!#REF!)</f>
        <v>#REF!</v>
      </c>
      <c r="FY3" t="e">
        <f>SUMIF('1.2 Equipements de bureau'!$B$51:$B$2241,CalculBureau!$C3,'1.2 Equipements de bureau'!#REF!)</f>
        <v>#REF!</v>
      </c>
      <c r="FZ3" t="e">
        <f>SUMIF('1.2 Equipements de bureau'!$B$51:$B$2241,CalculBureau!$C3,'1.2 Equipements de bureau'!#REF!)</f>
        <v>#REF!</v>
      </c>
      <c r="GA3" t="e">
        <f>SUMIF('1.2 Equipements de bureau'!$B$51:$B$2241,CalculBureau!$C3,'1.2 Equipements de bureau'!#REF!)</f>
        <v>#REF!</v>
      </c>
      <c r="GB3" t="e">
        <f>SUMIF('1.2 Equipements de bureau'!$B$51:$B$2241,CalculBureau!$C3,'1.2 Equipements de bureau'!#REF!)</f>
        <v>#REF!</v>
      </c>
      <c r="GC3" t="e">
        <f>SUMIF('1.2 Equipements de bureau'!$B$51:$B$2241,CalculBureau!$C3,'1.2 Equipements de bureau'!#REF!)</f>
        <v>#REF!</v>
      </c>
      <c r="GD3" t="e">
        <f>SUMIF('1.2 Equipements de bureau'!$B$51:$B$2241,CalculBureau!$C3,'1.2 Equipements de bureau'!#REF!)</f>
        <v>#REF!</v>
      </c>
      <c r="GE3" t="e">
        <f>SUMIF('1.2 Equipements de bureau'!$B$51:$B$2241,CalculBureau!$C3,'1.2 Equipements de bureau'!#REF!)</f>
        <v>#REF!</v>
      </c>
      <c r="GF3" t="e">
        <f>SUMIF('1.2 Equipements de bureau'!$B$51:$B$2241,CalculBureau!$C3,'1.2 Equipements de bureau'!#REF!)</f>
        <v>#REF!</v>
      </c>
      <c r="GG3" t="e">
        <f>SUMIF('1.2 Equipements de bureau'!$B$51:$B$2241,CalculBureau!$C3,'1.2 Equipements de bureau'!#REF!)</f>
        <v>#REF!</v>
      </c>
      <c r="GH3" t="e">
        <f>SUMIF('1.2 Equipements de bureau'!$B$51:$B$2241,CalculBureau!$C3,'1.2 Equipements de bureau'!#REF!)</f>
        <v>#REF!</v>
      </c>
      <c r="GI3" t="e">
        <f>SUMIF('1.2 Equipements de bureau'!$B$51:$B$2241,CalculBureau!$C3,'1.2 Equipements de bureau'!#REF!)</f>
        <v>#REF!</v>
      </c>
      <c r="GJ3" t="e">
        <f>SUMIF('1.2 Equipements de bureau'!$B$51:$B$2241,CalculBureau!$C3,'1.2 Equipements de bureau'!#REF!)</f>
        <v>#REF!</v>
      </c>
      <c r="GK3" t="e">
        <f>SUMIF('1.2 Equipements de bureau'!$B$51:$B$2241,CalculBureau!$C3,'1.2 Equipements de bureau'!#REF!)</f>
        <v>#REF!</v>
      </c>
      <c r="GL3" t="e">
        <f>SUMIF('1.2 Equipements de bureau'!$B$51:$B$2241,CalculBureau!$C3,'1.2 Equipements de bureau'!#REF!)</f>
        <v>#REF!</v>
      </c>
      <c r="GM3" t="e">
        <f>SUMIF('1.2 Equipements de bureau'!$B$51:$B$2241,CalculBureau!$C3,'1.2 Equipements de bureau'!#REF!)</f>
        <v>#REF!</v>
      </c>
      <c r="GN3" t="e">
        <f>SUMIF('1.2 Equipements de bureau'!$B$51:$B$2241,CalculBureau!$C3,'1.2 Equipements de bureau'!#REF!)</f>
        <v>#REF!</v>
      </c>
      <c r="GO3" t="e">
        <f>SUMIF('1.2 Equipements de bureau'!$B$51:$B$2241,CalculBureau!$C3,'1.2 Equipements de bureau'!#REF!)</f>
        <v>#REF!</v>
      </c>
      <c r="GP3" t="e">
        <f>SUMIF('1.2 Equipements de bureau'!$B$51:$B$2241,CalculBureau!$C3,'1.2 Equipements de bureau'!#REF!)</f>
        <v>#REF!</v>
      </c>
      <c r="GQ3" t="e">
        <f>SUMIF('1.2 Equipements de bureau'!$B$51:$B$2241,CalculBureau!$C3,'1.2 Equipements de bureau'!#REF!)</f>
        <v>#REF!</v>
      </c>
      <c r="GR3" t="e">
        <f>SUMIF('1.2 Equipements de bureau'!$B$51:$B$2241,CalculBureau!$C3,'1.2 Equipements de bureau'!#REF!)</f>
        <v>#REF!</v>
      </c>
      <c r="GS3" t="e">
        <f>SUMIF('1.2 Equipements de bureau'!$B$51:$B$2241,CalculBureau!$C3,'1.2 Equipements de bureau'!#REF!)</f>
        <v>#REF!</v>
      </c>
      <c r="GT3" t="e">
        <f>SUMIF('1.2 Equipements de bureau'!$B$51:$B$2241,CalculBureau!$C3,'1.2 Equipements de bureau'!#REF!)</f>
        <v>#REF!</v>
      </c>
      <c r="GU3" t="e">
        <f>SUMIF('1.2 Equipements de bureau'!$B$51:$B$2241,CalculBureau!$C3,'1.2 Equipements de bureau'!#REF!)</f>
        <v>#REF!</v>
      </c>
    </row>
    <row r="4" spans="3:203" x14ac:dyDescent="0.25">
      <c r="C4" s="195" t="s">
        <v>118</v>
      </c>
      <c r="D4">
        <f>SUMIF('1.2 Equipements de bureau'!$B$51:$B$2241,CalculBureau!$C4,'1.2 Equipements de bureau'!D$51:D2243)</f>
        <v>0</v>
      </c>
      <c r="E4">
        <f>SUMIF('1.2 Equipements de bureau'!$B$51:$B$2241,CalculBureau!$C4,'1.2 Equipements de bureau'!E$51:E2243)</f>
        <v>0</v>
      </c>
      <c r="F4">
        <f>SUMIF('1.2 Equipements de bureau'!$B$51:$B$2241,CalculBureau!$C4,'1.2 Equipements de bureau'!F$51:F2243)</f>
        <v>0</v>
      </c>
      <c r="G4">
        <f>SUMIF('1.2 Equipements de bureau'!$B$51:$B$2241,CalculBureau!$C4,'1.2 Equipements de bureau'!G$51:G2243)</f>
        <v>0</v>
      </c>
      <c r="H4">
        <f>SUMIF('1.2 Equipements de bureau'!$B$51:$B$2241,CalculBureau!$C4,'1.2 Equipements de bureau'!H$51:H2243)</f>
        <v>0</v>
      </c>
      <c r="I4">
        <f>SUMIF('1.2 Equipements de bureau'!$B$51:$B$2241,CalculBureau!$C4,'1.2 Equipements de bureau'!I$51:I2243)</f>
        <v>0</v>
      </c>
      <c r="J4">
        <f>SUMIF('1.2 Equipements de bureau'!$B$51:$B$2241,CalculBureau!$C4,'1.2 Equipements de bureau'!J$51:J2243)</f>
        <v>0</v>
      </c>
      <c r="K4">
        <f>SUMIF('1.2 Equipements de bureau'!$B$51:$B$2241,CalculBureau!$C4,'1.2 Equipements de bureau'!K$51:K2243)</f>
        <v>0</v>
      </c>
      <c r="L4">
        <f>SUMIF('1.2 Equipements de bureau'!$B$51:$B$2241,CalculBureau!$C4,'1.2 Equipements de bureau'!L$51:L2243)</f>
        <v>0</v>
      </c>
      <c r="M4">
        <f>SUMIF('1.2 Equipements de bureau'!$B$51:$B$2241,CalculBureau!$C4,'1.2 Equipements de bureau'!M$51:M2243)</f>
        <v>0</v>
      </c>
      <c r="N4">
        <f>SUMIF('1.2 Equipements de bureau'!$B$51:$B$2241,CalculBureau!$C4,'1.2 Equipements de bureau'!N$51:N2243)</f>
        <v>0</v>
      </c>
      <c r="O4">
        <f>SUMIF('1.2 Equipements de bureau'!$B$51:$B$2241,CalculBureau!$C4,'1.2 Equipements de bureau'!O$51:O2243)</f>
        <v>0</v>
      </c>
      <c r="P4">
        <f>SUMIF('1.2 Equipements de bureau'!$B$51:$B$2241,CalculBureau!$C4,'1.2 Equipements de bureau'!P$51:P2243)</f>
        <v>0</v>
      </c>
      <c r="Q4">
        <f>SUMIF('1.2 Equipements de bureau'!$B$51:$B$2241,CalculBureau!$C4,'1.2 Equipements de bureau'!Q$51:Q2243)</f>
        <v>0</v>
      </c>
      <c r="R4">
        <f>SUMIF('1.2 Equipements de bureau'!$B$51:$B$2241,CalculBureau!$C4,'1.2 Equipements de bureau'!R$51:R2243)</f>
        <v>0</v>
      </c>
      <c r="S4">
        <f>SUMIF('1.2 Equipements de bureau'!$B$51:$B$2241,CalculBureau!$C4,'1.2 Equipements de bureau'!S$51:S2243)</f>
        <v>0</v>
      </c>
      <c r="T4">
        <f>SUMIF('1.2 Equipements de bureau'!$B$51:$B$2241,CalculBureau!$C4,'1.2 Equipements de bureau'!T$51:T2243)</f>
        <v>0</v>
      </c>
      <c r="U4">
        <f>SUMIF('1.2 Equipements de bureau'!$B$51:$B$2241,CalculBureau!$C4,'1.2 Equipements de bureau'!U$51:U2243)</f>
        <v>0</v>
      </c>
      <c r="V4">
        <f>SUMIF('1.2 Equipements de bureau'!$B$51:$B$2241,CalculBureau!$C4,'1.2 Equipements de bureau'!V$51:V2243)</f>
        <v>0</v>
      </c>
      <c r="W4">
        <f>SUMIF('1.2 Equipements de bureau'!$B$51:$B$2241,CalculBureau!$C4,'1.2 Equipements de bureau'!W$51:W2243)</f>
        <v>0</v>
      </c>
      <c r="X4">
        <f>SUMIF('1.2 Equipements de bureau'!$B$51:$B$2241,CalculBureau!$C4,'1.2 Equipements de bureau'!X$51:X2243)</f>
        <v>0</v>
      </c>
      <c r="Y4">
        <f>SUMIF('1.2 Equipements de bureau'!$B$51:$B$2241,CalculBureau!$C4,'1.2 Equipements de bureau'!Y$51:Y2243)</f>
        <v>0</v>
      </c>
      <c r="Z4">
        <f>SUMIF('1.2 Equipements de bureau'!$B$51:$B$2241,CalculBureau!$C4,'1.2 Equipements de bureau'!Z$51:Z2243)</f>
        <v>0</v>
      </c>
      <c r="AA4">
        <f>SUMIF('1.2 Equipements de bureau'!$B$51:$B$2241,CalculBureau!$C4,'1.2 Equipements de bureau'!AA$51:AA2243)</f>
        <v>0</v>
      </c>
      <c r="AB4">
        <f>SUMIF('1.2 Equipements de bureau'!$B$51:$B$2241,CalculBureau!$C4,'1.2 Equipements de bureau'!AB$51:AB2243)</f>
        <v>0</v>
      </c>
      <c r="AC4">
        <f>SUMIF('1.2 Equipements de bureau'!$B$51:$B$2241,CalculBureau!$C4,'1.2 Equipements de bureau'!AC$51:AC2243)</f>
        <v>0</v>
      </c>
      <c r="AD4">
        <f>SUMIF('1.2 Equipements de bureau'!$B$51:$B$2241,CalculBureau!$C4,'1.2 Equipements de bureau'!AD$51:AD2243)</f>
        <v>0</v>
      </c>
      <c r="AE4">
        <f>SUMIF('1.2 Equipements de bureau'!$B$51:$B$2241,CalculBureau!$C4,'1.2 Equipements de bureau'!AE$51:AE2243)</f>
        <v>0</v>
      </c>
      <c r="AF4">
        <f>SUMIF('1.2 Equipements de bureau'!$B$51:$B$2241,CalculBureau!$C4,'1.2 Equipements de bureau'!AF$51:AF2243)</f>
        <v>0</v>
      </c>
      <c r="AG4">
        <f>SUMIF('1.2 Equipements de bureau'!$B$51:$B$2241,CalculBureau!$C4,'1.2 Equipements de bureau'!AG$51:AG2243)</f>
        <v>0</v>
      </c>
      <c r="AH4" t="e">
        <f>SUMIF('1.2 Equipements de bureau'!$B$51:$B$2241,CalculBureau!$C4,'1.2 Equipements de bureau'!#REF!)</f>
        <v>#REF!</v>
      </c>
      <c r="AI4" t="e">
        <f>SUMIF('1.2 Equipements de bureau'!$B$51:$B$2241,CalculBureau!$C4,'1.2 Equipements de bureau'!#REF!)</f>
        <v>#REF!</v>
      </c>
      <c r="AJ4" t="e">
        <f>SUMIF('1.2 Equipements de bureau'!$B$51:$B$2241,CalculBureau!$C4,'1.2 Equipements de bureau'!#REF!)</f>
        <v>#REF!</v>
      </c>
      <c r="AK4" t="e">
        <f>SUMIF('1.2 Equipements de bureau'!$B$51:$B$2241,CalculBureau!$C4,'1.2 Equipements de bureau'!#REF!)</f>
        <v>#REF!</v>
      </c>
      <c r="AL4" t="e">
        <f>SUMIF('1.2 Equipements de bureau'!$B$51:$B$2241,CalculBureau!$C4,'1.2 Equipements de bureau'!#REF!)</f>
        <v>#REF!</v>
      </c>
      <c r="AM4" t="e">
        <f>SUMIF('1.2 Equipements de bureau'!$B$51:$B$2241,CalculBureau!$C4,'1.2 Equipements de bureau'!#REF!)</f>
        <v>#REF!</v>
      </c>
      <c r="AN4" t="e">
        <f>SUMIF('1.2 Equipements de bureau'!$B$51:$B$2241,CalculBureau!$C4,'1.2 Equipements de bureau'!#REF!)</f>
        <v>#REF!</v>
      </c>
      <c r="AO4" t="e">
        <f>SUMIF('1.2 Equipements de bureau'!$B$51:$B$2241,CalculBureau!$C4,'1.2 Equipements de bureau'!#REF!)</f>
        <v>#REF!</v>
      </c>
      <c r="AP4" t="e">
        <f>SUMIF('1.2 Equipements de bureau'!$B$51:$B$2241,CalculBureau!$C4,'1.2 Equipements de bureau'!#REF!)</f>
        <v>#REF!</v>
      </c>
      <c r="AQ4" t="e">
        <f>SUMIF('1.2 Equipements de bureau'!$B$51:$B$2241,CalculBureau!$C4,'1.2 Equipements de bureau'!#REF!)</f>
        <v>#REF!</v>
      </c>
      <c r="AR4" t="e">
        <f>SUMIF('1.2 Equipements de bureau'!$B$51:$B$2241,CalculBureau!$C4,'1.2 Equipements de bureau'!#REF!)</f>
        <v>#REF!</v>
      </c>
      <c r="AS4" t="e">
        <f>SUMIF('1.2 Equipements de bureau'!$B$51:$B$2241,CalculBureau!$C4,'1.2 Equipements de bureau'!#REF!)</f>
        <v>#REF!</v>
      </c>
      <c r="AT4" t="e">
        <f>SUMIF('1.2 Equipements de bureau'!$B$51:$B$2241,CalculBureau!$C4,'1.2 Equipements de bureau'!#REF!)</f>
        <v>#REF!</v>
      </c>
      <c r="AU4" t="e">
        <f>SUMIF('1.2 Equipements de bureau'!$B$51:$B$2241,CalculBureau!$C4,'1.2 Equipements de bureau'!#REF!)</f>
        <v>#REF!</v>
      </c>
      <c r="AV4" t="e">
        <f>SUMIF('1.2 Equipements de bureau'!$B$51:$B$2241,CalculBureau!$C4,'1.2 Equipements de bureau'!#REF!)</f>
        <v>#REF!</v>
      </c>
      <c r="AW4" t="e">
        <f>SUMIF('1.2 Equipements de bureau'!$B$51:$B$2241,CalculBureau!$C4,'1.2 Equipements de bureau'!#REF!)</f>
        <v>#REF!</v>
      </c>
      <c r="AX4" t="e">
        <f>SUMIF('1.2 Equipements de bureau'!$B$51:$B$2241,CalculBureau!$C4,'1.2 Equipements de bureau'!#REF!)</f>
        <v>#REF!</v>
      </c>
      <c r="AY4" t="e">
        <f>SUMIF('1.2 Equipements de bureau'!$B$51:$B$2241,CalculBureau!$C4,'1.2 Equipements de bureau'!#REF!)</f>
        <v>#REF!</v>
      </c>
      <c r="AZ4" t="e">
        <f>SUMIF('1.2 Equipements de bureau'!$B$51:$B$2241,CalculBureau!$C4,'1.2 Equipements de bureau'!#REF!)</f>
        <v>#REF!</v>
      </c>
      <c r="BA4" t="e">
        <f>SUMIF('1.2 Equipements de bureau'!$B$51:$B$2241,CalculBureau!$C4,'1.2 Equipements de bureau'!#REF!)</f>
        <v>#REF!</v>
      </c>
      <c r="BB4" t="e">
        <f>SUMIF('1.2 Equipements de bureau'!$B$51:$B$2241,CalculBureau!$C4,'1.2 Equipements de bureau'!#REF!)</f>
        <v>#REF!</v>
      </c>
      <c r="BC4" t="e">
        <f>SUMIF('1.2 Equipements de bureau'!$B$51:$B$2241,CalculBureau!$C4,'1.2 Equipements de bureau'!#REF!)</f>
        <v>#REF!</v>
      </c>
      <c r="BD4" t="e">
        <f>SUMIF('1.2 Equipements de bureau'!$B$51:$B$2241,CalculBureau!$C4,'1.2 Equipements de bureau'!#REF!)</f>
        <v>#REF!</v>
      </c>
      <c r="BE4" t="e">
        <f>SUMIF('1.2 Equipements de bureau'!$B$51:$B$2241,CalculBureau!$C4,'1.2 Equipements de bureau'!#REF!)</f>
        <v>#REF!</v>
      </c>
      <c r="BF4" t="e">
        <f>SUMIF('1.2 Equipements de bureau'!$B$51:$B$2241,CalculBureau!$C4,'1.2 Equipements de bureau'!#REF!)</f>
        <v>#REF!</v>
      </c>
      <c r="BG4" t="e">
        <f>SUMIF('1.2 Equipements de bureau'!$B$51:$B$2241,CalculBureau!$C4,'1.2 Equipements de bureau'!#REF!)</f>
        <v>#REF!</v>
      </c>
      <c r="BH4" t="e">
        <f>SUMIF('1.2 Equipements de bureau'!$B$51:$B$2241,CalculBureau!$C4,'1.2 Equipements de bureau'!#REF!)</f>
        <v>#REF!</v>
      </c>
      <c r="BI4" t="e">
        <f>SUMIF('1.2 Equipements de bureau'!$B$51:$B$2241,CalculBureau!$C4,'1.2 Equipements de bureau'!#REF!)</f>
        <v>#REF!</v>
      </c>
      <c r="BJ4" t="e">
        <f>SUMIF('1.2 Equipements de bureau'!$B$51:$B$2241,CalculBureau!$C4,'1.2 Equipements de bureau'!#REF!)</f>
        <v>#REF!</v>
      </c>
      <c r="BK4" t="e">
        <f>SUMIF('1.2 Equipements de bureau'!$B$51:$B$2241,CalculBureau!$C4,'1.2 Equipements de bureau'!#REF!)</f>
        <v>#REF!</v>
      </c>
      <c r="BL4" t="e">
        <f>SUMIF('1.2 Equipements de bureau'!$B$51:$B$2241,CalculBureau!$C4,'1.2 Equipements de bureau'!#REF!)</f>
        <v>#REF!</v>
      </c>
      <c r="BM4" t="e">
        <f>SUMIF('1.2 Equipements de bureau'!$B$51:$B$2241,CalculBureau!$C4,'1.2 Equipements de bureau'!#REF!)</f>
        <v>#REF!</v>
      </c>
      <c r="BN4" t="e">
        <f>SUMIF('1.2 Equipements de bureau'!$B$51:$B$2241,CalculBureau!$C4,'1.2 Equipements de bureau'!#REF!)</f>
        <v>#REF!</v>
      </c>
      <c r="BO4" t="e">
        <f>SUMIF('1.2 Equipements de bureau'!$B$51:$B$2241,CalculBureau!$C4,'1.2 Equipements de bureau'!#REF!)</f>
        <v>#REF!</v>
      </c>
      <c r="BP4" t="e">
        <f>SUMIF('1.2 Equipements de bureau'!$B$51:$B$2241,CalculBureau!$C4,'1.2 Equipements de bureau'!#REF!)</f>
        <v>#REF!</v>
      </c>
      <c r="BQ4" t="e">
        <f>SUMIF('1.2 Equipements de bureau'!$B$51:$B$2241,CalculBureau!$C4,'1.2 Equipements de bureau'!#REF!)</f>
        <v>#REF!</v>
      </c>
      <c r="BR4" t="e">
        <f>SUMIF('1.2 Equipements de bureau'!$B$51:$B$2241,CalculBureau!$C4,'1.2 Equipements de bureau'!#REF!)</f>
        <v>#REF!</v>
      </c>
      <c r="BS4" t="e">
        <f>SUMIF('1.2 Equipements de bureau'!$B$51:$B$2241,CalculBureau!$C4,'1.2 Equipements de bureau'!#REF!)</f>
        <v>#REF!</v>
      </c>
      <c r="BT4" t="e">
        <f>SUMIF('1.2 Equipements de bureau'!$B$51:$B$2241,CalculBureau!$C4,'1.2 Equipements de bureau'!#REF!)</f>
        <v>#REF!</v>
      </c>
      <c r="BU4" t="e">
        <f>SUMIF('1.2 Equipements de bureau'!$B$51:$B$2241,CalculBureau!$C4,'1.2 Equipements de bureau'!#REF!)</f>
        <v>#REF!</v>
      </c>
      <c r="BV4" t="e">
        <f>SUMIF('1.2 Equipements de bureau'!$B$51:$B$2241,CalculBureau!$C4,'1.2 Equipements de bureau'!#REF!)</f>
        <v>#REF!</v>
      </c>
      <c r="BW4" t="e">
        <f>SUMIF('1.2 Equipements de bureau'!$B$51:$B$2241,CalculBureau!$C4,'1.2 Equipements de bureau'!#REF!)</f>
        <v>#REF!</v>
      </c>
      <c r="BX4" t="e">
        <f>SUMIF('1.2 Equipements de bureau'!$B$51:$B$2241,CalculBureau!$C4,'1.2 Equipements de bureau'!#REF!)</f>
        <v>#REF!</v>
      </c>
      <c r="BY4" t="e">
        <f>SUMIF('1.2 Equipements de bureau'!$B$51:$B$2241,CalculBureau!$C4,'1.2 Equipements de bureau'!#REF!)</f>
        <v>#REF!</v>
      </c>
      <c r="BZ4" t="e">
        <f>SUMIF('1.2 Equipements de bureau'!$B$51:$B$2241,CalculBureau!$C4,'1.2 Equipements de bureau'!#REF!)</f>
        <v>#REF!</v>
      </c>
      <c r="CA4" t="e">
        <f>SUMIF('1.2 Equipements de bureau'!$B$51:$B$2241,CalculBureau!$C4,'1.2 Equipements de bureau'!#REF!)</f>
        <v>#REF!</v>
      </c>
      <c r="CB4" t="e">
        <f>SUMIF('1.2 Equipements de bureau'!$B$51:$B$2241,CalculBureau!$C4,'1.2 Equipements de bureau'!#REF!)</f>
        <v>#REF!</v>
      </c>
      <c r="CC4" t="e">
        <f>SUMIF('1.2 Equipements de bureau'!$B$51:$B$2241,CalculBureau!$C4,'1.2 Equipements de bureau'!#REF!)</f>
        <v>#REF!</v>
      </c>
      <c r="CD4" t="e">
        <f>SUMIF('1.2 Equipements de bureau'!$B$51:$B$2241,CalculBureau!$C4,'1.2 Equipements de bureau'!#REF!)</f>
        <v>#REF!</v>
      </c>
      <c r="CE4" t="e">
        <f>SUMIF('1.2 Equipements de bureau'!$B$51:$B$2241,CalculBureau!$C4,'1.2 Equipements de bureau'!#REF!)</f>
        <v>#REF!</v>
      </c>
      <c r="CF4" t="e">
        <f>SUMIF('1.2 Equipements de bureau'!$B$51:$B$2241,CalculBureau!$C4,'1.2 Equipements de bureau'!#REF!)</f>
        <v>#REF!</v>
      </c>
      <c r="CG4" t="e">
        <f>SUMIF('1.2 Equipements de bureau'!$B$51:$B$2241,CalculBureau!$C4,'1.2 Equipements de bureau'!#REF!)</f>
        <v>#REF!</v>
      </c>
      <c r="CH4" t="e">
        <f>SUMIF('1.2 Equipements de bureau'!$B$51:$B$2241,CalculBureau!$C4,'1.2 Equipements de bureau'!#REF!)</f>
        <v>#REF!</v>
      </c>
      <c r="CI4" t="e">
        <f>SUMIF('1.2 Equipements de bureau'!$B$51:$B$2241,CalculBureau!$C4,'1.2 Equipements de bureau'!#REF!)</f>
        <v>#REF!</v>
      </c>
      <c r="CJ4" t="e">
        <f>SUMIF('1.2 Equipements de bureau'!$B$51:$B$2241,CalculBureau!$C4,'1.2 Equipements de bureau'!#REF!)</f>
        <v>#REF!</v>
      </c>
      <c r="CK4" t="e">
        <f>SUMIF('1.2 Equipements de bureau'!$B$51:$B$2241,CalculBureau!$C4,'1.2 Equipements de bureau'!#REF!)</f>
        <v>#REF!</v>
      </c>
      <c r="CL4" t="e">
        <f>SUMIF('1.2 Equipements de bureau'!$B$51:$B$2241,CalculBureau!$C4,'1.2 Equipements de bureau'!#REF!)</f>
        <v>#REF!</v>
      </c>
      <c r="CM4" t="e">
        <f>SUMIF('1.2 Equipements de bureau'!$B$51:$B$2241,CalculBureau!$C4,'1.2 Equipements de bureau'!#REF!)</f>
        <v>#REF!</v>
      </c>
      <c r="CN4" t="e">
        <f>SUMIF('1.2 Equipements de bureau'!$B$51:$B$2241,CalculBureau!$C4,'1.2 Equipements de bureau'!#REF!)</f>
        <v>#REF!</v>
      </c>
      <c r="CO4" t="e">
        <f>SUMIF('1.2 Equipements de bureau'!$B$51:$B$2241,CalculBureau!$C4,'1.2 Equipements de bureau'!#REF!)</f>
        <v>#REF!</v>
      </c>
      <c r="CP4" t="e">
        <f>SUMIF('1.2 Equipements de bureau'!$B$51:$B$2241,CalculBureau!$C4,'1.2 Equipements de bureau'!#REF!)</f>
        <v>#REF!</v>
      </c>
      <c r="CQ4" t="e">
        <f>SUMIF('1.2 Equipements de bureau'!$B$51:$B$2241,CalculBureau!$C4,'1.2 Equipements de bureau'!#REF!)</f>
        <v>#REF!</v>
      </c>
      <c r="CR4" t="e">
        <f>SUMIF('1.2 Equipements de bureau'!$B$51:$B$2241,CalculBureau!$C4,'1.2 Equipements de bureau'!#REF!)</f>
        <v>#REF!</v>
      </c>
      <c r="CS4" t="e">
        <f>SUMIF('1.2 Equipements de bureau'!$B$51:$B$2241,CalculBureau!$C4,'1.2 Equipements de bureau'!#REF!)</f>
        <v>#REF!</v>
      </c>
      <c r="CT4" t="e">
        <f>SUMIF('1.2 Equipements de bureau'!$B$51:$B$2241,CalculBureau!$C4,'1.2 Equipements de bureau'!#REF!)</f>
        <v>#REF!</v>
      </c>
      <c r="CU4" t="e">
        <f>SUMIF('1.2 Equipements de bureau'!$B$51:$B$2241,CalculBureau!$C4,'1.2 Equipements de bureau'!#REF!)</f>
        <v>#REF!</v>
      </c>
      <c r="CV4" t="e">
        <f>SUMIF('1.2 Equipements de bureau'!$B$51:$B$2241,CalculBureau!$C4,'1.2 Equipements de bureau'!#REF!)</f>
        <v>#REF!</v>
      </c>
      <c r="CW4" t="e">
        <f>SUMIF('1.2 Equipements de bureau'!$B$51:$B$2241,CalculBureau!$C4,'1.2 Equipements de bureau'!#REF!)</f>
        <v>#REF!</v>
      </c>
      <c r="CX4" t="e">
        <f>SUMIF('1.2 Equipements de bureau'!$B$51:$B$2241,CalculBureau!$C4,'1.2 Equipements de bureau'!#REF!)</f>
        <v>#REF!</v>
      </c>
      <c r="CY4" t="e">
        <f>SUMIF('1.2 Equipements de bureau'!$B$51:$B$2241,CalculBureau!$C4,'1.2 Equipements de bureau'!#REF!)</f>
        <v>#REF!</v>
      </c>
      <c r="CZ4" t="e">
        <f>SUMIF('1.2 Equipements de bureau'!$B$51:$B$2241,CalculBureau!$C4,'1.2 Equipements de bureau'!#REF!)</f>
        <v>#REF!</v>
      </c>
      <c r="DA4" t="e">
        <f>SUMIF('1.2 Equipements de bureau'!$B$51:$B$2241,CalculBureau!$C4,'1.2 Equipements de bureau'!#REF!)</f>
        <v>#REF!</v>
      </c>
      <c r="DB4" t="e">
        <f>SUMIF('1.2 Equipements de bureau'!$B$51:$B$2241,CalculBureau!$C4,'1.2 Equipements de bureau'!#REF!)</f>
        <v>#REF!</v>
      </c>
      <c r="DC4" t="e">
        <f>SUMIF('1.2 Equipements de bureau'!$B$51:$B$2241,CalculBureau!$C4,'1.2 Equipements de bureau'!#REF!)</f>
        <v>#REF!</v>
      </c>
      <c r="DD4" t="e">
        <f>SUMIF('1.2 Equipements de bureau'!$B$51:$B$2241,CalculBureau!$C4,'1.2 Equipements de bureau'!#REF!)</f>
        <v>#REF!</v>
      </c>
      <c r="DE4" t="e">
        <f>SUMIF('1.2 Equipements de bureau'!$B$51:$B$2241,CalculBureau!$C4,'1.2 Equipements de bureau'!#REF!)</f>
        <v>#REF!</v>
      </c>
      <c r="DF4" t="e">
        <f>SUMIF('1.2 Equipements de bureau'!$B$51:$B$2241,CalculBureau!$C4,'1.2 Equipements de bureau'!#REF!)</f>
        <v>#REF!</v>
      </c>
      <c r="DG4" t="e">
        <f>SUMIF('1.2 Equipements de bureau'!$B$51:$B$2241,CalculBureau!$C4,'1.2 Equipements de bureau'!#REF!)</f>
        <v>#REF!</v>
      </c>
      <c r="DH4" t="e">
        <f>SUMIF('1.2 Equipements de bureau'!$B$51:$B$2241,CalculBureau!$C4,'1.2 Equipements de bureau'!#REF!)</f>
        <v>#REF!</v>
      </c>
      <c r="DI4" t="e">
        <f>SUMIF('1.2 Equipements de bureau'!$B$51:$B$2241,CalculBureau!$C4,'1.2 Equipements de bureau'!#REF!)</f>
        <v>#REF!</v>
      </c>
      <c r="DJ4" t="e">
        <f>SUMIF('1.2 Equipements de bureau'!$B$51:$B$2241,CalculBureau!$C4,'1.2 Equipements de bureau'!#REF!)</f>
        <v>#REF!</v>
      </c>
      <c r="DK4" t="e">
        <f>SUMIF('1.2 Equipements de bureau'!$B$51:$B$2241,CalculBureau!$C4,'1.2 Equipements de bureau'!#REF!)</f>
        <v>#REF!</v>
      </c>
      <c r="DL4" t="e">
        <f>SUMIF('1.2 Equipements de bureau'!$B$51:$B$2241,CalculBureau!$C4,'1.2 Equipements de bureau'!#REF!)</f>
        <v>#REF!</v>
      </c>
      <c r="DM4" t="e">
        <f>SUMIF('1.2 Equipements de bureau'!$B$51:$B$2241,CalculBureau!$C4,'1.2 Equipements de bureau'!#REF!)</f>
        <v>#REF!</v>
      </c>
      <c r="DN4" t="e">
        <f>SUMIF('1.2 Equipements de bureau'!$B$51:$B$2241,CalculBureau!$C4,'1.2 Equipements de bureau'!#REF!)</f>
        <v>#REF!</v>
      </c>
      <c r="DO4" t="e">
        <f>SUMIF('1.2 Equipements de bureau'!$B$51:$B$2241,CalculBureau!$C4,'1.2 Equipements de bureau'!#REF!)</f>
        <v>#REF!</v>
      </c>
      <c r="DP4" t="e">
        <f>SUMIF('1.2 Equipements de bureau'!$B$51:$B$2241,CalculBureau!$C4,'1.2 Equipements de bureau'!#REF!)</f>
        <v>#REF!</v>
      </c>
      <c r="DQ4" t="e">
        <f>SUMIF('1.2 Equipements de bureau'!$B$51:$B$2241,CalculBureau!$C4,'1.2 Equipements de bureau'!#REF!)</f>
        <v>#REF!</v>
      </c>
      <c r="DR4" t="e">
        <f>SUMIF('1.2 Equipements de bureau'!$B$51:$B$2241,CalculBureau!$C4,'1.2 Equipements de bureau'!#REF!)</f>
        <v>#REF!</v>
      </c>
      <c r="DS4" t="e">
        <f>SUMIF('1.2 Equipements de bureau'!$B$51:$B$2241,CalculBureau!$C4,'1.2 Equipements de bureau'!#REF!)</f>
        <v>#REF!</v>
      </c>
      <c r="DT4" t="e">
        <f>SUMIF('1.2 Equipements de bureau'!$B$51:$B$2241,CalculBureau!$C4,'1.2 Equipements de bureau'!#REF!)</f>
        <v>#REF!</v>
      </c>
      <c r="DU4" t="e">
        <f>SUMIF('1.2 Equipements de bureau'!$B$51:$B$2241,CalculBureau!$C4,'1.2 Equipements de bureau'!#REF!)</f>
        <v>#REF!</v>
      </c>
      <c r="DV4" t="e">
        <f>SUMIF('1.2 Equipements de bureau'!$B$51:$B$2241,CalculBureau!$C4,'1.2 Equipements de bureau'!#REF!)</f>
        <v>#REF!</v>
      </c>
      <c r="DW4" t="e">
        <f>SUMIF('1.2 Equipements de bureau'!$B$51:$B$2241,CalculBureau!$C4,'1.2 Equipements de bureau'!#REF!)</f>
        <v>#REF!</v>
      </c>
      <c r="DX4" t="e">
        <f>SUMIF('1.2 Equipements de bureau'!$B$51:$B$2241,CalculBureau!$C4,'1.2 Equipements de bureau'!#REF!)</f>
        <v>#REF!</v>
      </c>
      <c r="DY4" t="e">
        <f>SUMIF('1.2 Equipements de bureau'!$B$51:$B$2241,CalculBureau!$C4,'1.2 Equipements de bureau'!#REF!)</f>
        <v>#REF!</v>
      </c>
      <c r="DZ4" t="e">
        <f>SUMIF('1.2 Equipements de bureau'!$B$51:$B$2241,CalculBureau!$C4,'1.2 Equipements de bureau'!#REF!)</f>
        <v>#REF!</v>
      </c>
      <c r="EA4" t="e">
        <f>SUMIF('1.2 Equipements de bureau'!$B$51:$B$2241,CalculBureau!$C4,'1.2 Equipements de bureau'!#REF!)</f>
        <v>#REF!</v>
      </c>
      <c r="EB4" t="e">
        <f>SUMIF('1.2 Equipements de bureau'!$B$51:$B$2241,CalculBureau!$C4,'1.2 Equipements de bureau'!#REF!)</f>
        <v>#REF!</v>
      </c>
      <c r="EC4" t="e">
        <f>SUMIF('1.2 Equipements de bureau'!$B$51:$B$2241,CalculBureau!$C4,'1.2 Equipements de bureau'!#REF!)</f>
        <v>#REF!</v>
      </c>
      <c r="ED4" t="e">
        <f>SUMIF('1.2 Equipements de bureau'!$B$51:$B$2241,CalculBureau!$C4,'1.2 Equipements de bureau'!#REF!)</f>
        <v>#REF!</v>
      </c>
      <c r="EE4" t="e">
        <f>SUMIF('1.2 Equipements de bureau'!$B$51:$B$2241,CalculBureau!$C4,'1.2 Equipements de bureau'!#REF!)</f>
        <v>#REF!</v>
      </c>
      <c r="EF4" t="e">
        <f>SUMIF('1.2 Equipements de bureau'!$B$51:$B$2241,CalculBureau!$C4,'1.2 Equipements de bureau'!#REF!)</f>
        <v>#REF!</v>
      </c>
      <c r="EG4" t="e">
        <f>SUMIF('1.2 Equipements de bureau'!$B$51:$B$2241,CalculBureau!$C4,'1.2 Equipements de bureau'!#REF!)</f>
        <v>#REF!</v>
      </c>
      <c r="EH4" t="e">
        <f>SUMIF('1.2 Equipements de bureau'!$B$51:$B$2241,CalculBureau!$C4,'1.2 Equipements de bureau'!#REF!)</f>
        <v>#REF!</v>
      </c>
      <c r="EI4" t="e">
        <f>SUMIF('1.2 Equipements de bureau'!$B$51:$B$2241,CalculBureau!$C4,'1.2 Equipements de bureau'!#REF!)</f>
        <v>#REF!</v>
      </c>
      <c r="EJ4" t="e">
        <f>SUMIF('1.2 Equipements de bureau'!$B$51:$B$2241,CalculBureau!$C4,'1.2 Equipements de bureau'!#REF!)</f>
        <v>#REF!</v>
      </c>
      <c r="EK4" t="e">
        <f>SUMIF('1.2 Equipements de bureau'!$B$51:$B$2241,CalculBureau!$C4,'1.2 Equipements de bureau'!#REF!)</f>
        <v>#REF!</v>
      </c>
      <c r="EL4" t="e">
        <f>SUMIF('1.2 Equipements de bureau'!$B$51:$B$2241,CalculBureau!$C4,'1.2 Equipements de bureau'!#REF!)</f>
        <v>#REF!</v>
      </c>
      <c r="EM4" t="e">
        <f>SUMIF('1.2 Equipements de bureau'!$B$51:$B$2241,CalculBureau!$C4,'1.2 Equipements de bureau'!#REF!)</f>
        <v>#REF!</v>
      </c>
      <c r="EN4" t="e">
        <f>SUMIF('1.2 Equipements de bureau'!$B$51:$B$2241,CalculBureau!$C4,'1.2 Equipements de bureau'!#REF!)</f>
        <v>#REF!</v>
      </c>
      <c r="EO4" t="e">
        <f>SUMIF('1.2 Equipements de bureau'!$B$51:$B$2241,CalculBureau!$C4,'1.2 Equipements de bureau'!#REF!)</f>
        <v>#REF!</v>
      </c>
      <c r="EP4" t="e">
        <f>SUMIF('1.2 Equipements de bureau'!$B$51:$B$2241,CalculBureau!$C4,'1.2 Equipements de bureau'!#REF!)</f>
        <v>#REF!</v>
      </c>
      <c r="EQ4" t="e">
        <f>SUMIF('1.2 Equipements de bureau'!$B$51:$B$2241,CalculBureau!$C4,'1.2 Equipements de bureau'!#REF!)</f>
        <v>#REF!</v>
      </c>
      <c r="ER4" t="e">
        <f>SUMIF('1.2 Equipements de bureau'!$B$51:$B$2241,CalculBureau!$C4,'1.2 Equipements de bureau'!#REF!)</f>
        <v>#REF!</v>
      </c>
      <c r="ES4" t="e">
        <f>SUMIF('1.2 Equipements de bureau'!$B$51:$B$2241,CalculBureau!$C4,'1.2 Equipements de bureau'!#REF!)</f>
        <v>#REF!</v>
      </c>
      <c r="ET4" t="e">
        <f>SUMIF('1.2 Equipements de bureau'!$B$51:$B$2241,CalculBureau!$C4,'1.2 Equipements de bureau'!#REF!)</f>
        <v>#REF!</v>
      </c>
      <c r="EU4" t="e">
        <f>SUMIF('1.2 Equipements de bureau'!$B$51:$B$2241,CalculBureau!$C4,'1.2 Equipements de bureau'!#REF!)</f>
        <v>#REF!</v>
      </c>
      <c r="EV4" t="e">
        <f>SUMIF('1.2 Equipements de bureau'!$B$51:$B$2241,CalculBureau!$C4,'1.2 Equipements de bureau'!#REF!)</f>
        <v>#REF!</v>
      </c>
      <c r="EW4" t="e">
        <f>SUMIF('1.2 Equipements de bureau'!$B$51:$B$2241,CalculBureau!$C4,'1.2 Equipements de bureau'!#REF!)</f>
        <v>#REF!</v>
      </c>
      <c r="EX4" t="e">
        <f>SUMIF('1.2 Equipements de bureau'!$B$51:$B$2241,CalculBureau!$C4,'1.2 Equipements de bureau'!#REF!)</f>
        <v>#REF!</v>
      </c>
      <c r="EY4" t="e">
        <f>SUMIF('1.2 Equipements de bureau'!$B$51:$B$2241,CalculBureau!$C4,'1.2 Equipements de bureau'!#REF!)</f>
        <v>#REF!</v>
      </c>
      <c r="EZ4" t="e">
        <f>SUMIF('1.2 Equipements de bureau'!$B$51:$B$2241,CalculBureau!$C4,'1.2 Equipements de bureau'!#REF!)</f>
        <v>#REF!</v>
      </c>
      <c r="FA4" t="e">
        <f>SUMIF('1.2 Equipements de bureau'!$B$51:$B$2241,CalculBureau!$C4,'1.2 Equipements de bureau'!#REF!)</f>
        <v>#REF!</v>
      </c>
      <c r="FB4" t="e">
        <f>SUMIF('1.2 Equipements de bureau'!$B$51:$B$2241,CalculBureau!$C4,'1.2 Equipements de bureau'!#REF!)</f>
        <v>#REF!</v>
      </c>
      <c r="FC4" t="e">
        <f>SUMIF('1.2 Equipements de bureau'!$B$51:$B$2241,CalculBureau!$C4,'1.2 Equipements de bureau'!#REF!)</f>
        <v>#REF!</v>
      </c>
      <c r="FD4" t="e">
        <f>SUMIF('1.2 Equipements de bureau'!$B$51:$B$2241,CalculBureau!$C4,'1.2 Equipements de bureau'!#REF!)</f>
        <v>#REF!</v>
      </c>
      <c r="FE4" t="e">
        <f>SUMIF('1.2 Equipements de bureau'!$B$51:$B$2241,CalculBureau!$C4,'1.2 Equipements de bureau'!#REF!)</f>
        <v>#REF!</v>
      </c>
      <c r="FF4" t="e">
        <f>SUMIF('1.2 Equipements de bureau'!$B$51:$B$2241,CalculBureau!$C4,'1.2 Equipements de bureau'!#REF!)</f>
        <v>#REF!</v>
      </c>
      <c r="FG4" t="e">
        <f>SUMIF('1.2 Equipements de bureau'!$B$51:$B$2241,CalculBureau!$C4,'1.2 Equipements de bureau'!#REF!)</f>
        <v>#REF!</v>
      </c>
      <c r="FH4" t="e">
        <f>SUMIF('1.2 Equipements de bureau'!$B$51:$B$2241,CalculBureau!$C4,'1.2 Equipements de bureau'!#REF!)</f>
        <v>#REF!</v>
      </c>
      <c r="FI4" t="e">
        <f>SUMIF('1.2 Equipements de bureau'!$B$51:$B$2241,CalculBureau!$C4,'1.2 Equipements de bureau'!#REF!)</f>
        <v>#REF!</v>
      </c>
      <c r="FJ4" t="e">
        <f>SUMIF('1.2 Equipements de bureau'!$B$51:$B$2241,CalculBureau!$C4,'1.2 Equipements de bureau'!#REF!)</f>
        <v>#REF!</v>
      </c>
      <c r="FK4" t="e">
        <f>SUMIF('1.2 Equipements de bureau'!$B$51:$B$2241,CalculBureau!$C4,'1.2 Equipements de bureau'!#REF!)</f>
        <v>#REF!</v>
      </c>
      <c r="FL4" t="e">
        <f>SUMIF('1.2 Equipements de bureau'!$B$51:$B$2241,CalculBureau!$C4,'1.2 Equipements de bureau'!#REF!)</f>
        <v>#REF!</v>
      </c>
      <c r="FM4" t="e">
        <f>SUMIF('1.2 Equipements de bureau'!$B$51:$B$2241,CalculBureau!$C4,'1.2 Equipements de bureau'!#REF!)</f>
        <v>#REF!</v>
      </c>
      <c r="FN4" t="e">
        <f>SUMIF('1.2 Equipements de bureau'!$B$51:$B$2241,CalculBureau!$C4,'1.2 Equipements de bureau'!#REF!)</f>
        <v>#REF!</v>
      </c>
      <c r="FO4" t="e">
        <f>SUMIF('1.2 Equipements de bureau'!$B$51:$B$2241,CalculBureau!$C4,'1.2 Equipements de bureau'!#REF!)</f>
        <v>#REF!</v>
      </c>
      <c r="FP4" t="e">
        <f>SUMIF('1.2 Equipements de bureau'!$B$51:$B$2241,CalculBureau!$C4,'1.2 Equipements de bureau'!#REF!)</f>
        <v>#REF!</v>
      </c>
      <c r="FQ4" t="e">
        <f>SUMIF('1.2 Equipements de bureau'!$B$51:$B$2241,CalculBureau!$C4,'1.2 Equipements de bureau'!#REF!)</f>
        <v>#REF!</v>
      </c>
      <c r="FR4" t="e">
        <f>SUMIF('1.2 Equipements de bureau'!$B$51:$B$2241,CalculBureau!$C4,'1.2 Equipements de bureau'!#REF!)</f>
        <v>#REF!</v>
      </c>
      <c r="FS4" t="e">
        <f>SUMIF('1.2 Equipements de bureau'!$B$51:$B$2241,CalculBureau!$C4,'1.2 Equipements de bureau'!#REF!)</f>
        <v>#REF!</v>
      </c>
      <c r="FT4" t="e">
        <f>SUMIF('1.2 Equipements de bureau'!$B$51:$B$2241,CalculBureau!$C4,'1.2 Equipements de bureau'!#REF!)</f>
        <v>#REF!</v>
      </c>
      <c r="FU4" t="e">
        <f>SUMIF('1.2 Equipements de bureau'!$B$51:$B$2241,CalculBureau!$C4,'1.2 Equipements de bureau'!#REF!)</f>
        <v>#REF!</v>
      </c>
      <c r="FV4" t="e">
        <f>SUMIF('1.2 Equipements de bureau'!$B$51:$B$2241,CalculBureau!$C4,'1.2 Equipements de bureau'!#REF!)</f>
        <v>#REF!</v>
      </c>
      <c r="FW4" t="e">
        <f>SUMIF('1.2 Equipements de bureau'!$B$51:$B$2241,CalculBureau!$C4,'1.2 Equipements de bureau'!#REF!)</f>
        <v>#REF!</v>
      </c>
      <c r="FX4" t="e">
        <f>SUMIF('1.2 Equipements de bureau'!$B$51:$B$2241,CalculBureau!$C4,'1.2 Equipements de bureau'!#REF!)</f>
        <v>#REF!</v>
      </c>
      <c r="FY4" t="e">
        <f>SUMIF('1.2 Equipements de bureau'!$B$51:$B$2241,CalculBureau!$C4,'1.2 Equipements de bureau'!#REF!)</f>
        <v>#REF!</v>
      </c>
      <c r="FZ4" t="e">
        <f>SUMIF('1.2 Equipements de bureau'!$B$51:$B$2241,CalculBureau!$C4,'1.2 Equipements de bureau'!#REF!)</f>
        <v>#REF!</v>
      </c>
      <c r="GA4" t="e">
        <f>SUMIF('1.2 Equipements de bureau'!$B$51:$B$2241,CalculBureau!$C4,'1.2 Equipements de bureau'!#REF!)</f>
        <v>#REF!</v>
      </c>
      <c r="GB4" t="e">
        <f>SUMIF('1.2 Equipements de bureau'!$B$51:$B$2241,CalculBureau!$C4,'1.2 Equipements de bureau'!#REF!)</f>
        <v>#REF!</v>
      </c>
      <c r="GC4" t="e">
        <f>SUMIF('1.2 Equipements de bureau'!$B$51:$B$2241,CalculBureau!$C4,'1.2 Equipements de bureau'!#REF!)</f>
        <v>#REF!</v>
      </c>
      <c r="GD4" t="e">
        <f>SUMIF('1.2 Equipements de bureau'!$B$51:$B$2241,CalculBureau!$C4,'1.2 Equipements de bureau'!#REF!)</f>
        <v>#REF!</v>
      </c>
      <c r="GE4" t="e">
        <f>SUMIF('1.2 Equipements de bureau'!$B$51:$B$2241,CalculBureau!$C4,'1.2 Equipements de bureau'!#REF!)</f>
        <v>#REF!</v>
      </c>
      <c r="GF4" t="e">
        <f>SUMIF('1.2 Equipements de bureau'!$B$51:$B$2241,CalculBureau!$C4,'1.2 Equipements de bureau'!#REF!)</f>
        <v>#REF!</v>
      </c>
      <c r="GG4" t="e">
        <f>SUMIF('1.2 Equipements de bureau'!$B$51:$B$2241,CalculBureau!$C4,'1.2 Equipements de bureau'!#REF!)</f>
        <v>#REF!</v>
      </c>
      <c r="GH4" t="e">
        <f>SUMIF('1.2 Equipements de bureau'!$B$51:$B$2241,CalculBureau!$C4,'1.2 Equipements de bureau'!#REF!)</f>
        <v>#REF!</v>
      </c>
      <c r="GI4" t="e">
        <f>SUMIF('1.2 Equipements de bureau'!$B$51:$B$2241,CalculBureau!$C4,'1.2 Equipements de bureau'!#REF!)</f>
        <v>#REF!</v>
      </c>
      <c r="GJ4" t="e">
        <f>SUMIF('1.2 Equipements de bureau'!$B$51:$B$2241,CalculBureau!$C4,'1.2 Equipements de bureau'!#REF!)</f>
        <v>#REF!</v>
      </c>
      <c r="GK4" t="e">
        <f>SUMIF('1.2 Equipements de bureau'!$B$51:$B$2241,CalculBureau!$C4,'1.2 Equipements de bureau'!#REF!)</f>
        <v>#REF!</v>
      </c>
      <c r="GL4" t="e">
        <f>SUMIF('1.2 Equipements de bureau'!$B$51:$B$2241,CalculBureau!$C4,'1.2 Equipements de bureau'!#REF!)</f>
        <v>#REF!</v>
      </c>
      <c r="GM4" t="e">
        <f>SUMIF('1.2 Equipements de bureau'!$B$51:$B$2241,CalculBureau!$C4,'1.2 Equipements de bureau'!#REF!)</f>
        <v>#REF!</v>
      </c>
      <c r="GN4" t="e">
        <f>SUMIF('1.2 Equipements de bureau'!$B$51:$B$2241,CalculBureau!$C4,'1.2 Equipements de bureau'!#REF!)</f>
        <v>#REF!</v>
      </c>
      <c r="GO4" t="e">
        <f>SUMIF('1.2 Equipements de bureau'!$B$51:$B$2241,CalculBureau!$C4,'1.2 Equipements de bureau'!#REF!)</f>
        <v>#REF!</v>
      </c>
      <c r="GP4" t="e">
        <f>SUMIF('1.2 Equipements de bureau'!$B$51:$B$2241,CalculBureau!$C4,'1.2 Equipements de bureau'!#REF!)</f>
        <v>#REF!</v>
      </c>
      <c r="GQ4" t="e">
        <f>SUMIF('1.2 Equipements de bureau'!$B$51:$B$2241,CalculBureau!$C4,'1.2 Equipements de bureau'!#REF!)</f>
        <v>#REF!</v>
      </c>
      <c r="GR4" t="e">
        <f>SUMIF('1.2 Equipements de bureau'!$B$51:$B$2241,CalculBureau!$C4,'1.2 Equipements de bureau'!#REF!)</f>
        <v>#REF!</v>
      </c>
      <c r="GS4" t="e">
        <f>SUMIF('1.2 Equipements de bureau'!$B$51:$B$2241,CalculBureau!$C4,'1.2 Equipements de bureau'!#REF!)</f>
        <v>#REF!</v>
      </c>
      <c r="GT4" t="e">
        <f>SUMIF('1.2 Equipements de bureau'!$B$51:$B$2241,CalculBureau!$C4,'1.2 Equipements de bureau'!#REF!)</f>
        <v>#REF!</v>
      </c>
      <c r="GU4" t="e">
        <f>SUMIF('1.2 Equipements de bureau'!$B$51:$B$2241,CalculBureau!$C4,'1.2 Equipements de bureau'!#REF!)</f>
        <v>#REF!</v>
      </c>
    </row>
    <row r="5" spans="3:203" x14ac:dyDescent="0.25">
      <c r="C5" s="195" t="s">
        <v>3481</v>
      </c>
      <c r="D5">
        <f>SUMIF('1.2 Equipements de bureau'!$B$51:$B$2241,CalculBureau!$C5,'1.2 Equipements de bureau'!D$51:D2244)</f>
        <v>0</v>
      </c>
      <c r="E5">
        <f>SUMIF('1.2 Equipements de bureau'!$B$51:$B$2241,CalculBureau!$C5,'1.2 Equipements de bureau'!E$51:E2244)</f>
        <v>0</v>
      </c>
      <c r="F5">
        <f>SUMIF('1.2 Equipements de bureau'!$B$51:$B$2241,CalculBureau!$C5,'1.2 Equipements de bureau'!F$51:F2244)</f>
        <v>0</v>
      </c>
      <c r="G5">
        <f>SUMIF('1.2 Equipements de bureau'!$B$51:$B$2241,CalculBureau!$C5,'1.2 Equipements de bureau'!G$51:G2244)</f>
        <v>0</v>
      </c>
      <c r="H5">
        <f>SUMIF('1.2 Equipements de bureau'!$B$51:$B$2241,CalculBureau!$C5,'1.2 Equipements de bureau'!H$51:H2244)</f>
        <v>0</v>
      </c>
      <c r="I5">
        <f>SUMIF('1.2 Equipements de bureau'!$B$51:$B$2241,CalculBureau!$C5,'1.2 Equipements de bureau'!I$51:I2244)</f>
        <v>0</v>
      </c>
      <c r="J5">
        <f>SUMIF('1.2 Equipements de bureau'!$B$51:$B$2241,CalculBureau!$C5,'1.2 Equipements de bureau'!J$51:J2244)</f>
        <v>0</v>
      </c>
      <c r="K5">
        <f>SUMIF('1.2 Equipements de bureau'!$B$51:$B$2241,CalculBureau!$C5,'1.2 Equipements de bureau'!K$51:K2244)</f>
        <v>0</v>
      </c>
      <c r="L5">
        <f>SUMIF('1.2 Equipements de bureau'!$B$51:$B$2241,CalculBureau!$C5,'1.2 Equipements de bureau'!L$51:L2244)</f>
        <v>0</v>
      </c>
      <c r="M5">
        <f>SUMIF('1.2 Equipements de bureau'!$B$51:$B$2241,CalculBureau!$C5,'1.2 Equipements de bureau'!M$51:M2244)</f>
        <v>0</v>
      </c>
      <c r="N5">
        <f>SUMIF('1.2 Equipements de bureau'!$B$51:$B$2241,CalculBureau!$C5,'1.2 Equipements de bureau'!N$51:N2244)</f>
        <v>0</v>
      </c>
      <c r="O5">
        <f>SUMIF('1.2 Equipements de bureau'!$B$51:$B$2241,CalculBureau!$C5,'1.2 Equipements de bureau'!O$51:O2244)</f>
        <v>0</v>
      </c>
      <c r="P5">
        <f>SUMIF('1.2 Equipements de bureau'!$B$51:$B$2241,CalculBureau!$C5,'1.2 Equipements de bureau'!P$51:P2244)</f>
        <v>0</v>
      </c>
      <c r="Q5">
        <f>SUMIF('1.2 Equipements de bureau'!$B$51:$B$2241,CalculBureau!$C5,'1.2 Equipements de bureau'!Q$51:Q2244)</f>
        <v>0</v>
      </c>
      <c r="R5">
        <f>SUMIF('1.2 Equipements de bureau'!$B$51:$B$2241,CalculBureau!$C5,'1.2 Equipements de bureau'!R$51:R2244)</f>
        <v>0</v>
      </c>
      <c r="S5">
        <f>SUMIF('1.2 Equipements de bureau'!$B$51:$B$2241,CalculBureau!$C5,'1.2 Equipements de bureau'!S$51:S2244)</f>
        <v>0</v>
      </c>
      <c r="T5">
        <f>SUMIF('1.2 Equipements de bureau'!$B$51:$B$2241,CalculBureau!$C5,'1.2 Equipements de bureau'!T$51:T2244)</f>
        <v>0</v>
      </c>
      <c r="U5">
        <f>SUMIF('1.2 Equipements de bureau'!$B$51:$B$2241,CalculBureau!$C5,'1.2 Equipements de bureau'!U$51:U2244)</f>
        <v>0</v>
      </c>
      <c r="V5">
        <f>SUMIF('1.2 Equipements de bureau'!$B$51:$B$2241,CalculBureau!$C5,'1.2 Equipements de bureau'!V$51:V2244)</f>
        <v>0</v>
      </c>
      <c r="W5">
        <f>SUMIF('1.2 Equipements de bureau'!$B$51:$B$2241,CalculBureau!$C5,'1.2 Equipements de bureau'!W$51:W2244)</f>
        <v>0</v>
      </c>
      <c r="X5">
        <f>SUMIF('1.2 Equipements de bureau'!$B$51:$B$2241,CalculBureau!$C5,'1.2 Equipements de bureau'!X$51:X2244)</f>
        <v>0</v>
      </c>
      <c r="Y5">
        <f>SUMIF('1.2 Equipements de bureau'!$B$51:$B$2241,CalculBureau!$C5,'1.2 Equipements de bureau'!Y$51:Y2244)</f>
        <v>0</v>
      </c>
      <c r="Z5">
        <f>SUMIF('1.2 Equipements de bureau'!$B$51:$B$2241,CalculBureau!$C5,'1.2 Equipements de bureau'!Z$51:Z2244)</f>
        <v>0</v>
      </c>
      <c r="AA5">
        <f>SUMIF('1.2 Equipements de bureau'!$B$51:$B$2241,CalculBureau!$C5,'1.2 Equipements de bureau'!AA$51:AA2244)</f>
        <v>0</v>
      </c>
      <c r="AB5">
        <f>SUMIF('1.2 Equipements de bureau'!$B$51:$B$2241,CalculBureau!$C5,'1.2 Equipements de bureau'!AB$51:AB2244)</f>
        <v>0</v>
      </c>
      <c r="AC5">
        <f>SUMIF('1.2 Equipements de bureau'!$B$51:$B$2241,CalculBureau!$C5,'1.2 Equipements de bureau'!AC$51:AC2244)</f>
        <v>0</v>
      </c>
      <c r="AD5">
        <f>SUMIF('1.2 Equipements de bureau'!$B$51:$B$2241,CalculBureau!$C5,'1.2 Equipements de bureau'!AD$51:AD2244)</f>
        <v>0</v>
      </c>
      <c r="AE5">
        <f>SUMIF('1.2 Equipements de bureau'!$B$51:$B$2241,CalculBureau!$C5,'1.2 Equipements de bureau'!AE$51:AE2244)</f>
        <v>0</v>
      </c>
      <c r="AF5">
        <f>SUMIF('1.2 Equipements de bureau'!$B$51:$B$2241,CalculBureau!$C5,'1.2 Equipements de bureau'!AF$51:AF2244)</f>
        <v>0</v>
      </c>
      <c r="AG5">
        <f>SUMIF('1.2 Equipements de bureau'!$B$51:$B$2241,CalculBureau!$C5,'1.2 Equipements de bureau'!AG$51:AG2244)</f>
        <v>0</v>
      </c>
      <c r="AH5" t="e">
        <f>SUMIF('1.2 Equipements de bureau'!$B$51:$B$2241,CalculBureau!$C5,'1.2 Equipements de bureau'!#REF!)</f>
        <v>#REF!</v>
      </c>
      <c r="AI5" t="e">
        <f>SUMIF('1.2 Equipements de bureau'!$B$51:$B$2241,CalculBureau!$C5,'1.2 Equipements de bureau'!#REF!)</f>
        <v>#REF!</v>
      </c>
      <c r="AJ5" t="e">
        <f>SUMIF('1.2 Equipements de bureau'!$B$51:$B$2241,CalculBureau!$C5,'1.2 Equipements de bureau'!#REF!)</f>
        <v>#REF!</v>
      </c>
      <c r="AK5" t="e">
        <f>SUMIF('1.2 Equipements de bureau'!$B$51:$B$2241,CalculBureau!$C5,'1.2 Equipements de bureau'!#REF!)</f>
        <v>#REF!</v>
      </c>
      <c r="AL5" t="e">
        <f>SUMIF('1.2 Equipements de bureau'!$B$51:$B$2241,CalculBureau!$C5,'1.2 Equipements de bureau'!#REF!)</f>
        <v>#REF!</v>
      </c>
      <c r="AM5" t="e">
        <f>SUMIF('1.2 Equipements de bureau'!$B$51:$B$2241,CalculBureau!$C5,'1.2 Equipements de bureau'!#REF!)</f>
        <v>#REF!</v>
      </c>
      <c r="AN5" t="e">
        <f>SUMIF('1.2 Equipements de bureau'!$B$51:$B$2241,CalculBureau!$C5,'1.2 Equipements de bureau'!#REF!)</f>
        <v>#REF!</v>
      </c>
      <c r="AO5" t="e">
        <f>SUMIF('1.2 Equipements de bureau'!$B$51:$B$2241,CalculBureau!$C5,'1.2 Equipements de bureau'!#REF!)</f>
        <v>#REF!</v>
      </c>
      <c r="AP5" t="e">
        <f>SUMIF('1.2 Equipements de bureau'!$B$51:$B$2241,CalculBureau!$C5,'1.2 Equipements de bureau'!#REF!)</f>
        <v>#REF!</v>
      </c>
      <c r="AQ5" t="e">
        <f>SUMIF('1.2 Equipements de bureau'!$B$51:$B$2241,CalculBureau!$C5,'1.2 Equipements de bureau'!#REF!)</f>
        <v>#REF!</v>
      </c>
      <c r="AR5" t="e">
        <f>SUMIF('1.2 Equipements de bureau'!$B$51:$B$2241,CalculBureau!$C5,'1.2 Equipements de bureau'!#REF!)</f>
        <v>#REF!</v>
      </c>
      <c r="AS5" t="e">
        <f>SUMIF('1.2 Equipements de bureau'!$B$51:$B$2241,CalculBureau!$C5,'1.2 Equipements de bureau'!#REF!)</f>
        <v>#REF!</v>
      </c>
      <c r="AT5" t="e">
        <f>SUMIF('1.2 Equipements de bureau'!$B$51:$B$2241,CalculBureau!$C5,'1.2 Equipements de bureau'!#REF!)</f>
        <v>#REF!</v>
      </c>
      <c r="AU5" t="e">
        <f>SUMIF('1.2 Equipements de bureau'!$B$51:$B$2241,CalculBureau!$C5,'1.2 Equipements de bureau'!#REF!)</f>
        <v>#REF!</v>
      </c>
      <c r="AV5" t="e">
        <f>SUMIF('1.2 Equipements de bureau'!$B$51:$B$2241,CalculBureau!$C5,'1.2 Equipements de bureau'!#REF!)</f>
        <v>#REF!</v>
      </c>
      <c r="AW5" t="e">
        <f>SUMIF('1.2 Equipements de bureau'!$B$51:$B$2241,CalculBureau!$C5,'1.2 Equipements de bureau'!#REF!)</f>
        <v>#REF!</v>
      </c>
      <c r="AX5" t="e">
        <f>SUMIF('1.2 Equipements de bureau'!$B$51:$B$2241,CalculBureau!$C5,'1.2 Equipements de bureau'!#REF!)</f>
        <v>#REF!</v>
      </c>
      <c r="AY5" t="e">
        <f>SUMIF('1.2 Equipements de bureau'!$B$51:$B$2241,CalculBureau!$C5,'1.2 Equipements de bureau'!#REF!)</f>
        <v>#REF!</v>
      </c>
      <c r="AZ5" t="e">
        <f>SUMIF('1.2 Equipements de bureau'!$B$51:$B$2241,CalculBureau!$C5,'1.2 Equipements de bureau'!#REF!)</f>
        <v>#REF!</v>
      </c>
      <c r="BA5" t="e">
        <f>SUMIF('1.2 Equipements de bureau'!$B$51:$B$2241,CalculBureau!$C5,'1.2 Equipements de bureau'!#REF!)</f>
        <v>#REF!</v>
      </c>
      <c r="BB5" t="e">
        <f>SUMIF('1.2 Equipements de bureau'!$B$51:$B$2241,CalculBureau!$C5,'1.2 Equipements de bureau'!#REF!)</f>
        <v>#REF!</v>
      </c>
      <c r="BC5" t="e">
        <f>SUMIF('1.2 Equipements de bureau'!$B$51:$B$2241,CalculBureau!$C5,'1.2 Equipements de bureau'!#REF!)</f>
        <v>#REF!</v>
      </c>
      <c r="BD5" t="e">
        <f>SUMIF('1.2 Equipements de bureau'!$B$51:$B$2241,CalculBureau!$C5,'1.2 Equipements de bureau'!#REF!)</f>
        <v>#REF!</v>
      </c>
      <c r="BE5" t="e">
        <f>SUMIF('1.2 Equipements de bureau'!$B$51:$B$2241,CalculBureau!$C5,'1.2 Equipements de bureau'!#REF!)</f>
        <v>#REF!</v>
      </c>
      <c r="BF5" t="e">
        <f>SUMIF('1.2 Equipements de bureau'!$B$51:$B$2241,CalculBureau!$C5,'1.2 Equipements de bureau'!#REF!)</f>
        <v>#REF!</v>
      </c>
      <c r="BG5" t="e">
        <f>SUMIF('1.2 Equipements de bureau'!$B$51:$B$2241,CalculBureau!$C5,'1.2 Equipements de bureau'!#REF!)</f>
        <v>#REF!</v>
      </c>
      <c r="BH5" t="e">
        <f>SUMIF('1.2 Equipements de bureau'!$B$51:$B$2241,CalculBureau!$C5,'1.2 Equipements de bureau'!#REF!)</f>
        <v>#REF!</v>
      </c>
      <c r="BI5" t="e">
        <f>SUMIF('1.2 Equipements de bureau'!$B$51:$B$2241,CalculBureau!$C5,'1.2 Equipements de bureau'!#REF!)</f>
        <v>#REF!</v>
      </c>
      <c r="BJ5" t="e">
        <f>SUMIF('1.2 Equipements de bureau'!$B$51:$B$2241,CalculBureau!$C5,'1.2 Equipements de bureau'!#REF!)</f>
        <v>#REF!</v>
      </c>
      <c r="BK5" t="e">
        <f>SUMIF('1.2 Equipements de bureau'!$B$51:$B$2241,CalculBureau!$C5,'1.2 Equipements de bureau'!#REF!)</f>
        <v>#REF!</v>
      </c>
      <c r="BL5" t="e">
        <f>SUMIF('1.2 Equipements de bureau'!$B$51:$B$2241,CalculBureau!$C5,'1.2 Equipements de bureau'!#REF!)</f>
        <v>#REF!</v>
      </c>
      <c r="BM5" t="e">
        <f>SUMIF('1.2 Equipements de bureau'!$B$51:$B$2241,CalculBureau!$C5,'1.2 Equipements de bureau'!#REF!)</f>
        <v>#REF!</v>
      </c>
      <c r="BN5" t="e">
        <f>SUMIF('1.2 Equipements de bureau'!$B$51:$B$2241,CalculBureau!$C5,'1.2 Equipements de bureau'!#REF!)</f>
        <v>#REF!</v>
      </c>
      <c r="BO5" t="e">
        <f>SUMIF('1.2 Equipements de bureau'!$B$51:$B$2241,CalculBureau!$C5,'1.2 Equipements de bureau'!#REF!)</f>
        <v>#REF!</v>
      </c>
      <c r="BP5" t="e">
        <f>SUMIF('1.2 Equipements de bureau'!$B$51:$B$2241,CalculBureau!$C5,'1.2 Equipements de bureau'!#REF!)</f>
        <v>#REF!</v>
      </c>
      <c r="BQ5" t="e">
        <f>SUMIF('1.2 Equipements de bureau'!$B$51:$B$2241,CalculBureau!$C5,'1.2 Equipements de bureau'!#REF!)</f>
        <v>#REF!</v>
      </c>
      <c r="BR5" t="e">
        <f>SUMIF('1.2 Equipements de bureau'!$B$51:$B$2241,CalculBureau!$C5,'1.2 Equipements de bureau'!#REF!)</f>
        <v>#REF!</v>
      </c>
      <c r="BS5" t="e">
        <f>SUMIF('1.2 Equipements de bureau'!$B$51:$B$2241,CalculBureau!$C5,'1.2 Equipements de bureau'!#REF!)</f>
        <v>#REF!</v>
      </c>
      <c r="BT5" t="e">
        <f>SUMIF('1.2 Equipements de bureau'!$B$51:$B$2241,CalculBureau!$C5,'1.2 Equipements de bureau'!#REF!)</f>
        <v>#REF!</v>
      </c>
      <c r="BU5" t="e">
        <f>SUMIF('1.2 Equipements de bureau'!$B$51:$B$2241,CalculBureau!$C5,'1.2 Equipements de bureau'!#REF!)</f>
        <v>#REF!</v>
      </c>
      <c r="BV5" t="e">
        <f>SUMIF('1.2 Equipements de bureau'!$B$51:$B$2241,CalculBureau!$C5,'1.2 Equipements de bureau'!#REF!)</f>
        <v>#REF!</v>
      </c>
      <c r="BW5" t="e">
        <f>SUMIF('1.2 Equipements de bureau'!$B$51:$B$2241,CalculBureau!$C5,'1.2 Equipements de bureau'!#REF!)</f>
        <v>#REF!</v>
      </c>
      <c r="BX5" t="e">
        <f>SUMIF('1.2 Equipements de bureau'!$B$51:$B$2241,CalculBureau!$C5,'1.2 Equipements de bureau'!#REF!)</f>
        <v>#REF!</v>
      </c>
      <c r="BY5" t="e">
        <f>SUMIF('1.2 Equipements de bureau'!$B$51:$B$2241,CalculBureau!$C5,'1.2 Equipements de bureau'!#REF!)</f>
        <v>#REF!</v>
      </c>
      <c r="BZ5" t="e">
        <f>SUMIF('1.2 Equipements de bureau'!$B$51:$B$2241,CalculBureau!$C5,'1.2 Equipements de bureau'!#REF!)</f>
        <v>#REF!</v>
      </c>
      <c r="CA5" t="e">
        <f>SUMIF('1.2 Equipements de bureau'!$B$51:$B$2241,CalculBureau!$C5,'1.2 Equipements de bureau'!#REF!)</f>
        <v>#REF!</v>
      </c>
      <c r="CB5" t="e">
        <f>SUMIF('1.2 Equipements de bureau'!$B$51:$B$2241,CalculBureau!$C5,'1.2 Equipements de bureau'!#REF!)</f>
        <v>#REF!</v>
      </c>
      <c r="CC5" t="e">
        <f>SUMIF('1.2 Equipements de bureau'!$B$51:$B$2241,CalculBureau!$C5,'1.2 Equipements de bureau'!#REF!)</f>
        <v>#REF!</v>
      </c>
      <c r="CD5" t="e">
        <f>SUMIF('1.2 Equipements de bureau'!$B$51:$B$2241,CalculBureau!$C5,'1.2 Equipements de bureau'!#REF!)</f>
        <v>#REF!</v>
      </c>
      <c r="CE5" t="e">
        <f>SUMIF('1.2 Equipements de bureau'!$B$51:$B$2241,CalculBureau!$C5,'1.2 Equipements de bureau'!#REF!)</f>
        <v>#REF!</v>
      </c>
      <c r="CF5" t="e">
        <f>SUMIF('1.2 Equipements de bureau'!$B$51:$B$2241,CalculBureau!$C5,'1.2 Equipements de bureau'!#REF!)</f>
        <v>#REF!</v>
      </c>
      <c r="CG5" t="e">
        <f>SUMIF('1.2 Equipements de bureau'!$B$51:$B$2241,CalculBureau!$C5,'1.2 Equipements de bureau'!#REF!)</f>
        <v>#REF!</v>
      </c>
      <c r="CH5" t="e">
        <f>SUMIF('1.2 Equipements de bureau'!$B$51:$B$2241,CalculBureau!$C5,'1.2 Equipements de bureau'!#REF!)</f>
        <v>#REF!</v>
      </c>
      <c r="CI5" t="e">
        <f>SUMIF('1.2 Equipements de bureau'!$B$51:$B$2241,CalculBureau!$C5,'1.2 Equipements de bureau'!#REF!)</f>
        <v>#REF!</v>
      </c>
      <c r="CJ5" t="e">
        <f>SUMIF('1.2 Equipements de bureau'!$B$51:$B$2241,CalculBureau!$C5,'1.2 Equipements de bureau'!#REF!)</f>
        <v>#REF!</v>
      </c>
      <c r="CK5" t="e">
        <f>SUMIF('1.2 Equipements de bureau'!$B$51:$B$2241,CalculBureau!$C5,'1.2 Equipements de bureau'!#REF!)</f>
        <v>#REF!</v>
      </c>
      <c r="CL5" t="e">
        <f>SUMIF('1.2 Equipements de bureau'!$B$51:$B$2241,CalculBureau!$C5,'1.2 Equipements de bureau'!#REF!)</f>
        <v>#REF!</v>
      </c>
      <c r="CM5" t="e">
        <f>SUMIF('1.2 Equipements de bureau'!$B$51:$B$2241,CalculBureau!$C5,'1.2 Equipements de bureau'!#REF!)</f>
        <v>#REF!</v>
      </c>
      <c r="CN5" t="e">
        <f>SUMIF('1.2 Equipements de bureau'!$B$51:$B$2241,CalculBureau!$C5,'1.2 Equipements de bureau'!#REF!)</f>
        <v>#REF!</v>
      </c>
      <c r="CO5" t="e">
        <f>SUMIF('1.2 Equipements de bureau'!$B$51:$B$2241,CalculBureau!$C5,'1.2 Equipements de bureau'!#REF!)</f>
        <v>#REF!</v>
      </c>
      <c r="CP5" t="e">
        <f>SUMIF('1.2 Equipements de bureau'!$B$51:$B$2241,CalculBureau!$C5,'1.2 Equipements de bureau'!#REF!)</f>
        <v>#REF!</v>
      </c>
      <c r="CQ5" t="e">
        <f>SUMIF('1.2 Equipements de bureau'!$B$51:$B$2241,CalculBureau!$C5,'1.2 Equipements de bureau'!#REF!)</f>
        <v>#REF!</v>
      </c>
      <c r="CR5" t="e">
        <f>SUMIF('1.2 Equipements de bureau'!$B$51:$B$2241,CalculBureau!$C5,'1.2 Equipements de bureau'!#REF!)</f>
        <v>#REF!</v>
      </c>
      <c r="CS5" t="e">
        <f>SUMIF('1.2 Equipements de bureau'!$B$51:$B$2241,CalculBureau!$C5,'1.2 Equipements de bureau'!#REF!)</f>
        <v>#REF!</v>
      </c>
      <c r="CT5" t="e">
        <f>SUMIF('1.2 Equipements de bureau'!$B$51:$B$2241,CalculBureau!$C5,'1.2 Equipements de bureau'!#REF!)</f>
        <v>#REF!</v>
      </c>
      <c r="CU5" t="e">
        <f>SUMIF('1.2 Equipements de bureau'!$B$51:$B$2241,CalculBureau!$C5,'1.2 Equipements de bureau'!#REF!)</f>
        <v>#REF!</v>
      </c>
      <c r="CV5" t="e">
        <f>SUMIF('1.2 Equipements de bureau'!$B$51:$B$2241,CalculBureau!$C5,'1.2 Equipements de bureau'!#REF!)</f>
        <v>#REF!</v>
      </c>
      <c r="CW5" t="e">
        <f>SUMIF('1.2 Equipements de bureau'!$B$51:$B$2241,CalculBureau!$C5,'1.2 Equipements de bureau'!#REF!)</f>
        <v>#REF!</v>
      </c>
      <c r="CX5" t="e">
        <f>SUMIF('1.2 Equipements de bureau'!$B$51:$B$2241,CalculBureau!$C5,'1.2 Equipements de bureau'!#REF!)</f>
        <v>#REF!</v>
      </c>
      <c r="CY5" t="e">
        <f>SUMIF('1.2 Equipements de bureau'!$B$51:$B$2241,CalculBureau!$C5,'1.2 Equipements de bureau'!#REF!)</f>
        <v>#REF!</v>
      </c>
      <c r="CZ5" t="e">
        <f>SUMIF('1.2 Equipements de bureau'!$B$51:$B$2241,CalculBureau!$C5,'1.2 Equipements de bureau'!#REF!)</f>
        <v>#REF!</v>
      </c>
      <c r="DA5" t="e">
        <f>SUMIF('1.2 Equipements de bureau'!$B$51:$B$2241,CalculBureau!$C5,'1.2 Equipements de bureau'!#REF!)</f>
        <v>#REF!</v>
      </c>
      <c r="DB5" t="e">
        <f>SUMIF('1.2 Equipements de bureau'!$B$51:$B$2241,CalculBureau!$C5,'1.2 Equipements de bureau'!#REF!)</f>
        <v>#REF!</v>
      </c>
      <c r="DC5" t="e">
        <f>SUMIF('1.2 Equipements de bureau'!$B$51:$B$2241,CalculBureau!$C5,'1.2 Equipements de bureau'!#REF!)</f>
        <v>#REF!</v>
      </c>
      <c r="DD5" t="e">
        <f>SUMIF('1.2 Equipements de bureau'!$B$51:$B$2241,CalculBureau!$C5,'1.2 Equipements de bureau'!#REF!)</f>
        <v>#REF!</v>
      </c>
      <c r="DE5" t="e">
        <f>SUMIF('1.2 Equipements de bureau'!$B$51:$B$2241,CalculBureau!$C5,'1.2 Equipements de bureau'!#REF!)</f>
        <v>#REF!</v>
      </c>
      <c r="DF5" t="e">
        <f>SUMIF('1.2 Equipements de bureau'!$B$51:$B$2241,CalculBureau!$C5,'1.2 Equipements de bureau'!#REF!)</f>
        <v>#REF!</v>
      </c>
      <c r="DG5" t="e">
        <f>SUMIF('1.2 Equipements de bureau'!$B$51:$B$2241,CalculBureau!$C5,'1.2 Equipements de bureau'!#REF!)</f>
        <v>#REF!</v>
      </c>
      <c r="DH5" t="e">
        <f>SUMIF('1.2 Equipements de bureau'!$B$51:$B$2241,CalculBureau!$C5,'1.2 Equipements de bureau'!#REF!)</f>
        <v>#REF!</v>
      </c>
      <c r="DI5" t="e">
        <f>SUMIF('1.2 Equipements de bureau'!$B$51:$B$2241,CalculBureau!$C5,'1.2 Equipements de bureau'!#REF!)</f>
        <v>#REF!</v>
      </c>
      <c r="DJ5" t="e">
        <f>SUMIF('1.2 Equipements de bureau'!$B$51:$B$2241,CalculBureau!$C5,'1.2 Equipements de bureau'!#REF!)</f>
        <v>#REF!</v>
      </c>
      <c r="DK5" t="e">
        <f>SUMIF('1.2 Equipements de bureau'!$B$51:$B$2241,CalculBureau!$C5,'1.2 Equipements de bureau'!#REF!)</f>
        <v>#REF!</v>
      </c>
      <c r="DL5" t="e">
        <f>SUMIF('1.2 Equipements de bureau'!$B$51:$B$2241,CalculBureau!$C5,'1.2 Equipements de bureau'!#REF!)</f>
        <v>#REF!</v>
      </c>
      <c r="DM5" t="e">
        <f>SUMIF('1.2 Equipements de bureau'!$B$51:$B$2241,CalculBureau!$C5,'1.2 Equipements de bureau'!#REF!)</f>
        <v>#REF!</v>
      </c>
      <c r="DN5" t="e">
        <f>SUMIF('1.2 Equipements de bureau'!$B$51:$B$2241,CalculBureau!$C5,'1.2 Equipements de bureau'!#REF!)</f>
        <v>#REF!</v>
      </c>
      <c r="DO5" t="e">
        <f>SUMIF('1.2 Equipements de bureau'!$B$51:$B$2241,CalculBureau!$C5,'1.2 Equipements de bureau'!#REF!)</f>
        <v>#REF!</v>
      </c>
      <c r="DP5" t="e">
        <f>SUMIF('1.2 Equipements de bureau'!$B$51:$B$2241,CalculBureau!$C5,'1.2 Equipements de bureau'!#REF!)</f>
        <v>#REF!</v>
      </c>
      <c r="DQ5" t="e">
        <f>SUMIF('1.2 Equipements de bureau'!$B$51:$B$2241,CalculBureau!$C5,'1.2 Equipements de bureau'!#REF!)</f>
        <v>#REF!</v>
      </c>
      <c r="DR5" t="e">
        <f>SUMIF('1.2 Equipements de bureau'!$B$51:$B$2241,CalculBureau!$C5,'1.2 Equipements de bureau'!#REF!)</f>
        <v>#REF!</v>
      </c>
      <c r="DS5" t="e">
        <f>SUMIF('1.2 Equipements de bureau'!$B$51:$B$2241,CalculBureau!$C5,'1.2 Equipements de bureau'!#REF!)</f>
        <v>#REF!</v>
      </c>
      <c r="DT5" t="e">
        <f>SUMIF('1.2 Equipements de bureau'!$B$51:$B$2241,CalculBureau!$C5,'1.2 Equipements de bureau'!#REF!)</f>
        <v>#REF!</v>
      </c>
      <c r="DU5" t="e">
        <f>SUMIF('1.2 Equipements de bureau'!$B$51:$B$2241,CalculBureau!$C5,'1.2 Equipements de bureau'!#REF!)</f>
        <v>#REF!</v>
      </c>
      <c r="DV5" t="e">
        <f>SUMIF('1.2 Equipements de bureau'!$B$51:$B$2241,CalculBureau!$C5,'1.2 Equipements de bureau'!#REF!)</f>
        <v>#REF!</v>
      </c>
      <c r="DW5" t="e">
        <f>SUMIF('1.2 Equipements de bureau'!$B$51:$B$2241,CalculBureau!$C5,'1.2 Equipements de bureau'!#REF!)</f>
        <v>#REF!</v>
      </c>
      <c r="DX5" t="e">
        <f>SUMIF('1.2 Equipements de bureau'!$B$51:$B$2241,CalculBureau!$C5,'1.2 Equipements de bureau'!#REF!)</f>
        <v>#REF!</v>
      </c>
      <c r="DY5" t="e">
        <f>SUMIF('1.2 Equipements de bureau'!$B$51:$B$2241,CalculBureau!$C5,'1.2 Equipements de bureau'!#REF!)</f>
        <v>#REF!</v>
      </c>
      <c r="DZ5" t="e">
        <f>SUMIF('1.2 Equipements de bureau'!$B$51:$B$2241,CalculBureau!$C5,'1.2 Equipements de bureau'!#REF!)</f>
        <v>#REF!</v>
      </c>
      <c r="EA5" t="e">
        <f>SUMIF('1.2 Equipements de bureau'!$B$51:$B$2241,CalculBureau!$C5,'1.2 Equipements de bureau'!#REF!)</f>
        <v>#REF!</v>
      </c>
      <c r="EB5" t="e">
        <f>SUMIF('1.2 Equipements de bureau'!$B$51:$B$2241,CalculBureau!$C5,'1.2 Equipements de bureau'!#REF!)</f>
        <v>#REF!</v>
      </c>
      <c r="EC5" t="e">
        <f>SUMIF('1.2 Equipements de bureau'!$B$51:$B$2241,CalculBureau!$C5,'1.2 Equipements de bureau'!#REF!)</f>
        <v>#REF!</v>
      </c>
      <c r="ED5" t="e">
        <f>SUMIF('1.2 Equipements de bureau'!$B$51:$B$2241,CalculBureau!$C5,'1.2 Equipements de bureau'!#REF!)</f>
        <v>#REF!</v>
      </c>
      <c r="EE5" t="e">
        <f>SUMIF('1.2 Equipements de bureau'!$B$51:$B$2241,CalculBureau!$C5,'1.2 Equipements de bureau'!#REF!)</f>
        <v>#REF!</v>
      </c>
      <c r="EF5" t="e">
        <f>SUMIF('1.2 Equipements de bureau'!$B$51:$B$2241,CalculBureau!$C5,'1.2 Equipements de bureau'!#REF!)</f>
        <v>#REF!</v>
      </c>
      <c r="EG5" t="e">
        <f>SUMIF('1.2 Equipements de bureau'!$B$51:$B$2241,CalculBureau!$C5,'1.2 Equipements de bureau'!#REF!)</f>
        <v>#REF!</v>
      </c>
      <c r="EH5" t="e">
        <f>SUMIF('1.2 Equipements de bureau'!$B$51:$B$2241,CalculBureau!$C5,'1.2 Equipements de bureau'!#REF!)</f>
        <v>#REF!</v>
      </c>
      <c r="EI5" t="e">
        <f>SUMIF('1.2 Equipements de bureau'!$B$51:$B$2241,CalculBureau!$C5,'1.2 Equipements de bureau'!#REF!)</f>
        <v>#REF!</v>
      </c>
      <c r="EJ5" t="e">
        <f>SUMIF('1.2 Equipements de bureau'!$B$51:$B$2241,CalculBureau!$C5,'1.2 Equipements de bureau'!#REF!)</f>
        <v>#REF!</v>
      </c>
      <c r="EK5" t="e">
        <f>SUMIF('1.2 Equipements de bureau'!$B$51:$B$2241,CalculBureau!$C5,'1.2 Equipements de bureau'!#REF!)</f>
        <v>#REF!</v>
      </c>
      <c r="EL5" t="e">
        <f>SUMIF('1.2 Equipements de bureau'!$B$51:$B$2241,CalculBureau!$C5,'1.2 Equipements de bureau'!#REF!)</f>
        <v>#REF!</v>
      </c>
      <c r="EM5" t="e">
        <f>SUMIF('1.2 Equipements de bureau'!$B$51:$B$2241,CalculBureau!$C5,'1.2 Equipements de bureau'!#REF!)</f>
        <v>#REF!</v>
      </c>
      <c r="EN5" t="e">
        <f>SUMIF('1.2 Equipements de bureau'!$B$51:$B$2241,CalculBureau!$C5,'1.2 Equipements de bureau'!#REF!)</f>
        <v>#REF!</v>
      </c>
      <c r="EO5" t="e">
        <f>SUMIF('1.2 Equipements de bureau'!$B$51:$B$2241,CalculBureau!$C5,'1.2 Equipements de bureau'!#REF!)</f>
        <v>#REF!</v>
      </c>
      <c r="EP5" t="e">
        <f>SUMIF('1.2 Equipements de bureau'!$B$51:$B$2241,CalculBureau!$C5,'1.2 Equipements de bureau'!#REF!)</f>
        <v>#REF!</v>
      </c>
      <c r="EQ5" t="e">
        <f>SUMIF('1.2 Equipements de bureau'!$B$51:$B$2241,CalculBureau!$C5,'1.2 Equipements de bureau'!#REF!)</f>
        <v>#REF!</v>
      </c>
      <c r="ER5" t="e">
        <f>SUMIF('1.2 Equipements de bureau'!$B$51:$B$2241,CalculBureau!$C5,'1.2 Equipements de bureau'!#REF!)</f>
        <v>#REF!</v>
      </c>
      <c r="ES5" t="e">
        <f>SUMIF('1.2 Equipements de bureau'!$B$51:$B$2241,CalculBureau!$C5,'1.2 Equipements de bureau'!#REF!)</f>
        <v>#REF!</v>
      </c>
      <c r="ET5" t="e">
        <f>SUMIF('1.2 Equipements de bureau'!$B$51:$B$2241,CalculBureau!$C5,'1.2 Equipements de bureau'!#REF!)</f>
        <v>#REF!</v>
      </c>
      <c r="EU5" t="e">
        <f>SUMIF('1.2 Equipements de bureau'!$B$51:$B$2241,CalculBureau!$C5,'1.2 Equipements de bureau'!#REF!)</f>
        <v>#REF!</v>
      </c>
      <c r="EV5" t="e">
        <f>SUMIF('1.2 Equipements de bureau'!$B$51:$B$2241,CalculBureau!$C5,'1.2 Equipements de bureau'!#REF!)</f>
        <v>#REF!</v>
      </c>
      <c r="EW5" t="e">
        <f>SUMIF('1.2 Equipements de bureau'!$B$51:$B$2241,CalculBureau!$C5,'1.2 Equipements de bureau'!#REF!)</f>
        <v>#REF!</v>
      </c>
      <c r="EX5" t="e">
        <f>SUMIF('1.2 Equipements de bureau'!$B$51:$B$2241,CalculBureau!$C5,'1.2 Equipements de bureau'!#REF!)</f>
        <v>#REF!</v>
      </c>
      <c r="EY5" t="e">
        <f>SUMIF('1.2 Equipements de bureau'!$B$51:$B$2241,CalculBureau!$C5,'1.2 Equipements de bureau'!#REF!)</f>
        <v>#REF!</v>
      </c>
      <c r="EZ5" t="e">
        <f>SUMIF('1.2 Equipements de bureau'!$B$51:$B$2241,CalculBureau!$C5,'1.2 Equipements de bureau'!#REF!)</f>
        <v>#REF!</v>
      </c>
      <c r="FA5" t="e">
        <f>SUMIF('1.2 Equipements de bureau'!$B$51:$B$2241,CalculBureau!$C5,'1.2 Equipements de bureau'!#REF!)</f>
        <v>#REF!</v>
      </c>
      <c r="FB5" t="e">
        <f>SUMIF('1.2 Equipements de bureau'!$B$51:$B$2241,CalculBureau!$C5,'1.2 Equipements de bureau'!#REF!)</f>
        <v>#REF!</v>
      </c>
      <c r="FC5" t="e">
        <f>SUMIF('1.2 Equipements de bureau'!$B$51:$B$2241,CalculBureau!$C5,'1.2 Equipements de bureau'!#REF!)</f>
        <v>#REF!</v>
      </c>
      <c r="FD5" t="e">
        <f>SUMIF('1.2 Equipements de bureau'!$B$51:$B$2241,CalculBureau!$C5,'1.2 Equipements de bureau'!#REF!)</f>
        <v>#REF!</v>
      </c>
      <c r="FE5" t="e">
        <f>SUMIF('1.2 Equipements de bureau'!$B$51:$B$2241,CalculBureau!$C5,'1.2 Equipements de bureau'!#REF!)</f>
        <v>#REF!</v>
      </c>
      <c r="FF5" t="e">
        <f>SUMIF('1.2 Equipements de bureau'!$B$51:$B$2241,CalculBureau!$C5,'1.2 Equipements de bureau'!#REF!)</f>
        <v>#REF!</v>
      </c>
      <c r="FG5" t="e">
        <f>SUMIF('1.2 Equipements de bureau'!$B$51:$B$2241,CalculBureau!$C5,'1.2 Equipements de bureau'!#REF!)</f>
        <v>#REF!</v>
      </c>
      <c r="FH5" t="e">
        <f>SUMIF('1.2 Equipements de bureau'!$B$51:$B$2241,CalculBureau!$C5,'1.2 Equipements de bureau'!#REF!)</f>
        <v>#REF!</v>
      </c>
      <c r="FI5" t="e">
        <f>SUMIF('1.2 Equipements de bureau'!$B$51:$B$2241,CalculBureau!$C5,'1.2 Equipements de bureau'!#REF!)</f>
        <v>#REF!</v>
      </c>
      <c r="FJ5" t="e">
        <f>SUMIF('1.2 Equipements de bureau'!$B$51:$B$2241,CalculBureau!$C5,'1.2 Equipements de bureau'!#REF!)</f>
        <v>#REF!</v>
      </c>
      <c r="FK5" t="e">
        <f>SUMIF('1.2 Equipements de bureau'!$B$51:$B$2241,CalculBureau!$C5,'1.2 Equipements de bureau'!#REF!)</f>
        <v>#REF!</v>
      </c>
      <c r="FL5" t="e">
        <f>SUMIF('1.2 Equipements de bureau'!$B$51:$B$2241,CalculBureau!$C5,'1.2 Equipements de bureau'!#REF!)</f>
        <v>#REF!</v>
      </c>
      <c r="FM5" t="e">
        <f>SUMIF('1.2 Equipements de bureau'!$B$51:$B$2241,CalculBureau!$C5,'1.2 Equipements de bureau'!#REF!)</f>
        <v>#REF!</v>
      </c>
      <c r="FN5" t="e">
        <f>SUMIF('1.2 Equipements de bureau'!$B$51:$B$2241,CalculBureau!$C5,'1.2 Equipements de bureau'!#REF!)</f>
        <v>#REF!</v>
      </c>
      <c r="FO5" t="e">
        <f>SUMIF('1.2 Equipements de bureau'!$B$51:$B$2241,CalculBureau!$C5,'1.2 Equipements de bureau'!#REF!)</f>
        <v>#REF!</v>
      </c>
      <c r="FP5" t="e">
        <f>SUMIF('1.2 Equipements de bureau'!$B$51:$B$2241,CalculBureau!$C5,'1.2 Equipements de bureau'!#REF!)</f>
        <v>#REF!</v>
      </c>
      <c r="FQ5" t="e">
        <f>SUMIF('1.2 Equipements de bureau'!$B$51:$B$2241,CalculBureau!$C5,'1.2 Equipements de bureau'!#REF!)</f>
        <v>#REF!</v>
      </c>
      <c r="FR5" t="e">
        <f>SUMIF('1.2 Equipements de bureau'!$B$51:$B$2241,CalculBureau!$C5,'1.2 Equipements de bureau'!#REF!)</f>
        <v>#REF!</v>
      </c>
      <c r="FS5" t="e">
        <f>SUMIF('1.2 Equipements de bureau'!$B$51:$B$2241,CalculBureau!$C5,'1.2 Equipements de bureau'!#REF!)</f>
        <v>#REF!</v>
      </c>
      <c r="FT5" t="e">
        <f>SUMIF('1.2 Equipements de bureau'!$B$51:$B$2241,CalculBureau!$C5,'1.2 Equipements de bureau'!#REF!)</f>
        <v>#REF!</v>
      </c>
      <c r="FU5" t="e">
        <f>SUMIF('1.2 Equipements de bureau'!$B$51:$B$2241,CalculBureau!$C5,'1.2 Equipements de bureau'!#REF!)</f>
        <v>#REF!</v>
      </c>
      <c r="FV5" t="e">
        <f>SUMIF('1.2 Equipements de bureau'!$B$51:$B$2241,CalculBureau!$C5,'1.2 Equipements de bureau'!#REF!)</f>
        <v>#REF!</v>
      </c>
      <c r="FW5" t="e">
        <f>SUMIF('1.2 Equipements de bureau'!$B$51:$B$2241,CalculBureau!$C5,'1.2 Equipements de bureau'!#REF!)</f>
        <v>#REF!</v>
      </c>
      <c r="FX5" t="e">
        <f>SUMIF('1.2 Equipements de bureau'!$B$51:$B$2241,CalculBureau!$C5,'1.2 Equipements de bureau'!#REF!)</f>
        <v>#REF!</v>
      </c>
      <c r="FY5" t="e">
        <f>SUMIF('1.2 Equipements de bureau'!$B$51:$B$2241,CalculBureau!$C5,'1.2 Equipements de bureau'!#REF!)</f>
        <v>#REF!</v>
      </c>
      <c r="FZ5" t="e">
        <f>SUMIF('1.2 Equipements de bureau'!$B$51:$B$2241,CalculBureau!$C5,'1.2 Equipements de bureau'!#REF!)</f>
        <v>#REF!</v>
      </c>
      <c r="GA5" t="e">
        <f>SUMIF('1.2 Equipements de bureau'!$B$51:$B$2241,CalculBureau!$C5,'1.2 Equipements de bureau'!#REF!)</f>
        <v>#REF!</v>
      </c>
      <c r="GB5" t="e">
        <f>SUMIF('1.2 Equipements de bureau'!$B$51:$B$2241,CalculBureau!$C5,'1.2 Equipements de bureau'!#REF!)</f>
        <v>#REF!</v>
      </c>
      <c r="GC5" t="e">
        <f>SUMIF('1.2 Equipements de bureau'!$B$51:$B$2241,CalculBureau!$C5,'1.2 Equipements de bureau'!#REF!)</f>
        <v>#REF!</v>
      </c>
      <c r="GD5" t="e">
        <f>SUMIF('1.2 Equipements de bureau'!$B$51:$B$2241,CalculBureau!$C5,'1.2 Equipements de bureau'!#REF!)</f>
        <v>#REF!</v>
      </c>
      <c r="GE5" t="e">
        <f>SUMIF('1.2 Equipements de bureau'!$B$51:$B$2241,CalculBureau!$C5,'1.2 Equipements de bureau'!#REF!)</f>
        <v>#REF!</v>
      </c>
      <c r="GF5" t="e">
        <f>SUMIF('1.2 Equipements de bureau'!$B$51:$B$2241,CalculBureau!$C5,'1.2 Equipements de bureau'!#REF!)</f>
        <v>#REF!</v>
      </c>
      <c r="GG5" t="e">
        <f>SUMIF('1.2 Equipements de bureau'!$B$51:$B$2241,CalculBureau!$C5,'1.2 Equipements de bureau'!#REF!)</f>
        <v>#REF!</v>
      </c>
      <c r="GH5" t="e">
        <f>SUMIF('1.2 Equipements de bureau'!$B$51:$B$2241,CalculBureau!$C5,'1.2 Equipements de bureau'!#REF!)</f>
        <v>#REF!</v>
      </c>
      <c r="GI5" t="e">
        <f>SUMIF('1.2 Equipements de bureau'!$B$51:$B$2241,CalculBureau!$C5,'1.2 Equipements de bureau'!#REF!)</f>
        <v>#REF!</v>
      </c>
      <c r="GJ5" t="e">
        <f>SUMIF('1.2 Equipements de bureau'!$B$51:$B$2241,CalculBureau!$C5,'1.2 Equipements de bureau'!#REF!)</f>
        <v>#REF!</v>
      </c>
      <c r="GK5" t="e">
        <f>SUMIF('1.2 Equipements de bureau'!$B$51:$B$2241,CalculBureau!$C5,'1.2 Equipements de bureau'!#REF!)</f>
        <v>#REF!</v>
      </c>
      <c r="GL5" t="e">
        <f>SUMIF('1.2 Equipements de bureau'!$B$51:$B$2241,CalculBureau!$C5,'1.2 Equipements de bureau'!#REF!)</f>
        <v>#REF!</v>
      </c>
      <c r="GM5" t="e">
        <f>SUMIF('1.2 Equipements de bureau'!$B$51:$B$2241,CalculBureau!$C5,'1.2 Equipements de bureau'!#REF!)</f>
        <v>#REF!</v>
      </c>
      <c r="GN5" t="e">
        <f>SUMIF('1.2 Equipements de bureau'!$B$51:$B$2241,CalculBureau!$C5,'1.2 Equipements de bureau'!#REF!)</f>
        <v>#REF!</v>
      </c>
      <c r="GO5" t="e">
        <f>SUMIF('1.2 Equipements de bureau'!$B$51:$B$2241,CalculBureau!$C5,'1.2 Equipements de bureau'!#REF!)</f>
        <v>#REF!</v>
      </c>
      <c r="GP5" t="e">
        <f>SUMIF('1.2 Equipements de bureau'!$B$51:$B$2241,CalculBureau!$C5,'1.2 Equipements de bureau'!#REF!)</f>
        <v>#REF!</v>
      </c>
      <c r="GQ5" t="e">
        <f>SUMIF('1.2 Equipements de bureau'!$B$51:$B$2241,CalculBureau!$C5,'1.2 Equipements de bureau'!#REF!)</f>
        <v>#REF!</v>
      </c>
      <c r="GR5" t="e">
        <f>SUMIF('1.2 Equipements de bureau'!$B$51:$B$2241,CalculBureau!$C5,'1.2 Equipements de bureau'!#REF!)</f>
        <v>#REF!</v>
      </c>
      <c r="GS5" t="e">
        <f>SUMIF('1.2 Equipements de bureau'!$B$51:$B$2241,CalculBureau!$C5,'1.2 Equipements de bureau'!#REF!)</f>
        <v>#REF!</v>
      </c>
      <c r="GT5" t="e">
        <f>SUMIF('1.2 Equipements de bureau'!$B$51:$B$2241,CalculBureau!$C5,'1.2 Equipements de bureau'!#REF!)</f>
        <v>#REF!</v>
      </c>
      <c r="GU5" t="e">
        <f>SUMIF('1.2 Equipements de bureau'!$B$51:$B$2241,CalculBureau!$C5,'1.2 Equipements de bureau'!#REF!)</f>
        <v>#REF!</v>
      </c>
    </row>
    <row r="6" spans="3:203" x14ac:dyDescent="0.25">
      <c r="C6" t="s">
        <v>120</v>
      </c>
      <c r="D6">
        <f>SUMIF('1.2 Equipements de bureau'!$B$51:$B$2241,CalculBureau!$C6,'1.2 Equipements de bureau'!D$51:D2245)</f>
        <v>0</v>
      </c>
      <c r="E6">
        <f>SUMIF('1.2 Equipements de bureau'!$B$51:$B$2241,CalculBureau!$C6,'1.2 Equipements de bureau'!E$51:E2245)</f>
        <v>0</v>
      </c>
      <c r="F6">
        <f>SUMIF('1.2 Equipements de bureau'!$B$51:$B$2241,CalculBureau!$C6,'1.2 Equipements de bureau'!F$51:F2245)</f>
        <v>0</v>
      </c>
      <c r="G6">
        <f>SUMIF('1.2 Equipements de bureau'!$B$51:$B$2241,CalculBureau!$C6,'1.2 Equipements de bureau'!G$51:G2245)</f>
        <v>0</v>
      </c>
      <c r="H6">
        <f>SUMIF('1.2 Equipements de bureau'!$B$51:$B$2241,CalculBureau!$C6,'1.2 Equipements de bureau'!H$51:H2245)</f>
        <v>0</v>
      </c>
      <c r="I6">
        <f>SUMIF('1.2 Equipements de bureau'!$B$51:$B$2241,CalculBureau!$C6,'1.2 Equipements de bureau'!I$51:I2245)</f>
        <v>0</v>
      </c>
      <c r="J6">
        <f>SUMIF('1.2 Equipements de bureau'!$B$51:$B$2241,CalculBureau!$C6,'1.2 Equipements de bureau'!J$51:J2245)</f>
        <v>0</v>
      </c>
      <c r="K6">
        <f>SUMIF('1.2 Equipements de bureau'!$B$51:$B$2241,CalculBureau!$C6,'1.2 Equipements de bureau'!K$51:K2245)</f>
        <v>0</v>
      </c>
      <c r="L6">
        <f>SUMIF('1.2 Equipements de bureau'!$B$51:$B$2241,CalculBureau!$C6,'1.2 Equipements de bureau'!L$51:L2245)</f>
        <v>0</v>
      </c>
      <c r="M6">
        <f>SUMIF('1.2 Equipements de bureau'!$B$51:$B$2241,CalculBureau!$C6,'1.2 Equipements de bureau'!M$51:M2245)</f>
        <v>0</v>
      </c>
      <c r="N6">
        <f>SUMIF('1.2 Equipements de bureau'!$B$51:$B$2241,CalculBureau!$C6,'1.2 Equipements de bureau'!N$51:N2245)</f>
        <v>0</v>
      </c>
      <c r="O6">
        <f>SUMIF('1.2 Equipements de bureau'!$B$51:$B$2241,CalculBureau!$C6,'1.2 Equipements de bureau'!O$51:O2245)</f>
        <v>0</v>
      </c>
      <c r="P6">
        <f>SUMIF('1.2 Equipements de bureau'!$B$51:$B$2241,CalculBureau!$C6,'1.2 Equipements de bureau'!P$51:P2245)</f>
        <v>0</v>
      </c>
      <c r="Q6">
        <f>SUMIF('1.2 Equipements de bureau'!$B$51:$B$2241,CalculBureau!$C6,'1.2 Equipements de bureau'!Q$51:Q2245)</f>
        <v>0</v>
      </c>
      <c r="R6">
        <f>SUMIF('1.2 Equipements de bureau'!$B$51:$B$2241,CalculBureau!$C6,'1.2 Equipements de bureau'!R$51:R2245)</f>
        <v>0</v>
      </c>
      <c r="S6">
        <f>SUMIF('1.2 Equipements de bureau'!$B$51:$B$2241,CalculBureau!$C6,'1.2 Equipements de bureau'!S$51:S2245)</f>
        <v>0</v>
      </c>
      <c r="T6">
        <f>SUMIF('1.2 Equipements de bureau'!$B$51:$B$2241,CalculBureau!$C6,'1.2 Equipements de bureau'!T$51:T2245)</f>
        <v>0</v>
      </c>
      <c r="U6">
        <f>SUMIF('1.2 Equipements de bureau'!$B$51:$B$2241,CalculBureau!$C6,'1.2 Equipements de bureau'!U$51:U2245)</f>
        <v>0</v>
      </c>
      <c r="V6">
        <f>SUMIF('1.2 Equipements de bureau'!$B$51:$B$2241,CalculBureau!$C6,'1.2 Equipements de bureau'!V$51:V2245)</f>
        <v>0</v>
      </c>
      <c r="W6">
        <f>SUMIF('1.2 Equipements de bureau'!$B$51:$B$2241,CalculBureau!$C6,'1.2 Equipements de bureau'!W$51:W2245)</f>
        <v>0</v>
      </c>
      <c r="X6">
        <f>SUMIF('1.2 Equipements de bureau'!$B$51:$B$2241,CalculBureau!$C6,'1.2 Equipements de bureau'!X$51:X2245)</f>
        <v>0</v>
      </c>
      <c r="Y6">
        <f>SUMIF('1.2 Equipements de bureau'!$B$51:$B$2241,CalculBureau!$C6,'1.2 Equipements de bureau'!Y$51:Y2245)</f>
        <v>0</v>
      </c>
      <c r="Z6">
        <f>SUMIF('1.2 Equipements de bureau'!$B$51:$B$2241,CalculBureau!$C6,'1.2 Equipements de bureau'!Z$51:Z2245)</f>
        <v>0</v>
      </c>
      <c r="AA6">
        <f>SUMIF('1.2 Equipements de bureau'!$B$51:$B$2241,CalculBureau!$C6,'1.2 Equipements de bureau'!AA$51:AA2245)</f>
        <v>0</v>
      </c>
      <c r="AB6">
        <f>SUMIF('1.2 Equipements de bureau'!$B$51:$B$2241,CalculBureau!$C6,'1.2 Equipements de bureau'!AB$51:AB2245)</f>
        <v>0</v>
      </c>
      <c r="AC6">
        <f>SUMIF('1.2 Equipements de bureau'!$B$51:$B$2241,CalculBureau!$C6,'1.2 Equipements de bureau'!AC$51:AC2245)</f>
        <v>0</v>
      </c>
      <c r="AD6">
        <f>SUMIF('1.2 Equipements de bureau'!$B$51:$B$2241,CalculBureau!$C6,'1.2 Equipements de bureau'!AD$51:AD2245)</f>
        <v>0</v>
      </c>
      <c r="AE6">
        <f>SUMIF('1.2 Equipements de bureau'!$B$51:$B$2241,CalculBureau!$C6,'1.2 Equipements de bureau'!AE$51:AE2245)</f>
        <v>0</v>
      </c>
      <c r="AF6">
        <f>SUMIF('1.2 Equipements de bureau'!$B$51:$B$2241,CalculBureau!$C6,'1.2 Equipements de bureau'!AF$51:AF2245)</f>
        <v>0</v>
      </c>
      <c r="AG6">
        <f>SUMIF('1.2 Equipements de bureau'!$B$51:$B$2241,CalculBureau!$C6,'1.2 Equipements de bureau'!AG$51:AG2245)</f>
        <v>0</v>
      </c>
      <c r="AH6" t="e">
        <f>SUMIF('1.2 Equipements de bureau'!$B$51:$B$2241,CalculBureau!$C6,'1.2 Equipements de bureau'!#REF!)</f>
        <v>#REF!</v>
      </c>
      <c r="AI6" t="e">
        <f>SUMIF('1.2 Equipements de bureau'!$B$51:$B$2241,CalculBureau!$C6,'1.2 Equipements de bureau'!#REF!)</f>
        <v>#REF!</v>
      </c>
      <c r="AJ6" t="e">
        <f>SUMIF('1.2 Equipements de bureau'!$B$51:$B$2241,CalculBureau!$C6,'1.2 Equipements de bureau'!#REF!)</f>
        <v>#REF!</v>
      </c>
      <c r="AK6" t="e">
        <f>SUMIF('1.2 Equipements de bureau'!$B$51:$B$2241,CalculBureau!$C6,'1.2 Equipements de bureau'!#REF!)</f>
        <v>#REF!</v>
      </c>
      <c r="AL6" t="e">
        <f>SUMIF('1.2 Equipements de bureau'!$B$51:$B$2241,CalculBureau!$C6,'1.2 Equipements de bureau'!#REF!)</f>
        <v>#REF!</v>
      </c>
      <c r="AM6" t="e">
        <f>SUMIF('1.2 Equipements de bureau'!$B$51:$B$2241,CalculBureau!$C6,'1.2 Equipements de bureau'!#REF!)</f>
        <v>#REF!</v>
      </c>
      <c r="AN6" t="e">
        <f>SUMIF('1.2 Equipements de bureau'!$B$51:$B$2241,CalculBureau!$C6,'1.2 Equipements de bureau'!#REF!)</f>
        <v>#REF!</v>
      </c>
      <c r="AO6" t="e">
        <f>SUMIF('1.2 Equipements de bureau'!$B$51:$B$2241,CalculBureau!$C6,'1.2 Equipements de bureau'!#REF!)</f>
        <v>#REF!</v>
      </c>
      <c r="AP6" t="e">
        <f>SUMIF('1.2 Equipements de bureau'!$B$51:$B$2241,CalculBureau!$C6,'1.2 Equipements de bureau'!#REF!)</f>
        <v>#REF!</v>
      </c>
      <c r="AQ6" t="e">
        <f>SUMIF('1.2 Equipements de bureau'!$B$51:$B$2241,CalculBureau!$C6,'1.2 Equipements de bureau'!#REF!)</f>
        <v>#REF!</v>
      </c>
      <c r="AR6" t="e">
        <f>SUMIF('1.2 Equipements de bureau'!$B$51:$B$2241,CalculBureau!$C6,'1.2 Equipements de bureau'!#REF!)</f>
        <v>#REF!</v>
      </c>
      <c r="AS6" t="e">
        <f>SUMIF('1.2 Equipements de bureau'!$B$51:$B$2241,CalculBureau!$C6,'1.2 Equipements de bureau'!#REF!)</f>
        <v>#REF!</v>
      </c>
      <c r="AT6" t="e">
        <f>SUMIF('1.2 Equipements de bureau'!$B$51:$B$2241,CalculBureau!$C6,'1.2 Equipements de bureau'!#REF!)</f>
        <v>#REF!</v>
      </c>
      <c r="AU6" t="e">
        <f>SUMIF('1.2 Equipements de bureau'!$B$51:$B$2241,CalculBureau!$C6,'1.2 Equipements de bureau'!#REF!)</f>
        <v>#REF!</v>
      </c>
      <c r="AV6" t="e">
        <f>SUMIF('1.2 Equipements de bureau'!$B$51:$B$2241,CalculBureau!$C6,'1.2 Equipements de bureau'!#REF!)</f>
        <v>#REF!</v>
      </c>
      <c r="AW6" t="e">
        <f>SUMIF('1.2 Equipements de bureau'!$B$51:$B$2241,CalculBureau!$C6,'1.2 Equipements de bureau'!#REF!)</f>
        <v>#REF!</v>
      </c>
      <c r="AX6" t="e">
        <f>SUMIF('1.2 Equipements de bureau'!$B$51:$B$2241,CalculBureau!$C6,'1.2 Equipements de bureau'!#REF!)</f>
        <v>#REF!</v>
      </c>
      <c r="AY6" t="e">
        <f>SUMIF('1.2 Equipements de bureau'!$B$51:$B$2241,CalculBureau!$C6,'1.2 Equipements de bureau'!#REF!)</f>
        <v>#REF!</v>
      </c>
      <c r="AZ6" t="e">
        <f>SUMIF('1.2 Equipements de bureau'!$B$51:$B$2241,CalculBureau!$C6,'1.2 Equipements de bureau'!#REF!)</f>
        <v>#REF!</v>
      </c>
      <c r="BA6" t="e">
        <f>SUMIF('1.2 Equipements de bureau'!$B$51:$B$2241,CalculBureau!$C6,'1.2 Equipements de bureau'!#REF!)</f>
        <v>#REF!</v>
      </c>
      <c r="BB6" t="e">
        <f>SUMIF('1.2 Equipements de bureau'!$B$51:$B$2241,CalculBureau!$C6,'1.2 Equipements de bureau'!#REF!)</f>
        <v>#REF!</v>
      </c>
      <c r="BC6" t="e">
        <f>SUMIF('1.2 Equipements de bureau'!$B$51:$B$2241,CalculBureau!$C6,'1.2 Equipements de bureau'!#REF!)</f>
        <v>#REF!</v>
      </c>
      <c r="BD6" t="e">
        <f>SUMIF('1.2 Equipements de bureau'!$B$51:$B$2241,CalculBureau!$C6,'1.2 Equipements de bureau'!#REF!)</f>
        <v>#REF!</v>
      </c>
      <c r="BE6" t="e">
        <f>SUMIF('1.2 Equipements de bureau'!$B$51:$B$2241,CalculBureau!$C6,'1.2 Equipements de bureau'!#REF!)</f>
        <v>#REF!</v>
      </c>
      <c r="BF6" t="e">
        <f>SUMIF('1.2 Equipements de bureau'!$B$51:$B$2241,CalculBureau!$C6,'1.2 Equipements de bureau'!#REF!)</f>
        <v>#REF!</v>
      </c>
      <c r="BG6" t="e">
        <f>SUMIF('1.2 Equipements de bureau'!$B$51:$B$2241,CalculBureau!$C6,'1.2 Equipements de bureau'!#REF!)</f>
        <v>#REF!</v>
      </c>
      <c r="BH6" t="e">
        <f>SUMIF('1.2 Equipements de bureau'!$B$51:$B$2241,CalculBureau!$C6,'1.2 Equipements de bureau'!#REF!)</f>
        <v>#REF!</v>
      </c>
      <c r="BI6" t="e">
        <f>SUMIF('1.2 Equipements de bureau'!$B$51:$B$2241,CalculBureau!$C6,'1.2 Equipements de bureau'!#REF!)</f>
        <v>#REF!</v>
      </c>
      <c r="BJ6" t="e">
        <f>SUMIF('1.2 Equipements de bureau'!$B$51:$B$2241,CalculBureau!$C6,'1.2 Equipements de bureau'!#REF!)</f>
        <v>#REF!</v>
      </c>
      <c r="BK6" t="e">
        <f>SUMIF('1.2 Equipements de bureau'!$B$51:$B$2241,CalculBureau!$C6,'1.2 Equipements de bureau'!#REF!)</f>
        <v>#REF!</v>
      </c>
      <c r="BL6" t="e">
        <f>SUMIF('1.2 Equipements de bureau'!$B$51:$B$2241,CalculBureau!$C6,'1.2 Equipements de bureau'!#REF!)</f>
        <v>#REF!</v>
      </c>
      <c r="BM6" t="e">
        <f>SUMIF('1.2 Equipements de bureau'!$B$51:$B$2241,CalculBureau!$C6,'1.2 Equipements de bureau'!#REF!)</f>
        <v>#REF!</v>
      </c>
      <c r="BN6" t="e">
        <f>SUMIF('1.2 Equipements de bureau'!$B$51:$B$2241,CalculBureau!$C6,'1.2 Equipements de bureau'!#REF!)</f>
        <v>#REF!</v>
      </c>
      <c r="BO6" t="e">
        <f>SUMIF('1.2 Equipements de bureau'!$B$51:$B$2241,CalculBureau!$C6,'1.2 Equipements de bureau'!#REF!)</f>
        <v>#REF!</v>
      </c>
      <c r="BP6" t="e">
        <f>SUMIF('1.2 Equipements de bureau'!$B$51:$B$2241,CalculBureau!$C6,'1.2 Equipements de bureau'!#REF!)</f>
        <v>#REF!</v>
      </c>
      <c r="BQ6" t="e">
        <f>SUMIF('1.2 Equipements de bureau'!$B$51:$B$2241,CalculBureau!$C6,'1.2 Equipements de bureau'!#REF!)</f>
        <v>#REF!</v>
      </c>
      <c r="BR6" t="e">
        <f>SUMIF('1.2 Equipements de bureau'!$B$51:$B$2241,CalculBureau!$C6,'1.2 Equipements de bureau'!#REF!)</f>
        <v>#REF!</v>
      </c>
      <c r="BS6" t="e">
        <f>SUMIF('1.2 Equipements de bureau'!$B$51:$B$2241,CalculBureau!$C6,'1.2 Equipements de bureau'!#REF!)</f>
        <v>#REF!</v>
      </c>
      <c r="BT6" t="e">
        <f>SUMIF('1.2 Equipements de bureau'!$B$51:$B$2241,CalculBureau!$C6,'1.2 Equipements de bureau'!#REF!)</f>
        <v>#REF!</v>
      </c>
      <c r="BU6" t="e">
        <f>SUMIF('1.2 Equipements de bureau'!$B$51:$B$2241,CalculBureau!$C6,'1.2 Equipements de bureau'!#REF!)</f>
        <v>#REF!</v>
      </c>
      <c r="BV6" t="e">
        <f>SUMIF('1.2 Equipements de bureau'!$B$51:$B$2241,CalculBureau!$C6,'1.2 Equipements de bureau'!#REF!)</f>
        <v>#REF!</v>
      </c>
      <c r="BW6" t="e">
        <f>SUMIF('1.2 Equipements de bureau'!$B$51:$B$2241,CalculBureau!$C6,'1.2 Equipements de bureau'!#REF!)</f>
        <v>#REF!</v>
      </c>
      <c r="BX6" t="e">
        <f>SUMIF('1.2 Equipements de bureau'!$B$51:$B$2241,CalculBureau!$C6,'1.2 Equipements de bureau'!#REF!)</f>
        <v>#REF!</v>
      </c>
      <c r="BY6" t="e">
        <f>SUMIF('1.2 Equipements de bureau'!$B$51:$B$2241,CalculBureau!$C6,'1.2 Equipements de bureau'!#REF!)</f>
        <v>#REF!</v>
      </c>
      <c r="BZ6" t="e">
        <f>SUMIF('1.2 Equipements de bureau'!$B$51:$B$2241,CalculBureau!$C6,'1.2 Equipements de bureau'!#REF!)</f>
        <v>#REF!</v>
      </c>
      <c r="CA6" t="e">
        <f>SUMIF('1.2 Equipements de bureau'!$B$51:$B$2241,CalculBureau!$C6,'1.2 Equipements de bureau'!#REF!)</f>
        <v>#REF!</v>
      </c>
      <c r="CB6" t="e">
        <f>SUMIF('1.2 Equipements de bureau'!$B$51:$B$2241,CalculBureau!$C6,'1.2 Equipements de bureau'!#REF!)</f>
        <v>#REF!</v>
      </c>
      <c r="CC6" t="e">
        <f>SUMIF('1.2 Equipements de bureau'!$B$51:$B$2241,CalculBureau!$C6,'1.2 Equipements de bureau'!#REF!)</f>
        <v>#REF!</v>
      </c>
      <c r="CD6" t="e">
        <f>SUMIF('1.2 Equipements de bureau'!$B$51:$B$2241,CalculBureau!$C6,'1.2 Equipements de bureau'!#REF!)</f>
        <v>#REF!</v>
      </c>
      <c r="CE6" t="e">
        <f>SUMIF('1.2 Equipements de bureau'!$B$51:$B$2241,CalculBureau!$C6,'1.2 Equipements de bureau'!#REF!)</f>
        <v>#REF!</v>
      </c>
      <c r="CF6" t="e">
        <f>SUMIF('1.2 Equipements de bureau'!$B$51:$B$2241,CalculBureau!$C6,'1.2 Equipements de bureau'!#REF!)</f>
        <v>#REF!</v>
      </c>
      <c r="CG6" t="e">
        <f>SUMIF('1.2 Equipements de bureau'!$B$51:$B$2241,CalculBureau!$C6,'1.2 Equipements de bureau'!#REF!)</f>
        <v>#REF!</v>
      </c>
      <c r="CH6" t="e">
        <f>SUMIF('1.2 Equipements de bureau'!$B$51:$B$2241,CalculBureau!$C6,'1.2 Equipements de bureau'!#REF!)</f>
        <v>#REF!</v>
      </c>
      <c r="CI6" t="e">
        <f>SUMIF('1.2 Equipements de bureau'!$B$51:$B$2241,CalculBureau!$C6,'1.2 Equipements de bureau'!#REF!)</f>
        <v>#REF!</v>
      </c>
      <c r="CJ6" t="e">
        <f>SUMIF('1.2 Equipements de bureau'!$B$51:$B$2241,CalculBureau!$C6,'1.2 Equipements de bureau'!#REF!)</f>
        <v>#REF!</v>
      </c>
      <c r="CK6" t="e">
        <f>SUMIF('1.2 Equipements de bureau'!$B$51:$B$2241,CalculBureau!$C6,'1.2 Equipements de bureau'!#REF!)</f>
        <v>#REF!</v>
      </c>
      <c r="CL6" t="e">
        <f>SUMIF('1.2 Equipements de bureau'!$B$51:$B$2241,CalculBureau!$C6,'1.2 Equipements de bureau'!#REF!)</f>
        <v>#REF!</v>
      </c>
      <c r="CM6" t="e">
        <f>SUMIF('1.2 Equipements de bureau'!$B$51:$B$2241,CalculBureau!$C6,'1.2 Equipements de bureau'!#REF!)</f>
        <v>#REF!</v>
      </c>
      <c r="CN6" t="e">
        <f>SUMIF('1.2 Equipements de bureau'!$B$51:$B$2241,CalculBureau!$C6,'1.2 Equipements de bureau'!#REF!)</f>
        <v>#REF!</v>
      </c>
      <c r="CO6" t="e">
        <f>SUMIF('1.2 Equipements de bureau'!$B$51:$B$2241,CalculBureau!$C6,'1.2 Equipements de bureau'!#REF!)</f>
        <v>#REF!</v>
      </c>
      <c r="CP6" t="e">
        <f>SUMIF('1.2 Equipements de bureau'!$B$51:$B$2241,CalculBureau!$C6,'1.2 Equipements de bureau'!#REF!)</f>
        <v>#REF!</v>
      </c>
      <c r="CQ6" t="e">
        <f>SUMIF('1.2 Equipements de bureau'!$B$51:$B$2241,CalculBureau!$C6,'1.2 Equipements de bureau'!#REF!)</f>
        <v>#REF!</v>
      </c>
      <c r="CR6" t="e">
        <f>SUMIF('1.2 Equipements de bureau'!$B$51:$B$2241,CalculBureau!$C6,'1.2 Equipements de bureau'!#REF!)</f>
        <v>#REF!</v>
      </c>
      <c r="CS6" t="e">
        <f>SUMIF('1.2 Equipements de bureau'!$B$51:$B$2241,CalculBureau!$C6,'1.2 Equipements de bureau'!#REF!)</f>
        <v>#REF!</v>
      </c>
      <c r="CT6" t="e">
        <f>SUMIF('1.2 Equipements de bureau'!$B$51:$B$2241,CalculBureau!$C6,'1.2 Equipements de bureau'!#REF!)</f>
        <v>#REF!</v>
      </c>
      <c r="CU6" t="e">
        <f>SUMIF('1.2 Equipements de bureau'!$B$51:$B$2241,CalculBureau!$C6,'1.2 Equipements de bureau'!#REF!)</f>
        <v>#REF!</v>
      </c>
      <c r="CV6" t="e">
        <f>SUMIF('1.2 Equipements de bureau'!$B$51:$B$2241,CalculBureau!$C6,'1.2 Equipements de bureau'!#REF!)</f>
        <v>#REF!</v>
      </c>
      <c r="CW6" t="e">
        <f>SUMIF('1.2 Equipements de bureau'!$B$51:$B$2241,CalculBureau!$C6,'1.2 Equipements de bureau'!#REF!)</f>
        <v>#REF!</v>
      </c>
      <c r="CX6" t="e">
        <f>SUMIF('1.2 Equipements de bureau'!$B$51:$B$2241,CalculBureau!$C6,'1.2 Equipements de bureau'!#REF!)</f>
        <v>#REF!</v>
      </c>
      <c r="CY6" t="e">
        <f>SUMIF('1.2 Equipements de bureau'!$B$51:$B$2241,CalculBureau!$C6,'1.2 Equipements de bureau'!#REF!)</f>
        <v>#REF!</v>
      </c>
      <c r="CZ6" t="e">
        <f>SUMIF('1.2 Equipements de bureau'!$B$51:$B$2241,CalculBureau!$C6,'1.2 Equipements de bureau'!#REF!)</f>
        <v>#REF!</v>
      </c>
      <c r="DA6" t="e">
        <f>SUMIF('1.2 Equipements de bureau'!$B$51:$B$2241,CalculBureau!$C6,'1.2 Equipements de bureau'!#REF!)</f>
        <v>#REF!</v>
      </c>
      <c r="DB6" t="e">
        <f>SUMIF('1.2 Equipements de bureau'!$B$51:$B$2241,CalculBureau!$C6,'1.2 Equipements de bureau'!#REF!)</f>
        <v>#REF!</v>
      </c>
      <c r="DC6" t="e">
        <f>SUMIF('1.2 Equipements de bureau'!$B$51:$B$2241,CalculBureau!$C6,'1.2 Equipements de bureau'!#REF!)</f>
        <v>#REF!</v>
      </c>
      <c r="DD6" t="e">
        <f>SUMIF('1.2 Equipements de bureau'!$B$51:$B$2241,CalculBureau!$C6,'1.2 Equipements de bureau'!#REF!)</f>
        <v>#REF!</v>
      </c>
      <c r="DE6" t="e">
        <f>SUMIF('1.2 Equipements de bureau'!$B$51:$B$2241,CalculBureau!$C6,'1.2 Equipements de bureau'!#REF!)</f>
        <v>#REF!</v>
      </c>
      <c r="DF6" t="e">
        <f>SUMIF('1.2 Equipements de bureau'!$B$51:$B$2241,CalculBureau!$C6,'1.2 Equipements de bureau'!#REF!)</f>
        <v>#REF!</v>
      </c>
      <c r="DG6" t="e">
        <f>SUMIF('1.2 Equipements de bureau'!$B$51:$B$2241,CalculBureau!$C6,'1.2 Equipements de bureau'!#REF!)</f>
        <v>#REF!</v>
      </c>
      <c r="DH6" t="e">
        <f>SUMIF('1.2 Equipements de bureau'!$B$51:$B$2241,CalculBureau!$C6,'1.2 Equipements de bureau'!#REF!)</f>
        <v>#REF!</v>
      </c>
      <c r="DI6" t="e">
        <f>SUMIF('1.2 Equipements de bureau'!$B$51:$B$2241,CalculBureau!$C6,'1.2 Equipements de bureau'!#REF!)</f>
        <v>#REF!</v>
      </c>
      <c r="DJ6" t="e">
        <f>SUMIF('1.2 Equipements de bureau'!$B$51:$B$2241,CalculBureau!$C6,'1.2 Equipements de bureau'!#REF!)</f>
        <v>#REF!</v>
      </c>
      <c r="DK6" t="e">
        <f>SUMIF('1.2 Equipements de bureau'!$B$51:$B$2241,CalculBureau!$C6,'1.2 Equipements de bureau'!#REF!)</f>
        <v>#REF!</v>
      </c>
      <c r="DL6" t="e">
        <f>SUMIF('1.2 Equipements de bureau'!$B$51:$B$2241,CalculBureau!$C6,'1.2 Equipements de bureau'!#REF!)</f>
        <v>#REF!</v>
      </c>
      <c r="DM6" t="e">
        <f>SUMIF('1.2 Equipements de bureau'!$B$51:$B$2241,CalculBureau!$C6,'1.2 Equipements de bureau'!#REF!)</f>
        <v>#REF!</v>
      </c>
      <c r="DN6" t="e">
        <f>SUMIF('1.2 Equipements de bureau'!$B$51:$B$2241,CalculBureau!$C6,'1.2 Equipements de bureau'!#REF!)</f>
        <v>#REF!</v>
      </c>
      <c r="DO6" t="e">
        <f>SUMIF('1.2 Equipements de bureau'!$B$51:$B$2241,CalculBureau!$C6,'1.2 Equipements de bureau'!#REF!)</f>
        <v>#REF!</v>
      </c>
      <c r="DP6" t="e">
        <f>SUMIF('1.2 Equipements de bureau'!$B$51:$B$2241,CalculBureau!$C6,'1.2 Equipements de bureau'!#REF!)</f>
        <v>#REF!</v>
      </c>
      <c r="DQ6" t="e">
        <f>SUMIF('1.2 Equipements de bureau'!$B$51:$B$2241,CalculBureau!$C6,'1.2 Equipements de bureau'!#REF!)</f>
        <v>#REF!</v>
      </c>
      <c r="DR6" t="e">
        <f>SUMIF('1.2 Equipements de bureau'!$B$51:$B$2241,CalculBureau!$C6,'1.2 Equipements de bureau'!#REF!)</f>
        <v>#REF!</v>
      </c>
      <c r="DS6" t="e">
        <f>SUMIF('1.2 Equipements de bureau'!$B$51:$B$2241,CalculBureau!$C6,'1.2 Equipements de bureau'!#REF!)</f>
        <v>#REF!</v>
      </c>
      <c r="DT6" t="e">
        <f>SUMIF('1.2 Equipements de bureau'!$B$51:$B$2241,CalculBureau!$C6,'1.2 Equipements de bureau'!#REF!)</f>
        <v>#REF!</v>
      </c>
      <c r="DU6" t="e">
        <f>SUMIF('1.2 Equipements de bureau'!$B$51:$B$2241,CalculBureau!$C6,'1.2 Equipements de bureau'!#REF!)</f>
        <v>#REF!</v>
      </c>
      <c r="DV6" t="e">
        <f>SUMIF('1.2 Equipements de bureau'!$B$51:$B$2241,CalculBureau!$C6,'1.2 Equipements de bureau'!#REF!)</f>
        <v>#REF!</v>
      </c>
      <c r="DW6" t="e">
        <f>SUMIF('1.2 Equipements de bureau'!$B$51:$B$2241,CalculBureau!$C6,'1.2 Equipements de bureau'!#REF!)</f>
        <v>#REF!</v>
      </c>
      <c r="DX6" t="e">
        <f>SUMIF('1.2 Equipements de bureau'!$B$51:$B$2241,CalculBureau!$C6,'1.2 Equipements de bureau'!#REF!)</f>
        <v>#REF!</v>
      </c>
      <c r="DY6" t="e">
        <f>SUMIF('1.2 Equipements de bureau'!$B$51:$B$2241,CalculBureau!$C6,'1.2 Equipements de bureau'!#REF!)</f>
        <v>#REF!</v>
      </c>
      <c r="DZ6" t="e">
        <f>SUMIF('1.2 Equipements de bureau'!$B$51:$B$2241,CalculBureau!$C6,'1.2 Equipements de bureau'!#REF!)</f>
        <v>#REF!</v>
      </c>
      <c r="EA6" t="e">
        <f>SUMIF('1.2 Equipements de bureau'!$B$51:$B$2241,CalculBureau!$C6,'1.2 Equipements de bureau'!#REF!)</f>
        <v>#REF!</v>
      </c>
      <c r="EB6" t="e">
        <f>SUMIF('1.2 Equipements de bureau'!$B$51:$B$2241,CalculBureau!$C6,'1.2 Equipements de bureau'!#REF!)</f>
        <v>#REF!</v>
      </c>
      <c r="EC6" t="e">
        <f>SUMIF('1.2 Equipements de bureau'!$B$51:$B$2241,CalculBureau!$C6,'1.2 Equipements de bureau'!#REF!)</f>
        <v>#REF!</v>
      </c>
      <c r="ED6" t="e">
        <f>SUMIF('1.2 Equipements de bureau'!$B$51:$B$2241,CalculBureau!$C6,'1.2 Equipements de bureau'!#REF!)</f>
        <v>#REF!</v>
      </c>
      <c r="EE6" t="e">
        <f>SUMIF('1.2 Equipements de bureau'!$B$51:$B$2241,CalculBureau!$C6,'1.2 Equipements de bureau'!#REF!)</f>
        <v>#REF!</v>
      </c>
      <c r="EF6" t="e">
        <f>SUMIF('1.2 Equipements de bureau'!$B$51:$B$2241,CalculBureau!$C6,'1.2 Equipements de bureau'!#REF!)</f>
        <v>#REF!</v>
      </c>
      <c r="EG6" t="e">
        <f>SUMIF('1.2 Equipements de bureau'!$B$51:$B$2241,CalculBureau!$C6,'1.2 Equipements de bureau'!#REF!)</f>
        <v>#REF!</v>
      </c>
      <c r="EH6" t="e">
        <f>SUMIF('1.2 Equipements de bureau'!$B$51:$B$2241,CalculBureau!$C6,'1.2 Equipements de bureau'!#REF!)</f>
        <v>#REF!</v>
      </c>
      <c r="EI6" t="e">
        <f>SUMIF('1.2 Equipements de bureau'!$B$51:$B$2241,CalculBureau!$C6,'1.2 Equipements de bureau'!#REF!)</f>
        <v>#REF!</v>
      </c>
      <c r="EJ6" t="e">
        <f>SUMIF('1.2 Equipements de bureau'!$B$51:$B$2241,CalculBureau!$C6,'1.2 Equipements de bureau'!#REF!)</f>
        <v>#REF!</v>
      </c>
      <c r="EK6" t="e">
        <f>SUMIF('1.2 Equipements de bureau'!$B$51:$B$2241,CalculBureau!$C6,'1.2 Equipements de bureau'!#REF!)</f>
        <v>#REF!</v>
      </c>
      <c r="EL6" t="e">
        <f>SUMIF('1.2 Equipements de bureau'!$B$51:$B$2241,CalculBureau!$C6,'1.2 Equipements de bureau'!#REF!)</f>
        <v>#REF!</v>
      </c>
      <c r="EM6" t="e">
        <f>SUMIF('1.2 Equipements de bureau'!$B$51:$B$2241,CalculBureau!$C6,'1.2 Equipements de bureau'!#REF!)</f>
        <v>#REF!</v>
      </c>
      <c r="EN6" t="e">
        <f>SUMIF('1.2 Equipements de bureau'!$B$51:$B$2241,CalculBureau!$C6,'1.2 Equipements de bureau'!#REF!)</f>
        <v>#REF!</v>
      </c>
      <c r="EO6" t="e">
        <f>SUMIF('1.2 Equipements de bureau'!$B$51:$B$2241,CalculBureau!$C6,'1.2 Equipements de bureau'!#REF!)</f>
        <v>#REF!</v>
      </c>
      <c r="EP6" t="e">
        <f>SUMIF('1.2 Equipements de bureau'!$B$51:$B$2241,CalculBureau!$C6,'1.2 Equipements de bureau'!#REF!)</f>
        <v>#REF!</v>
      </c>
      <c r="EQ6" t="e">
        <f>SUMIF('1.2 Equipements de bureau'!$B$51:$B$2241,CalculBureau!$C6,'1.2 Equipements de bureau'!#REF!)</f>
        <v>#REF!</v>
      </c>
      <c r="ER6" t="e">
        <f>SUMIF('1.2 Equipements de bureau'!$B$51:$B$2241,CalculBureau!$C6,'1.2 Equipements de bureau'!#REF!)</f>
        <v>#REF!</v>
      </c>
      <c r="ES6" t="e">
        <f>SUMIF('1.2 Equipements de bureau'!$B$51:$B$2241,CalculBureau!$C6,'1.2 Equipements de bureau'!#REF!)</f>
        <v>#REF!</v>
      </c>
      <c r="ET6" t="e">
        <f>SUMIF('1.2 Equipements de bureau'!$B$51:$B$2241,CalculBureau!$C6,'1.2 Equipements de bureau'!#REF!)</f>
        <v>#REF!</v>
      </c>
      <c r="EU6" t="e">
        <f>SUMIF('1.2 Equipements de bureau'!$B$51:$B$2241,CalculBureau!$C6,'1.2 Equipements de bureau'!#REF!)</f>
        <v>#REF!</v>
      </c>
      <c r="EV6" t="e">
        <f>SUMIF('1.2 Equipements de bureau'!$B$51:$B$2241,CalculBureau!$C6,'1.2 Equipements de bureau'!#REF!)</f>
        <v>#REF!</v>
      </c>
      <c r="EW6" t="e">
        <f>SUMIF('1.2 Equipements de bureau'!$B$51:$B$2241,CalculBureau!$C6,'1.2 Equipements de bureau'!#REF!)</f>
        <v>#REF!</v>
      </c>
      <c r="EX6" t="e">
        <f>SUMIF('1.2 Equipements de bureau'!$B$51:$B$2241,CalculBureau!$C6,'1.2 Equipements de bureau'!#REF!)</f>
        <v>#REF!</v>
      </c>
      <c r="EY6" t="e">
        <f>SUMIF('1.2 Equipements de bureau'!$B$51:$B$2241,CalculBureau!$C6,'1.2 Equipements de bureau'!#REF!)</f>
        <v>#REF!</v>
      </c>
      <c r="EZ6" t="e">
        <f>SUMIF('1.2 Equipements de bureau'!$B$51:$B$2241,CalculBureau!$C6,'1.2 Equipements de bureau'!#REF!)</f>
        <v>#REF!</v>
      </c>
      <c r="FA6" t="e">
        <f>SUMIF('1.2 Equipements de bureau'!$B$51:$B$2241,CalculBureau!$C6,'1.2 Equipements de bureau'!#REF!)</f>
        <v>#REF!</v>
      </c>
      <c r="FB6" t="e">
        <f>SUMIF('1.2 Equipements de bureau'!$B$51:$B$2241,CalculBureau!$C6,'1.2 Equipements de bureau'!#REF!)</f>
        <v>#REF!</v>
      </c>
      <c r="FC6" t="e">
        <f>SUMIF('1.2 Equipements de bureau'!$B$51:$B$2241,CalculBureau!$C6,'1.2 Equipements de bureau'!#REF!)</f>
        <v>#REF!</v>
      </c>
      <c r="FD6" t="e">
        <f>SUMIF('1.2 Equipements de bureau'!$B$51:$B$2241,CalculBureau!$C6,'1.2 Equipements de bureau'!#REF!)</f>
        <v>#REF!</v>
      </c>
      <c r="FE6" t="e">
        <f>SUMIF('1.2 Equipements de bureau'!$B$51:$B$2241,CalculBureau!$C6,'1.2 Equipements de bureau'!#REF!)</f>
        <v>#REF!</v>
      </c>
      <c r="FF6" t="e">
        <f>SUMIF('1.2 Equipements de bureau'!$B$51:$B$2241,CalculBureau!$C6,'1.2 Equipements de bureau'!#REF!)</f>
        <v>#REF!</v>
      </c>
      <c r="FG6" t="e">
        <f>SUMIF('1.2 Equipements de bureau'!$B$51:$B$2241,CalculBureau!$C6,'1.2 Equipements de bureau'!#REF!)</f>
        <v>#REF!</v>
      </c>
      <c r="FH6" t="e">
        <f>SUMIF('1.2 Equipements de bureau'!$B$51:$B$2241,CalculBureau!$C6,'1.2 Equipements de bureau'!#REF!)</f>
        <v>#REF!</v>
      </c>
      <c r="FI6" t="e">
        <f>SUMIF('1.2 Equipements de bureau'!$B$51:$B$2241,CalculBureau!$C6,'1.2 Equipements de bureau'!#REF!)</f>
        <v>#REF!</v>
      </c>
      <c r="FJ6" t="e">
        <f>SUMIF('1.2 Equipements de bureau'!$B$51:$B$2241,CalculBureau!$C6,'1.2 Equipements de bureau'!#REF!)</f>
        <v>#REF!</v>
      </c>
      <c r="FK6" t="e">
        <f>SUMIF('1.2 Equipements de bureau'!$B$51:$B$2241,CalculBureau!$C6,'1.2 Equipements de bureau'!#REF!)</f>
        <v>#REF!</v>
      </c>
      <c r="FL6" t="e">
        <f>SUMIF('1.2 Equipements de bureau'!$B$51:$B$2241,CalculBureau!$C6,'1.2 Equipements de bureau'!#REF!)</f>
        <v>#REF!</v>
      </c>
      <c r="FM6" t="e">
        <f>SUMIF('1.2 Equipements de bureau'!$B$51:$B$2241,CalculBureau!$C6,'1.2 Equipements de bureau'!#REF!)</f>
        <v>#REF!</v>
      </c>
      <c r="FN6" t="e">
        <f>SUMIF('1.2 Equipements de bureau'!$B$51:$B$2241,CalculBureau!$C6,'1.2 Equipements de bureau'!#REF!)</f>
        <v>#REF!</v>
      </c>
      <c r="FO6" t="e">
        <f>SUMIF('1.2 Equipements de bureau'!$B$51:$B$2241,CalculBureau!$C6,'1.2 Equipements de bureau'!#REF!)</f>
        <v>#REF!</v>
      </c>
      <c r="FP6" t="e">
        <f>SUMIF('1.2 Equipements de bureau'!$B$51:$B$2241,CalculBureau!$C6,'1.2 Equipements de bureau'!#REF!)</f>
        <v>#REF!</v>
      </c>
      <c r="FQ6" t="e">
        <f>SUMIF('1.2 Equipements de bureau'!$B$51:$B$2241,CalculBureau!$C6,'1.2 Equipements de bureau'!#REF!)</f>
        <v>#REF!</v>
      </c>
      <c r="FR6" t="e">
        <f>SUMIF('1.2 Equipements de bureau'!$B$51:$B$2241,CalculBureau!$C6,'1.2 Equipements de bureau'!#REF!)</f>
        <v>#REF!</v>
      </c>
      <c r="FS6" t="e">
        <f>SUMIF('1.2 Equipements de bureau'!$B$51:$B$2241,CalculBureau!$C6,'1.2 Equipements de bureau'!#REF!)</f>
        <v>#REF!</v>
      </c>
      <c r="FT6" t="e">
        <f>SUMIF('1.2 Equipements de bureau'!$B$51:$B$2241,CalculBureau!$C6,'1.2 Equipements de bureau'!#REF!)</f>
        <v>#REF!</v>
      </c>
      <c r="FU6" t="e">
        <f>SUMIF('1.2 Equipements de bureau'!$B$51:$B$2241,CalculBureau!$C6,'1.2 Equipements de bureau'!#REF!)</f>
        <v>#REF!</v>
      </c>
      <c r="FV6" t="e">
        <f>SUMIF('1.2 Equipements de bureau'!$B$51:$B$2241,CalculBureau!$C6,'1.2 Equipements de bureau'!#REF!)</f>
        <v>#REF!</v>
      </c>
      <c r="FW6" t="e">
        <f>SUMIF('1.2 Equipements de bureau'!$B$51:$B$2241,CalculBureau!$C6,'1.2 Equipements de bureau'!#REF!)</f>
        <v>#REF!</v>
      </c>
      <c r="FX6" t="e">
        <f>SUMIF('1.2 Equipements de bureau'!$B$51:$B$2241,CalculBureau!$C6,'1.2 Equipements de bureau'!#REF!)</f>
        <v>#REF!</v>
      </c>
      <c r="FY6" t="e">
        <f>SUMIF('1.2 Equipements de bureau'!$B$51:$B$2241,CalculBureau!$C6,'1.2 Equipements de bureau'!#REF!)</f>
        <v>#REF!</v>
      </c>
      <c r="FZ6" t="e">
        <f>SUMIF('1.2 Equipements de bureau'!$B$51:$B$2241,CalculBureau!$C6,'1.2 Equipements de bureau'!#REF!)</f>
        <v>#REF!</v>
      </c>
      <c r="GA6" t="e">
        <f>SUMIF('1.2 Equipements de bureau'!$B$51:$B$2241,CalculBureau!$C6,'1.2 Equipements de bureau'!#REF!)</f>
        <v>#REF!</v>
      </c>
      <c r="GB6" t="e">
        <f>SUMIF('1.2 Equipements de bureau'!$B$51:$B$2241,CalculBureau!$C6,'1.2 Equipements de bureau'!#REF!)</f>
        <v>#REF!</v>
      </c>
      <c r="GC6" t="e">
        <f>SUMIF('1.2 Equipements de bureau'!$B$51:$B$2241,CalculBureau!$C6,'1.2 Equipements de bureau'!#REF!)</f>
        <v>#REF!</v>
      </c>
      <c r="GD6" t="e">
        <f>SUMIF('1.2 Equipements de bureau'!$B$51:$B$2241,CalculBureau!$C6,'1.2 Equipements de bureau'!#REF!)</f>
        <v>#REF!</v>
      </c>
      <c r="GE6" t="e">
        <f>SUMIF('1.2 Equipements de bureau'!$B$51:$B$2241,CalculBureau!$C6,'1.2 Equipements de bureau'!#REF!)</f>
        <v>#REF!</v>
      </c>
      <c r="GF6" t="e">
        <f>SUMIF('1.2 Equipements de bureau'!$B$51:$B$2241,CalculBureau!$C6,'1.2 Equipements de bureau'!#REF!)</f>
        <v>#REF!</v>
      </c>
      <c r="GG6" t="e">
        <f>SUMIF('1.2 Equipements de bureau'!$B$51:$B$2241,CalculBureau!$C6,'1.2 Equipements de bureau'!#REF!)</f>
        <v>#REF!</v>
      </c>
      <c r="GH6" t="e">
        <f>SUMIF('1.2 Equipements de bureau'!$B$51:$B$2241,CalculBureau!$C6,'1.2 Equipements de bureau'!#REF!)</f>
        <v>#REF!</v>
      </c>
      <c r="GI6" t="e">
        <f>SUMIF('1.2 Equipements de bureau'!$B$51:$B$2241,CalculBureau!$C6,'1.2 Equipements de bureau'!#REF!)</f>
        <v>#REF!</v>
      </c>
      <c r="GJ6" t="e">
        <f>SUMIF('1.2 Equipements de bureau'!$B$51:$B$2241,CalculBureau!$C6,'1.2 Equipements de bureau'!#REF!)</f>
        <v>#REF!</v>
      </c>
      <c r="GK6" t="e">
        <f>SUMIF('1.2 Equipements de bureau'!$B$51:$B$2241,CalculBureau!$C6,'1.2 Equipements de bureau'!#REF!)</f>
        <v>#REF!</v>
      </c>
      <c r="GL6" t="e">
        <f>SUMIF('1.2 Equipements de bureau'!$B$51:$B$2241,CalculBureau!$C6,'1.2 Equipements de bureau'!#REF!)</f>
        <v>#REF!</v>
      </c>
      <c r="GM6" t="e">
        <f>SUMIF('1.2 Equipements de bureau'!$B$51:$B$2241,CalculBureau!$C6,'1.2 Equipements de bureau'!#REF!)</f>
        <v>#REF!</v>
      </c>
      <c r="GN6" t="e">
        <f>SUMIF('1.2 Equipements de bureau'!$B$51:$B$2241,CalculBureau!$C6,'1.2 Equipements de bureau'!#REF!)</f>
        <v>#REF!</v>
      </c>
      <c r="GO6" t="e">
        <f>SUMIF('1.2 Equipements de bureau'!$B$51:$B$2241,CalculBureau!$C6,'1.2 Equipements de bureau'!#REF!)</f>
        <v>#REF!</v>
      </c>
      <c r="GP6" t="e">
        <f>SUMIF('1.2 Equipements de bureau'!$B$51:$B$2241,CalculBureau!$C6,'1.2 Equipements de bureau'!#REF!)</f>
        <v>#REF!</v>
      </c>
      <c r="GQ6" t="e">
        <f>SUMIF('1.2 Equipements de bureau'!$B$51:$B$2241,CalculBureau!$C6,'1.2 Equipements de bureau'!#REF!)</f>
        <v>#REF!</v>
      </c>
      <c r="GR6" t="e">
        <f>SUMIF('1.2 Equipements de bureau'!$B$51:$B$2241,CalculBureau!$C6,'1.2 Equipements de bureau'!#REF!)</f>
        <v>#REF!</v>
      </c>
      <c r="GS6" t="e">
        <f>SUMIF('1.2 Equipements de bureau'!$B$51:$B$2241,CalculBureau!$C6,'1.2 Equipements de bureau'!#REF!)</f>
        <v>#REF!</v>
      </c>
      <c r="GT6" t="e">
        <f>SUMIF('1.2 Equipements de bureau'!$B$51:$B$2241,CalculBureau!$C6,'1.2 Equipements de bureau'!#REF!)</f>
        <v>#REF!</v>
      </c>
      <c r="GU6" t="e">
        <f>SUMIF('1.2 Equipements de bureau'!$B$51:$B$2241,CalculBureau!$C6,'1.2 Equipements de bureau'!#REF!)</f>
        <v>#REF!</v>
      </c>
    </row>
    <row r="7" spans="3:203" x14ac:dyDescent="0.25">
      <c r="C7" s="195" t="s">
        <v>80</v>
      </c>
      <c r="D7">
        <f>SUMIF('1.2 Equipements de bureau'!$B$51:$B$2241,CalculBureau!$C7,'1.2 Equipements de bureau'!D$51:D2246)</f>
        <v>0</v>
      </c>
      <c r="E7">
        <f>SUMIF('1.2 Equipements de bureau'!$B$51:$B$2241,CalculBureau!$C7,'1.2 Equipements de bureau'!E$51:E2246)</f>
        <v>0</v>
      </c>
      <c r="F7">
        <f>SUMIF('1.2 Equipements de bureau'!$B$51:$B$2241,CalculBureau!$C7,'1.2 Equipements de bureau'!F$51:F2246)</f>
        <v>0</v>
      </c>
      <c r="G7">
        <f>SUMIF('1.2 Equipements de bureau'!$B$51:$B$2241,CalculBureau!$C7,'1.2 Equipements de bureau'!G$51:G2246)</f>
        <v>0</v>
      </c>
      <c r="H7">
        <f>SUMIF('1.2 Equipements de bureau'!$B$51:$B$2241,CalculBureau!$C7,'1.2 Equipements de bureau'!H$51:H2246)</f>
        <v>0</v>
      </c>
      <c r="I7">
        <f>SUMIF('1.2 Equipements de bureau'!$B$51:$B$2241,CalculBureau!$C7,'1.2 Equipements de bureau'!I$51:I2246)</f>
        <v>0</v>
      </c>
      <c r="J7">
        <f>SUMIF('1.2 Equipements de bureau'!$B$51:$B$2241,CalculBureau!$C7,'1.2 Equipements de bureau'!J$51:J2246)</f>
        <v>0</v>
      </c>
      <c r="K7">
        <f>SUMIF('1.2 Equipements de bureau'!$B$51:$B$2241,CalculBureau!$C7,'1.2 Equipements de bureau'!K$51:K2246)</f>
        <v>0</v>
      </c>
      <c r="L7">
        <f>SUMIF('1.2 Equipements de bureau'!$B$51:$B$2241,CalculBureau!$C7,'1.2 Equipements de bureau'!L$51:L2246)</f>
        <v>0</v>
      </c>
      <c r="M7">
        <f>SUMIF('1.2 Equipements de bureau'!$B$51:$B$2241,CalculBureau!$C7,'1.2 Equipements de bureau'!M$51:M2246)</f>
        <v>0</v>
      </c>
      <c r="N7">
        <f>SUMIF('1.2 Equipements de bureau'!$B$51:$B$2241,CalculBureau!$C7,'1.2 Equipements de bureau'!N$51:N2246)</f>
        <v>0</v>
      </c>
      <c r="O7">
        <f>SUMIF('1.2 Equipements de bureau'!$B$51:$B$2241,CalculBureau!$C7,'1.2 Equipements de bureau'!O$51:O2246)</f>
        <v>0</v>
      </c>
      <c r="P7">
        <f>SUMIF('1.2 Equipements de bureau'!$B$51:$B$2241,CalculBureau!$C7,'1.2 Equipements de bureau'!P$51:P2246)</f>
        <v>0</v>
      </c>
      <c r="Q7">
        <f>SUMIF('1.2 Equipements de bureau'!$B$51:$B$2241,CalculBureau!$C7,'1.2 Equipements de bureau'!Q$51:Q2246)</f>
        <v>0</v>
      </c>
      <c r="R7">
        <f>SUMIF('1.2 Equipements de bureau'!$B$51:$B$2241,CalculBureau!$C7,'1.2 Equipements de bureau'!R$51:R2246)</f>
        <v>0</v>
      </c>
      <c r="S7">
        <f>SUMIF('1.2 Equipements de bureau'!$B$51:$B$2241,CalculBureau!$C7,'1.2 Equipements de bureau'!S$51:S2246)</f>
        <v>0</v>
      </c>
      <c r="T7">
        <f>SUMIF('1.2 Equipements de bureau'!$B$51:$B$2241,CalculBureau!$C7,'1.2 Equipements de bureau'!T$51:T2246)</f>
        <v>0</v>
      </c>
      <c r="U7">
        <f>SUMIF('1.2 Equipements de bureau'!$B$51:$B$2241,CalculBureau!$C7,'1.2 Equipements de bureau'!U$51:U2246)</f>
        <v>0</v>
      </c>
      <c r="V7">
        <f>SUMIF('1.2 Equipements de bureau'!$B$51:$B$2241,CalculBureau!$C7,'1.2 Equipements de bureau'!V$51:V2246)</f>
        <v>0</v>
      </c>
      <c r="W7">
        <f>SUMIF('1.2 Equipements de bureau'!$B$51:$B$2241,CalculBureau!$C7,'1.2 Equipements de bureau'!W$51:W2246)</f>
        <v>0</v>
      </c>
      <c r="X7">
        <f>SUMIF('1.2 Equipements de bureau'!$B$51:$B$2241,CalculBureau!$C7,'1.2 Equipements de bureau'!X$51:X2246)</f>
        <v>0</v>
      </c>
      <c r="Y7">
        <f>SUMIF('1.2 Equipements de bureau'!$B$51:$B$2241,CalculBureau!$C7,'1.2 Equipements de bureau'!Y$51:Y2246)</f>
        <v>0</v>
      </c>
      <c r="Z7">
        <f>SUMIF('1.2 Equipements de bureau'!$B$51:$B$2241,CalculBureau!$C7,'1.2 Equipements de bureau'!Z$51:Z2246)</f>
        <v>0</v>
      </c>
      <c r="AA7">
        <f>SUMIF('1.2 Equipements de bureau'!$B$51:$B$2241,CalculBureau!$C7,'1.2 Equipements de bureau'!AA$51:AA2246)</f>
        <v>0</v>
      </c>
      <c r="AB7">
        <f>SUMIF('1.2 Equipements de bureau'!$B$51:$B$2241,CalculBureau!$C7,'1.2 Equipements de bureau'!AB$51:AB2246)</f>
        <v>0</v>
      </c>
      <c r="AC7">
        <f>SUMIF('1.2 Equipements de bureau'!$B$51:$B$2241,CalculBureau!$C7,'1.2 Equipements de bureau'!AC$51:AC2246)</f>
        <v>0</v>
      </c>
      <c r="AD7">
        <f>SUMIF('1.2 Equipements de bureau'!$B$51:$B$2241,CalculBureau!$C7,'1.2 Equipements de bureau'!AD$51:AD2246)</f>
        <v>0</v>
      </c>
      <c r="AE7">
        <f>SUMIF('1.2 Equipements de bureau'!$B$51:$B$2241,CalculBureau!$C7,'1.2 Equipements de bureau'!AE$51:AE2246)</f>
        <v>0</v>
      </c>
      <c r="AF7">
        <f>SUMIF('1.2 Equipements de bureau'!$B$51:$B$2241,CalculBureau!$C7,'1.2 Equipements de bureau'!AF$51:AF2246)</f>
        <v>0</v>
      </c>
      <c r="AG7">
        <f>SUMIF('1.2 Equipements de bureau'!$B$51:$B$2241,CalculBureau!$C7,'1.2 Equipements de bureau'!AG$51:AG2246)</f>
        <v>0</v>
      </c>
      <c r="AH7" t="e">
        <f>SUMIF('1.2 Equipements de bureau'!$B$51:$B$2241,CalculBureau!$C7,'1.2 Equipements de bureau'!#REF!)</f>
        <v>#REF!</v>
      </c>
      <c r="AI7" t="e">
        <f>SUMIF('1.2 Equipements de bureau'!$B$51:$B$2241,CalculBureau!$C7,'1.2 Equipements de bureau'!#REF!)</f>
        <v>#REF!</v>
      </c>
      <c r="AJ7" t="e">
        <f>SUMIF('1.2 Equipements de bureau'!$B$51:$B$2241,CalculBureau!$C7,'1.2 Equipements de bureau'!#REF!)</f>
        <v>#REF!</v>
      </c>
      <c r="AK7" t="e">
        <f>SUMIF('1.2 Equipements de bureau'!$B$51:$B$2241,CalculBureau!$C7,'1.2 Equipements de bureau'!#REF!)</f>
        <v>#REF!</v>
      </c>
      <c r="AL7" t="e">
        <f>SUMIF('1.2 Equipements de bureau'!$B$51:$B$2241,CalculBureau!$C7,'1.2 Equipements de bureau'!#REF!)</f>
        <v>#REF!</v>
      </c>
      <c r="AM7" t="e">
        <f>SUMIF('1.2 Equipements de bureau'!$B$51:$B$2241,CalculBureau!$C7,'1.2 Equipements de bureau'!#REF!)</f>
        <v>#REF!</v>
      </c>
      <c r="AN7" t="e">
        <f>SUMIF('1.2 Equipements de bureau'!$B$51:$B$2241,CalculBureau!$C7,'1.2 Equipements de bureau'!#REF!)</f>
        <v>#REF!</v>
      </c>
      <c r="AO7" t="e">
        <f>SUMIF('1.2 Equipements de bureau'!$B$51:$B$2241,CalculBureau!$C7,'1.2 Equipements de bureau'!#REF!)</f>
        <v>#REF!</v>
      </c>
      <c r="AP7" t="e">
        <f>SUMIF('1.2 Equipements de bureau'!$B$51:$B$2241,CalculBureau!$C7,'1.2 Equipements de bureau'!#REF!)</f>
        <v>#REF!</v>
      </c>
      <c r="AQ7" t="e">
        <f>SUMIF('1.2 Equipements de bureau'!$B$51:$B$2241,CalculBureau!$C7,'1.2 Equipements de bureau'!#REF!)</f>
        <v>#REF!</v>
      </c>
      <c r="AR7" t="e">
        <f>SUMIF('1.2 Equipements de bureau'!$B$51:$B$2241,CalculBureau!$C7,'1.2 Equipements de bureau'!#REF!)</f>
        <v>#REF!</v>
      </c>
      <c r="AS7" t="e">
        <f>SUMIF('1.2 Equipements de bureau'!$B$51:$B$2241,CalculBureau!$C7,'1.2 Equipements de bureau'!#REF!)</f>
        <v>#REF!</v>
      </c>
      <c r="AT7" t="e">
        <f>SUMIF('1.2 Equipements de bureau'!$B$51:$B$2241,CalculBureau!$C7,'1.2 Equipements de bureau'!#REF!)</f>
        <v>#REF!</v>
      </c>
      <c r="AU7" t="e">
        <f>SUMIF('1.2 Equipements de bureau'!$B$51:$B$2241,CalculBureau!$C7,'1.2 Equipements de bureau'!#REF!)</f>
        <v>#REF!</v>
      </c>
      <c r="AV7" t="e">
        <f>SUMIF('1.2 Equipements de bureau'!$B$51:$B$2241,CalculBureau!$C7,'1.2 Equipements de bureau'!#REF!)</f>
        <v>#REF!</v>
      </c>
      <c r="AW7" t="e">
        <f>SUMIF('1.2 Equipements de bureau'!$B$51:$B$2241,CalculBureau!$C7,'1.2 Equipements de bureau'!#REF!)</f>
        <v>#REF!</v>
      </c>
      <c r="AX7" t="e">
        <f>SUMIF('1.2 Equipements de bureau'!$B$51:$B$2241,CalculBureau!$C7,'1.2 Equipements de bureau'!#REF!)</f>
        <v>#REF!</v>
      </c>
      <c r="AY7" t="e">
        <f>SUMIF('1.2 Equipements de bureau'!$B$51:$B$2241,CalculBureau!$C7,'1.2 Equipements de bureau'!#REF!)</f>
        <v>#REF!</v>
      </c>
      <c r="AZ7" t="e">
        <f>SUMIF('1.2 Equipements de bureau'!$B$51:$B$2241,CalculBureau!$C7,'1.2 Equipements de bureau'!#REF!)</f>
        <v>#REF!</v>
      </c>
      <c r="BA7" t="e">
        <f>SUMIF('1.2 Equipements de bureau'!$B$51:$B$2241,CalculBureau!$C7,'1.2 Equipements de bureau'!#REF!)</f>
        <v>#REF!</v>
      </c>
      <c r="BB7" t="e">
        <f>SUMIF('1.2 Equipements de bureau'!$B$51:$B$2241,CalculBureau!$C7,'1.2 Equipements de bureau'!#REF!)</f>
        <v>#REF!</v>
      </c>
      <c r="BC7" t="e">
        <f>SUMIF('1.2 Equipements de bureau'!$B$51:$B$2241,CalculBureau!$C7,'1.2 Equipements de bureau'!#REF!)</f>
        <v>#REF!</v>
      </c>
      <c r="BD7" t="e">
        <f>SUMIF('1.2 Equipements de bureau'!$B$51:$B$2241,CalculBureau!$C7,'1.2 Equipements de bureau'!#REF!)</f>
        <v>#REF!</v>
      </c>
      <c r="BE7" t="e">
        <f>SUMIF('1.2 Equipements de bureau'!$B$51:$B$2241,CalculBureau!$C7,'1.2 Equipements de bureau'!#REF!)</f>
        <v>#REF!</v>
      </c>
      <c r="BF7" t="e">
        <f>SUMIF('1.2 Equipements de bureau'!$B$51:$B$2241,CalculBureau!$C7,'1.2 Equipements de bureau'!#REF!)</f>
        <v>#REF!</v>
      </c>
      <c r="BG7" t="e">
        <f>SUMIF('1.2 Equipements de bureau'!$B$51:$B$2241,CalculBureau!$C7,'1.2 Equipements de bureau'!#REF!)</f>
        <v>#REF!</v>
      </c>
      <c r="BH7" t="e">
        <f>SUMIF('1.2 Equipements de bureau'!$B$51:$B$2241,CalculBureau!$C7,'1.2 Equipements de bureau'!#REF!)</f>
        <v>#REF!</v>
      </c>
      <c r="BI7" t="e">
        <f>SUMIF('1.2 Equipements de bureau'!$B$51:$B$2241,CalculBureau!$C7,'1.2 Equipements de bureau'!#REF!)</f>
        <v>#REF!</v>
      </c>
      <c r="BJ7" t="e">
        <f>SUMIF('1.2 Equipements de bureau'!$B$51:$B$2241,CalculBureau!$C7,'1.2 Equipements de bureau'!#REF!)</f>
        <v>#REF!</v>
      </c>
      <c r="BK7" t="e">
        <f>SUMIF('1.2 Equipements de bureau'!$B$51:$B$2241,CalculBureau!$C7,'1.2 Equipements de bureau'!#REF!)</f>
        <v>#REF!</v>
      </c>
      <c r="BL7" t="e">
        <f>SUMIF('1.2 Equipements de bureau'!$B$51:$B$2241,CalculBureau!$C7,'1.2 Equipements de bureau'!#REF!)</f>
        <v>#REF!</v>
      </c>
      <c r="BM7" t="e">
        <f>SUMIF('1.2 Equipements de bureau'!$B$51:$B$2241,CalculBureau!$C7,'1.2 Equipements de bureau'!#REF!)</f>
        <v>#REF!</v>
      </c>
      <c r="BN7" t="e">
        <f>SUMIF('1.2 Equipements de bureau'!$B$51:$B$2241,CalculBureau!$C7,'1.2 Equipements de bureau'!#REF!)</f>
        <v>#REF!</v>
      </c>
      <c r="BO7" t="e">
        <f>SUMIF('1.2 Equipements de bureau'!$B$51:$B$2241,CalculBureau!$C7,'1.2 Equipements de bureau'!#REF!)</f>
        <v>#REF!</v>
      </c>
      <c r="BP7" t="e">
        <f>SUMIF('1.2 Equipements de bureau'!$B$51:$B$2241,CalculBureau!$C7,'1.2 Equipements de bureau'!#REF!)</f>
        <v>#REF!</v>
      </c>
      <c r="BQ7" t="e">
        <f>SUMIF('1.2 Equipements de bureau'!$B$51:$B$2241,CalculBureau!$C7,'1.2 Equipements de bureau'!#REF!)</f>
        <v>#REF!</v>
      </c>
      <c r="BR7" t="e">
        <f>SUMIF('1.2 Equipements de bureau'!$B$51:$B$2241,CalculBureau!$C7,'1.2 Equipements de bureau'!#REF!)</f>
        <v>#REF!</v>
      </c>
      <c r="BS7" t="e">
        <f>SUMIF('1.2 Equipements de bureau'!$B$51:$B$2241,CalculBureau!$C7,'1.2 Equipements de bureau'!#REF!)</f>
        <v>#REF!</v>
      </c>
      <c r="BT7" t="e">
        <f>SUMIF('1.2 Equipements de bureau'!$B$51:$B$2241,CalculBureau!$C7,'1.2 Equipements de bureau'!#REF!)</f>
        <v>#REF!</v>
      </c>
      <c r="BU7" t="e">
        <f>SUMIF('1.2 Equipements de bureau'!$B$51:$B$2241,CalculBureau!$C7,'1.2 Equipements de bureau'!#REF!)</f>
        <v>#REF!</v>
      </c>
      <c r="BV7" t="e">
        <f>SUMIF('1.2 Equipements de bureau'!$B$51:$B$2241,CalculBureau!$C7,'1.2 Equipements de bureau'!#REF!)</f>
        <v>#REF!</v>
      </c>
      <c r="BW7" t="e">
        <f>SUMIF('1.2 Equipements de bureau'!$B$51:$B$2241,CalculBureau!$C7,'1.2 Equipements de bureau'!#REF!)</f>
        <v>#REF!</v>
      </c>
      <c r="BX7" t="e">
        <f>SUMIF('1.2 Equipements de bureau'!$B$51:$B$2241,CalculBureau!$C7,'1.2 Equipements de bureau'!#REF!)</f>
        <v>#REF!</v>
      </c>
      <c r="BY7" t="e">
        <f>SUMIF('1.2 Equipements de bureau'!$B$51:$B$2241,CalculBureau!$C7,'1.2 Equipements de bureau'!#REF!)</f>
        <v>#REF!</v>
      </c>
      <c r="BZ7" t="e">
        <f>SUMIF('1.2 Equipements de bureau'!$B$51:$B$2241,CalculBureau!$C7,'1.2 Equipements de bureau'!#REF!)</f>
        <v>#REF!</v>
      </c>
      <c r="CA7" t="e">
        <f>SUMIF('1.2 Equipements de bureau'!$B$51:$B$2241,CalculBureau!$C7,'1.2 Equipements de bureau'!#REF!)</f>
        <v>#REF!</v>
      </c>
      <c r="CB7" t="e">
        <f>SUMIF('1.2 Equipements de bureau'!$B$51:$B$2241,CalculBureau!$C7,'1.2 Equipements de bureau'!#REF!)</f>
        <v>#REF!</v>
      </c>
      <c r="CC7" t="e">
        <f>SUMIF('1.2 Equipements de bureau'!$B$51:$B$2241,CalculBureau!$C7,'1.2 Equipements de bureau'!#REF!)</f>
        <v>#REF!</v>
      </c>
      <c r="CD7" t="e">
        <f>SUMIF('1.2 Equipements de bureau'!$B$51:$B$2241,CalculBureau!$C7,'1.2 Equipements de bureau'!#REF!)</f>
        <v>#REF!</v>
      </c>
      <c r="CE7" t="e">
        <f>SUMIF('1.2 Equipements de bureau'!$B$51:$B$2241,CalculBureau!$C7,'1.2 Equipements de bureau'!#REF!)</f>
        <v>#REF!</v>
      </c>
      <c r="CF7" t="e">
        <f>SUMIF('1.2 Equipements de bureau'!$B$51:$B$2241,CalculBureau!$C7,'1.2 Equipements de bureau'!#REF!)</f>
        <v>#REF!</v>
      </c>
      <c r="CG7" t="e">
        <f>SUMIF('1.2 Equipements de bureau'!$B$51:$B$2241,CalculBureau!$C7,'1.2 Equipements de bureau'!#REF!)</f>
        <v>#REF!</v>
      </c>
      <c r="CH7" t="e">
        <f>SUMIF('1.2 Equipements de bureau'!$B$51:$B$2241,CalculBureau!$C7,'1.2 Equipements de bureau'!#REF!)</f>
        <v>#REF!</v>
      </c>
      <c r="CI7" t="e">
        <f>SUMIF('1.2 Equipements de bureau'!$B$51:$B$2241,CalculBureau!$C7,'1.2 Equipements de bureau'!#REF!)</f>
        <v>#REF!</v>
      </c>
      <c r="CJ7" t="e">
        <f>SUMIF('1.2 Equipements de bureau'!$B$51:$B$2241,CalculBureau!$C7,'1.2 Equipements de bureau'!#REF!)</f>
        <v>#REF!</v>
      </c>
      <c r="CK7" t="e">
        <f>SUMIF('1.2 Equipements de bureau'!$B$51:$B$2241,CalculBureau!$C7,'1.2 Equipements de bureau'!#REF!)</f>
        <v>#REF!</v>
      </c>
      <c r="CL7" t="e">
        <f>SUMIF('1.2 Equipements de bureau'!$B$51:$B$2241,CalculBureau!$C7,'1.2 Equipements de bureau'!#REF!)</f>
        <v>#REF!</v>
      </c>
      <c r="CM7" t="e">
        <f>SUMIF('1.2 Equipements de bureau'!$B$51:$B$2241,CalculBureau!$C7,'1.2 Equipements de bureau'!#REF!)</f>
        <v>#REF!</v>
      </c>
      <c r="CN7" t="e">
        <f>SUMIF('1.2 Equipements de bureau'!$B$51:$B$2241,CalculBureau!$C7,'1.2 Equipements de bureau'!#REF!)</f>
        <v>#REF!</v>
      </c>
      <c r="CO7" t="e">
        <f>SUMIF('1.2 Equipements de bureau'!$B$51:$B$2241,CalculBureau!$C7,'1.2 Equipements de bureau'!#REF!)</f>
        <v>#REF!</v>
      </c>
      <c r="CP7" t="e">
        <f>SUMIF('1.2 Equipements de bureau'!$B$51:$B$2241,CalculBureau!$C7,'1.2 Equipements de bureau'!#REF!)</f>
        <v>#REF!</v>
      </c>
      <c r="CQ7" t="e">
        <f>SUMIF('1.2 Equipements de bureau'!$B$51:$B$2241,CalculBureau!$C7,'1.2 Equipements de bureau'!#REF!)</f>
        <v>#REF!</v>
      </c>
      <c r="CR7" t="e">
        <f>SUMIF('1.2 Equipements de bureau'!$B$51:$B$2241,CalculBureau!$C7,'1.2 Equipements de bureau'!#REF!)</f>
        <v>#REF!</v>
      </c>
      <c r="CS7" t="e">
        <f>SUMIF('1.2 Equipements de bureau'!$B$51:$B$2241,CalculBureau!$C7,'1.2 Equipements de bureau'!#REF!)</f>
        <v>#REF!</v>
      </c>
      <c r="CT7" t="e">
        <f>SUMIF('1.2 Equipements de bureau'!$B$51:$B$2241,CalculBureau!$C7,'1.2 Equipements de bureau'!#REF!)</f>
        <v>#REF!</v>
      </c>
      <c r="CU7" t="e">
        <f>SUMIF('1.2 Equipements de bureau'!$B$51:$B$2241,CalculBureau!$C7,'1.2 Equipements de bureau'!#REF!)</f>
        <v>#REF!</v>
      </c>
      <c r="CV7" t="e">
        <f>SUMIF('1.2 Equipements de bureau'!$B$51:$B$2241,CalculBureau!$C7,'1.2 Equipements de bureau'!#REF!)</f>
        <v>#REF!</v>
      </c>
      <c r="CW7" t="e">
        <f>SUMIF('1.2 Equipements de bureau'!$B$51:$B$2241,CalculBureau!$C7,'1.2 Equipements de bureau'!#REF!)</f>
        <v>#REF!</v>
      </c>
      <c r="CX7" t="e">
        <f>SUMIF('1.2 Equipements de bureau'!$B$51:$B$2241,CalculBureau!$C7,'1.2 Equipements de bureau'!#REF!)</f>
        <v>#REF!</v>
      </c>
      <c r="CY7" t="e">
        <f>SUMIF('1.2 Equipements de bureau'!$B$51:$B$2241,CalculBureau!$C7,'1.2 Equipements de bureau'!#REF!)</f>
        <v>#REF!</v>
      </c>
      <c r="CZ7" t="e">
        <f>SUMIF('1.2 Equipements de bureau'!$B$51:$B$2241,CalculBureau!$C7,'1.2 Equipements de bureau'!#REF!)</f>
        <v>#REF!</v>
      </c>
      <c r="DA7" t="e">
        <f>SUMIF('1.2 Equipements de bureau'!$B$51:$B$2241,CalculBureau!$C7,'1.2 Equipements de bureau'!#REF!)</f>
        <v>#REF!</v>
      </c>
      <c r="DB7" t="e">
        <f>SUMIF('1.2 Equipements de bureau'!$B$51:$B$2241,CalculBureau!$C7,'1.2 Equipements de bureau'!#REF!)</f>
        <v>#REF!</v>
      </c>
      <c r="DC7" t="e">
        <f>SUMIF('1.2 Equipements de bureau'!$B$51:$B$2241,CalculBureau!$C7,'1.2 Equipements de bureau'!#REF!)</f>
        <v>#REF!</v>
      </c>
      <c r="DD7" t="e">
        <f>SUMIF('1.2 Equipements de bureau'!$B$51:$B$2241,CalculBureau!$C7,'1.2 Equipements de bureau'!#REF!)</f>
        <v>#REF!</v>
      </c>
      <c r="DE7" t="e">
        <f>SUMIF('1.2 Equipements de bureau'!$B$51:$B$2241,CalculBureau!$C7,'1.2 Equipements de bureau'!#REF!)</f>
        <v>#REF!</v>
      </c>
      <c r="DF7" t="e">
        <f>SUMIF('1.2 Equipements de bureau'!$B$51:$B$2241,CalculBureau!$C7,'1.2 Equipements de bureau'!#REF!)</f>
        <v>#REF!</v>
      </c>
      <c r="DG7" t="e">
        <f>SUMIF('1.2 Equipements de bureau'!$B$51:$B$2241,CalculBureau!$C7,'1.2 Equipements de bureau'!#REF!)</f>
        <v>#REF!</v>
      </c>
      <c r="DH7" t="e">
        <f>SUMIF('1.2 Equipements de bureau'!$B$51:$B$2241,CalculBureau!$C7,'1.2 Equipements de bureau'!#REF!)</f>
        <v>#REF!</v>
      </c>
      <c r="DI7" t="e">
        <f>SUMIF('1.2 Equipements de bureau'!$B$51:$B$2241,CalculBureau!$C7,'1.2 Equipements de bureau'!#REF!)</f>
        <v>#REF!</v>
      </c>
      <c r="DJ7" t="e">
        <f>SUMIF('1.2 Equipements de bureau'!$B$51:$B$2241,CalculBureau!$C7,'1.2 Equipements de bureau'!#REF!)</f>
        <v>#REF!</v>
      </c>
      <c r="DK7" t="e">
        <f>SUMIF('1.2 Equipements de bureau'!$B$51:$B$2241,CalculBureau!$C7,'1.2 Equipements de bureau'!#REF!)</f>
        <v>#REF!</v>
      </c>
      <c r="DL7" t="e">
        <f>SUMIF('1.2 Equipements de bureau'!$B$51:$B$2241,CalculBureau!$C7,'1.2 Equipements de bureau'!#REF!)</f>
        <v>#REF!</v>
      </c>
      <c r="DM7" t="e">
        <f>SUMIF('1.2 Equipements de bureau'!$B$51:$B$2241,CalculBureau!$C7,'1.2 Equipements de bureau'!#REF!)</f>
        <v>#REF!</v>
      </c>
      <c r="DN7" t="e">
        <f>SUMIF('1.2 Equipements de bureau'!$B$51:$B$2241,CalculBureau!$C7,'1.2 Equipements de bureau'!#REF!)</f>
        <v>#REF!</v>
      </c>
      <c r="DO7" t="e">
        <f>SUMIF('1.2 Equipements de bureau'!$B$51:$B$2241,CalculBureau!$C7,'1.2 Equipements de bureau'!#REF!)</f>
        <v>#REF!</v>
      </c>
      <c r="DP7" t="e">
        <f>SUMIF('1.2 Equipements de bureau'!$B$51:$B$2241,CalculBureau!$C7,'1.2 Equipements de bureau'!#REF!)</f>
        <v>#REF!</v>
      </c>
      <c r="DQ7" t="e">
        <f>SUMIF('1.2 Equipements de bureau'!$B$51:$B$2241,CalculBureau!$C7,'1.2 Equipements de bureau'!#REF!)</f>
        <v>#REF!</v>
      </c>
      <c r="DR7" t="e">
        <f>SUMIF('1.2 Equipements de bureau'!$B$51:$B$2241,CalculBureau!$C7,'1.2 Equipements de bureau'!#REF!)</f>
        <v>#REF!</v>
      </c>
      <c r="DS7" t="e">
        <f>SUMIF('1.2 Equipements de bureau'!$B$51:$B$2241,CalculBureau!$C7,'1.2 Equipements de bureau'!#REF!)</f>
        <v>#REF!</v>
      </c>
      <c r="DT7" t="e">
        <f>SUMIF('1.2 Equipements de bureau'!$B$51:$B$2241,CalculBureau!$C7,'1.2 Equipements de bureau'!#REF!)</f>
        <v>#REF!</v>
      </c>
      <c r="DU7" t="e">
        <f>SUMIF('1.2 Equipements de bureau'!$B$51:$B$2241,CalculBureau!$C7,'1.2 Equipements de bureau'!#REF!)</f>
        <v>#REF!</v>
      </c>
      <c r="DV7" t="e">
        <f>SUMIF('1.2 Equipements de bureau'!$B$51:$B$2241,CalculBureau!$C7,'1.2 Equipements de bureau'!#REF!)</f>
        <v>#REF!</v>
      </c>
      <c r="DW7" t="e">
        <f>SUMIF('1.2 Equipements de bureau'!$B$51:$B$2241,CalculBureau!$C7,'1.2 Equipements de bureau'!#REF!)</f>
        <v>#REF!</v>
      </c>
      <c r="DX7" t="e">
        <f>SUMIF('1.2 Equipements de bureau'!$B$51:$B$2241,CalculBureau!$C7,'1.2 Equipements de bureau'!#REF!)</f>
        <v>#REF!</v>
      </c>
      <c r="DY7" t="e">
        <f>SUMIF('1.2 Equipements de bureau'!$B$51:$B$2241,CalculBureau!$C7,'1.2 Equipements de bureau'!#REF!)</f>
        <v>#REF!</v>
      </c>
      <c r="DZ7" t="e">
        <f>SUMIF('1.2 Equipements de bureau'!$B$51:$B$2241,CalculBureau!$C7,'1.2 Equipements de bureau'!#REF!)</f>
        <v>#REF!</v>
      </c>
      <c r="EA7" t="e">
        <f>SUMIF('1.2 Equipements de bureau'!$B$51:$B$2241,CalculBureau!$C7,'1.2 Equipements de bureau'!#REF!)</f>
        <v>#REF!</v>
      </c>
      <c r="EB7" t="e">
        <f>SUMIF('1.2 Equipements de bureau'!$B$51:$B$2241,CalculBureau!$C7,'1.2 Equipements de bureau'!#REF!)</f>
        <v>#REF!</v>
      </c>
      <c r="EC7" t="e">
        <f>SUMIF('1.2 Equipements de bureau'!$B$51:$B$2241,CalculBureau!$C7,'1.2 Equipements de bureau'!#REF!)</f>
        <v>#REF!</v>
      </c>
      <c r="ED7" t="e">
        <f>SUMIF('1.2 Equipements de bureau'!$B$51:$B$2241,CalculBureau!$C7,'1.2 Equipements de bureau'!#REF!)</f>
        <v>#REF!</v>
      </c>
      <c r="EE7" t="e">
        <f>SUMIF('1.2 Equipements de bureau'!$B$51:$B$2241,CalculBureau!$C7,'1.2 Equipements de bureau'!#REF!)</f>
        <v>#REF!</v>
      </c>
      <c r="EF7" t="e">
        <f>SUMIF('1.2 Equipements de bureau'!$B$51:$B$2241,CalculBureau!$C7,'1.2 Equipements de bureau'!#REF!)</f>
        <v>#REF!</v>
      </c>
      <c r="EG7" t="e">
        <f>SUMIF('1.2 Equipements de bureau'!$B$51:$B$2241,CalculBureau!$C7,'1.2 Equipements de bureau'!#REF!)</f>
        <v>#REF!</v>
      </c>
      <c r="EH7" t="e">
        <f>SUMIF('1.2 Equipements de bureau'!$B$51:$B$2241,CalculBureau!$C7,'1.2 Equipements de bureau'!#REF!)</f>
        <v>#REF!</v>
      </c>
      <c r="EI7" t="e">
        <f>SUMIF('1.2 Equipements de bureau'!$B$51:$B$2241,CalculBureau!$C7,'1.2 Equipements de bureau'!#REF!)</f>
        <v>#REF!</v>
      </c>
      <c r="EJ7" t="e">
        <f>SUMIF('1.2 Equipements de bureau'!$B$51:$B$2241,CalculBureau!$C7,'1.2 Equipements de bureau'!#REF!)</f>
        <v>#REF!</v>
      </c>
      <c r="EK7" t="e">
        <f>SUMIF('1.2 Equipements de bureau'!$B$51:$B$2241,CalculBureau!$C7,'1.2 Equipements de bureau'!#REF!)</f>
        <v>#REF!</v>
      </c>
      <c r="EL7" t="e">
        <f>SUMIF('1.2 Equipements de bureau'!$B$51:$B$2241,CalculBureau!$C7,'1.2 Equipements de bureau'!#REF!)</f>
        <v>#REF!</v>
      </c>
      <c r="EM7" t="e">
        <f>SUMIF('1.2 Equipements de bureau'!$B$51:$B$2241,CalculBureau!$C7,'1.2 Equipements de bureau'!#REF!)</f>
        <v>#REF!</v>
      </c>
      <c r="EN7" t="e">
        <f>SUMIF('1.2 Equipements de bureau'!$B$51:$B$2241,CalculBureau!$C7,'1.2 Equipements de bureau'!#REF!)</f>
        <v>#REF!</v>
      </c>
      <c r="EO7" t="e">
        <f>SUMIF('1.2 Equipements de bureau'!$B$51:$B$2241,CalculBureau!$C7,'1.2 Equipements de bureau'!#REF!)</f>
        <v>#REF!</v>
      </c>
      <c r="EP7" t="e">
        <f>SUMIF('1.2 Equipements de bureau'!$B$51:$B$2241,CalculBureau!$C7,'1.2 Equipements de bureau'!#REF!)</f>
        <v>#REF!</v>
      </c>
      <c r="EQ7" t="e">
        <f>SUMIF('1.2 Equipements de bureau'!$B$51:$B$2241,CalculBureau!$C7,'1.2 Equipements de bureau'!#REF!)</f>
        <v>#REF!</v>
      </c>
      <c r="ER7" t="e">
        <f>SUMIF('1.2 Equipements de bureau'!$B$51:$B$2241,CalculBureau!$C7,'1.2 Equipements de bureau'!#REF!)</f>
        <v>#REF!</v>
      </c>
      <c r="ES7" t="e">
        <f>SUMIF('1.2 Equipements de bureau'!$B$51:$B$2241,CalculBureau!$C7,'1.2 Equipements de bureau'!#REF!)</f>
        <v>#REF!</v>
      </c>
      <c r="ET7" t="e">
        <f>SUMIF('1.2 Equipements de bureau'!$B$51:$B$2241,CalculBureau!$C7,'1.2 Equipements de bureau'!#REF!)</f>
        <v>#REF!</v>
      </c>
      <c r="EU7" t="e">
        <f>SUMIF('1.2 Equipements de bureau'!$B$51:$B$2241,CalculBureau!$C7,'1.2 Equipements de bureau'!#REF!)</f>
        <v>#REF!</v>
      </c>
      <c r="EV7" t="e">
        <f>SUMIF('1.2 Equipements de bureau'!$B$51:$B$2241,CalculBureau!$C7,'1.2 Equipements de bureau'!#REF!)</f>
        <v>#REF!</v>
      </c>
      <c r="EW7" t="e">
        <f>SUMIF('1.2 Equipements de bureau'!$B$51:$B$2241,CalculBureau!$C7,'1.2 Equipements de bureau'!#REF!)</f>
        <v>#REF!</v>
      </c>
      <c r="EX7" t="e">
        <f>SUMIF('1.2 Equipements de bureau'!$B$51:$B$2241,CalculBureau!$C7,'1.2 Equipements de bureau'!#REF!)</f>
        <v>#REF!</v>
      </c>
      <c r="EY7" t="e">
        <f>SUMIF('1.2 Equipements de bureau'!$B$51:$B$2241,CalculBureau!$C7,'1.2 Equipements de bureau'!#REF!)</f>
        <v>#REF!</v>
      </c>
      <c r="EZ7" t="e">
        <f>SUMIF('1.2 Equipements de bureau'!$B$51:$B$2241,CalculBureau!$C7,'1.2 Equipements de bureau'!#REF!)</f>
        <v>#REF!</v>
      </c>
      <c r="FA7" t="e">
        <f>SUMIF('1.2 Equipements de bureau'!$B$51:$B$2241,CalculBureau!$C7,'1.2 Equipements de bureau'!#REF!)</f>
        <v>#REF!</v>
      </c>
      <c r="FB7" t="e">
        <f>SUMIF('1.2 Equipements de bureau'!$B$51:$B$2241,CalculBureau!$C7,'1.2 Equipements de bureau'!#REF!)</f>
        <v>#REF!</v>
      </c>
      <c r="FC7" t="e">
        <f>SUMIF('1.2 Equipements de bureau'!$B$51:$B$2241,CalculBureau!$C7,'1.2 Equipements de bureau'!#REF!)</f>
        <v>#REF!</v>
      </c>
      <c r="FD7" t="e">
        <f>SUMIF('1.2 Equipements de bureau'!$B$51:$B$2241,CalculBureau!$C7,'1.2 Equipements de bureau'!#REF!)</f>
        <v>#REF!</v>
      </c>
      <c r="FE7" t="e">
        <f>SUMIF('1.2 Equipements de bureau'!$B$51:$B$2241,CalculBureau!$C7,'1.2 Equipements de bureau'!#REF!)</f>
        <v>#REF!</v>
      </c>
      <c r="FF7" t="e">
        <f>SUMIF('1.2 Equipements de bureau'!$B$51:$B$2241,CalculBureau!$C7,'1.2 Equipements de bureau'!#REF!)</f>
        <v>#REF!</v>
      </c>
      <c r="FG7" t="e">
        <f>SUMIF('1.2 Equipements de bureau'!$B$51:$B$2241,CalculBureau!$C7,'1.2 Equipements de bureau'!#REF!)</f>
        <v>#REF!</v>
      </c>
      <c r="FH7" t="e">
        <f>SUMIF('1.2 Equipements de bureau'!$B$51:$B$2241,CalculBureau!$C7,'1.2 Equipements de bureau'!#REF!)</f>
        <v>#REF!</v>
      </c>
      <c r="FI7" t="e">
        <f>SUMIF('1.2 Equipements de bureau'!$B$51:$B$2241,CalculBureau!$C7,'1.2 Equipements de bureau'!#REF!)</f>
        <v>#REF!</v>
      </c>
      <c r="FJ7" t="e">
        <f>SUMIF('1.2 Equipements de bureau'!$B$51:$B$2241,CalculBureau!$C7,'1.2 Equipements de bureau'!#REF!)</f>
        <v>#REF!</v>
      </c>
      <c r="FK7" t="e">
        <f>SUMIF('1.2 Equipements de bureau'!$B$51:$B$2241,CalculBureau!$C7,'1.2 Equipements de bureau'!#REF!)</f>
        <v>#REF!</v>
      </c>
      <c r="FL7" t="e">
        <f>SUMIF('1.2 Equipements de bureau'!$B$51:$B$2241,CalculBureau!$C7,'1.2 Equipements de bureau'!#REF!)</f>
        <v>#REF!</v>
      </c>
      <c r="FM7" t="e">
        <f>SUMIF('1.2 Equipements de bureau'!$B$51:$B$2241,CalculBureau!$C7,'1.2 Equipements de bureau'!#REF!)</f>
        <v>#REF!</v>
      </c>
      <c r="FN7" t="e">
        <f>SUMIF('1.2 Equipements de bureau'!$B$51:$B$2241,CalculBureau!$C7,'1.2 Equipements de bureau'!#REF!)</f>
        <v>#REF!</v>
      </c>
      <c r="FO7" t="e">
        <f>SUMIF('1.2 Equipements de bureau'!$B$51:$B$2241,CalculBureau!$C7,'1.2 Equipements de bureau'!#REF!)</f>
        <v>#REF!</v>
      </c>
      <c r="FP7" t="e">
        <f>SUMIF('1.2 Equipements de bureau'!$B$51:$B$2241,CalculBureau!$C7,'1.2 Equipements de bureau'!#REF!)</f>
        <v>#REF!</v>
      </c>
      <c r="FQ7" t="e">
        <f>SUMIF('1.2 Equipements de bureau'!$B$51:$B$2241,CalculBureau!$C7,'1.2 Equipements de bureau'!#REF!)</f>
        <v>#REF!</v>
      </c>
      <c r="FR7" t="e">
        <f>SUMIF('1.2 Equipements de bureau'!$B$51:$B$2241,CalculBureau!$C7,'1.2 Equipements de bureau'!#REF!)</f>
        <v>#REF!</v>
      </c>
      <c r="FS7" t="e">
        <f>SUMIF('1.2 Equipements de bureau'!$B$51:$B$2241,CalculBureau!$C7,'1.2 Equipements de bureau'!#REF!)</f>
        <v>#REF!</v>
      </c>
      <c r="FT7" t="e">
        <f>SUMIF('1.2 Equipements de bureau'!$B$51:$B$2241,CalculBureau!$C7,'1.2 Equipements de bureau'!#REF!)</f>
        <v>#REF!</v>
      </c>
      <c r="FU7" t="e">
        <f>SUMIF('1.2 Equipements de bureau'!$B$51:$B$2241,CalculBureau!$C7,'1.2 Equipements de bureau'!#REF!)</f>
        <v>#REF!</v>
      </c>
      <c r="FV7" t="e">
        <f>SUMIF('1.2 Equipements de bureau'!$B$51:$B$2241,CalculBureau!$C7,'1.2 Equipements de bureau'!#REF!)</f>
        <v>#REF!</v>
      </c>
      <c r="FW7" t="e">
        <f>SUMIF('1.2 Equipements de bureau'!$B$51:$B$2241,CalculBureau!$C7,'1.2 Equipements de bureau'!#REF!)</f>
        <v>#REF!</v>
      </c>
      <c r="FX7" t="e">
        <f>SUMIF('1.2 Equipements de bureau'!$B$51:$B$2241,CalculBureau!$C7,'1.2 Equipements de bureau'!#REF!)</f>
        <v>#REF!</v>
      </c>
      <c r="FY7" t="e">
        <f>SUMIF('1.2 Equipements de bureau'!$B$51:$B$2241,CalculBureau!$C7,'1.2 Equipements de bureau'!#REF!)</f>
        <v>#REF!</v>
      </c>
      <c r="FZ7" t="e">
        <f>SUMIF('1.2 Equipements de bureau'!$B$51:$B$2241,CalculBureau!$C7,'1.2 Equipements de bureau'!#REF!)</f>
        <v>#REF!</v>
      </c>
      <c r="GA7" t="e">
        <f>SUMIF('1.2 Equipements de bureau'!$B$51:$B$2241,CalculBureau!$C7,'1.2 Equipements de bureau'!#REF!)</f>
        <v>#REF!</v>
      </c>
      <c r="GB7" t="e">
        <f>SUMIF('1.2 Equipements de bureau'!$B$51:$B$2241,CalculBureau!$C7,'1.2 Equipements de bureau'!#REF!)</f>
        <v>#REF!</v>
      </c>
      <c r="GC7" t="e">
        <f>SUMIF('1.2 Equipements de bureau'!$B$51:$B$2241,CalculBureau!$C7,'1.2 Equipements de bureau'!#REF!)</f>
        <v>#REF!</v>
      </c>
      <c r="GD7" t="e">
        <f>SUMIF('1.2 Equipements de bureau'!$B$51:$B$2241,CalculBureau!$C7,'1.2 Equipements de bureau'!#REF!)</f>
        <v>#REF!</v>
      </c>
      <c r="GE7" t="e">
        <f>SUMIF('1.2 Equipements de bureau'!$B$51:$B$2241,CalculBureau!$C7,'1.2 Equipements de bureau'!#REF!)</f>
        <v>#REF!</v>
      </c>
      <c r="GF7" t="e">
        <f>SUMIF('1.2 Equipements de bureau'!$B$51:$B$2241,CalculBureau!$C7,'1.2 Equipements de bureau'!#REF!)</f>
        <v>#REF!</v>
      </c>
      <c r="GG7" t="e">
        <f>SUMIF('1.2 Equipements de bureau'!$B$51:$B$2241,CalculBureau!$C7,'1.2 Equipements de bureau'!#REF!)</f>
        <v>#REF!</v>
      </c>
      <c r="GH7" t="e">
        <f>SUMIF('1.2 Equipements de bureau'!$B$51:$B$2241,CalculBureau!$C7,'1.2 Equipements de bureau'!#REF!)</f>
        <v>#REF!</v>
      </c>
      <c r="GI7" t="e">
        <f>SUMIF('1.2 Equipements de bureau'!$B$51:$B$2241,CalculBureau!$C7,'1.2 Equipements de bureau'!#REF!)</f>
        <v>#REF!</v>
      </c>
      <c r="GJ7" t="e">
        <f>SUMIF('1.2 Equipements de bureau'!$B$51:$B$2241,CalculBureau!$C7,'1.2 Equipements de bureau'!#REF!)</f>
        <v>#REF!</v>
      </c>
      <c r="GK7" t="e">
        <f>SUMIF('1.2 Equipements de bureau'!$B$51:$B$2241,CalculBureau!$C7,'1.2 Equipements de bureau'!#REF!)</f>
        <v>#REF!</v>
      </c>
      <c r="GL7" t="e">
        <f>SUMIF('1.2 Equipements de bureau'!$B$51:$B$2241,CalculBureau!$C7,'1.2 Equipements de bureau'!#REF!)</f>
        <v>#REF!</v>
      </c>
      <c r="GM7" t="e">
        <f>SUMIF('1.2 Equipements de bureau'!$B$51:$B$2241,CalculBureau!$C7,'1.2 Equipements de bureau'!#REF!)</f>
        <v>#REF!</v>
      </c>
      <c r="GN7" t="e">
        <f>SUMIF('1.2 Equipements de bureau'!$B$51:$B$2241,CalculBureau!$C7,'1.2 Equipements de bureau'!#REF!)</f>
        <v>#REF!</v>
      </c>
      <c r="GO7" t="e">
        <f>SUMIF('1.2 Equipements de bureau'!$B$51:$B$2241,CalculBureau!$C7,'1.2 Equipements de bureau'!#REF!)</f>
        <v>#REF!</v>
      </c>
      <c r="GP7" t="e">
        <f>SUMIF('1.2 Equipements de bureau'!$B$51:$B$2241,CalculBureau!$C7,'1.2 Equipements de bureau'!#REF!)</f>
        <v>#REF!</v>
      </c>
      <c r="GQ7" t="e">
        <f>SUMIF('1.2 Equipements de bureau'!$B$51:$B$2241,CalculBureau!$C7,'1.2 Equipements de bureau'!#REF!)</f>
        <v>#REF!</v>
      </c>
      <c r="GR7" t="e">
        <f>SUMIF('1.2 Equipements de bureau'!$B$51:$B$2241,CalculBureau!$C7,'1.2 Equipements de bureau'!#REF!)</f>
        <v>#REF!</v>
      </c>
      <c r="GS7" t="e">
        <f>SUMIF('1.2 Equipements de bureau'!$B$51:$B$2241,CalculBureau!$C7,'1.2 Equipements de bureau'!#REF!)</f>
        <v>#REF!</v>
      </c>
      <c r="GT7" t="e">
        <f>SUMIF('1.2 Equipements de bureau'!$B$51:$B$2241,CalculBureau!$C7,'1.2 Equipements de bureau'!#REF!)</f>
        <v>#REF!</v>
      </c>
      <c r="GU7" t="e">
        <f>SUMIF('1.2 Equipements de bureau'!$B$51:$B$2241,CalculBureau!$C7,'1.2 Equipements de bureau'!#REF!)</f>
        <v>#REF!</v>
      </c>
    </row>
    <row r="8" spans="3:203" x14ac:dyDescent="0.25">
      <c r="C8" s="195" t="s">
        <v>389</v>
      </c>
      <c r="D8">
        <f>SUMIF('1.2 Equipements de bureau'!$B$51:$B$2241,CalculBureau!$C8,'1.2 Equipements de bureau'!D$51:D2247)</f>
        <v>0</v>
      </c>
      <c r="E8">
        <f>SUMIF('1.2 Equipements de bureau'!$B$51:$B$2241,CalculBureau!$C8,'1.2 Equipements de bureau'!E$51:E2247)</f>
        <v>0</v>
      </c>
      <c r="F8">
        <f>SUMIF('1.2 Equipements de bureau'!$B$51:$B$2241,CalculBureau!$C8,'1.2 Equipements de bureau'!F$51:F2247)</f>
        <v>0</v>
      </c>
      <c r="G8">
        <f>SUMIF('1.2 Equipements de bureau'!$B$51:$B$2241,CalculBureau!$C8,'1.2 Equipements de bureau'!G$51:G2247)</f>
        <v>0</v>
      </c>
      <c r="H8">
        <f>SUMIF('1.2 Equipements de bureau'!$B$51:$B$2241,CalculBureau!$C8,'1.2 Equipements de bureau'!H$51:H2247)</f>
        <v>0</v>
      </c>
      <c r="I8">
        <f>SUMIF('1.2 Equipements de bureau'!$B$51:$B$2241,CalculBureau!$C8,'1.2 Equipements de bureau'!I$51:I2247)</f>
        <v>0</v>
      </c>
      <c r="J8">
        <f>SUMIF('1.2 Equipements de bureau'!$B$51:$B$2241,CalculBureau!$C8,'1.2 Equipements de bureau'!J$51:J2247)</f>
        <v>0</v>
      </c>
      <c r="K8">
        <f>SUMIF('1.2 Equipements de bureau'!$B$51:$B$2241,CalculBureau!$C8,'1.2 Equipements de bureau'!K$51:K2247)</f>
        <v>0</v>
      </c>
      <c r="L8">
        <f>SUMIF('1.2 Equipements de bureau'!$B$51:$B$2241,CalculBureau!$C8,'1.2 Equipements de bureau'!L$51:L2247)</f>
        <v>0</v>
      </c>
      <c r="M8">
        <f>SUMIF('1.2 Equipements de bureau'!$B$51:$B$2241,CalculBureau!$C8,'1.2 Equipements de bureau'!M$51:M2247)</f>
        <v>0</v>
      </c>
      <c r="N8">
        <f>SUMIF('1.2 Equipements de bureau'!$B$51:$B$2241,CalculBureau!$C8,'1.2 Equipements de bureau'!N$51:N2247)</f>
        <v>0</v>
      </c>
      <c r="O8">
        <f>SUMIF('1.2 Equipements de bureau'!$B$51:$B$2241,CalculBureau!$C8,'1.2 Equipements de bureau'!O$51:O2247)</f>
        <v>0</v>
      </c>
      <c r="P8">
        <f>SUMIF('1.2 Equipements de bureau'!$B$51:$B$2241,CalculBureau!$C8,'1.2 Equipements de bureau'!P$51:P2247)</f>
        <v>0</v>
      </c>
      <c r="Q8">
        <f>SUMIF('1.2 Equipements de bureau'!$B$51:$B$2241,CalculBureau!$C8,'1.2 Equipements de bureau'!Q$51:Q2247)</f>
        <v>0</v>
      </c>
      <c r="R8">
        <f>SUMIF('1.2 Equipements de bureau'!$B$51:$B$2241,CalculBureau!$C8,'1.2 Equipements de bureau'!R$51:R2247)</f>
        <v>0</v>
      </c>
      <c r="S8">
        <f>SUMIF('1.2 Equipements de bureau'!$B$51:$B$2241,CalculBureau!$C8,'1.2 Equipements de bureau'!S$51:S2247)</f>
        <v>0</v>
      </c>
      <c r="T8">
        <f>SUMIF('1.2 Equipements de bureau'!$B$51:$B$2241,CalculBureau!$C8,'1.2 Equipements de bureau'!T$51:T2247)</f>
        <v>0</v>
      </c>
      <c r="U8">
        <f>SUMIF('1.2 Equipements de bureau'!$B$51:$B$2241,CalculBureau!$C8,'1.2 Equipements de bureau'!U$51:U2247)</f>
        <v>0</v>
      </c>
      <c r="V8">
        <f>SUMIF('1.2 Equipements de bureau'!$B$51:$B$2241,CalculBureau!$C8,'1.2 Equipements de bureau'!V$51:V2247)</f>
        <v>0</v>
      </c>
      <c r="W8">
        <f>SUMIF('1.2 Equipements de bureau'!$B$51:$B$2241,CalculBureau!$C8,'1.2 Equipements de bureau'!W$51:W2247)</f>
        <v>0</v>
      </c>
      <c r="X8">
        <f>SUMIF('1.2 Equipements de bureau'!$B$51:$B$2241,CalculBureau!$C8,'1.2 Equipements de bureau'!X$51:X2247)</f>
        <v>0</v>
      </c>
      <c r="Y8">
        <f>SUMIF('1.2 Equipements de bureau'!$B$51:$B$2241,CalculBureau!$C8,'1.2 Equipements de bureau'!Y$51:Y2247)</f>
        <v>0</v>
      </c>
      <c r="Z8">
        <f>SUMIF('1.2 Equipements de bureau'!$B$51:$B$2241,CalculBureau!$C8,'1.2 Equipements de bureau'!Z$51:Z2247)</f>
        <v>0</v>
      </c>
      <c r="AA8">
        <f>SUMIF('1.2 Equipements de bureau'!$B$51:$B$2241,CalculBureau!$C8,'1.2 Equipements de bureau'!AA$51:AA2247)</f>
        <v>0</v>
      </c>
      <c r="AB8">
        <f>SUMIF('1.2 Equipements de bureau'!$B$51:$B$2241,CalculBureau!$C8,'1.2 Equipements de bureau'!AB$51:AB2247)</f>
        <v>0</v>
      </c>
      <c r="AC8">
        <f>SUMIF('1.2 Equipements de bureau'!$B$51:$B$2241,CalculBureau!$C8,'1.2 Equipements de bureau'!AC$51:AC2247)</f>
        <v>0</v>
      </c>
      <c r="AD8">
        <f>SUMIF('1.2 Equipements de bureau'!$B$51:$B$2241,CalculBureau!$C8,'1.2 Equipements de bureau'!AD$51:AD2247)</f>
        <v>0</v>
      </c>
      <c r="AE8">
        <f>SUMIF('1.2 Equipements de bureau'!$B$51:$B$2241,CalculBureau!$C8,'1.2 Equipements de bureau'!AE$51:AE2247)</f>
        <v>0</v>
      </c>
      <c r="AF8">
        <f>SUMIF('1.2 Equipements de bureau'!$B$51:$B$2241,CalculBureau!$C8,'1.2 Equipements de bureau'!AF$51:AF2247)</f>
        <v>0</v>
      </c>
      <c r="AG8">
        <f>SUMIF('1.2 Equipements de bureau'!$B$51:$B$2241,CalculBureau!$C8,'1.2 Equipements de bureau'!AG$51:AG2247)</f>
        <v>0</v>
      </c>
      <c r="AH8" t="e">
        <f>SUMIF('1.2 Equipements de bureau'!$B$51:$B$2241,CalculBureau!$C8,'1.2 Equipements de bureau'!#REF!)</f>
        <v>#REF!</v>
      </c>
      <c r="AI8" t="e">
        <f>SUMIF('1.2 Equipements de bureau'!$B$51:$B$2241,CalculBureau!$C8,'1.2 Equipements de bureau'!#REF!)</f>
        <v>#REF!</v>
      </c>
      <c r="AJ8" t="e">
        <f>SUMIF('1.2 Equipements de bureau'!$B$51:$B$2241,CalculBureau!$C8,'1.2 Equipements de bureau'!#REF!)</f>
        <v>#REF!</v>
      </c>
      <c r="AK8" t="e">
        <f>SUMIF('1.2 Equipements de bureau'!$B$51:$B$2241,CalculBureau!$C8,'1.2 Equipements de bureau'!#REF!)</f>
        <v>#REF!</v>
      </c>
      <c r="AL8" t="e">
        <f>SUMIF('1.2 Equipements de bureau'!$B$51:$B$2241,CalculBureau!$C8,'1.2 Equipements de bureau'!#REF!)</f>
        <v>#REF!</v>
      </c>
      <c r="AM8" t="e">
        <f>SUMIF('1.2 Equipements de bureau'!$B$51:$B$2241,CalculBureau!$C8,'1.2 Equipements de bureau'!#REF!)</f>
        <v>#REF!</v>
      </c>
      <c r="AN8" t="e">
        <f>SUMIF('1.2 Equipements de bureau'!$B$51:$B$2241,CalculBureau!$C8,'1.2 Equipements de bureau'!#REF!)</f>
        <v>#REF!</v>
      </c>
      <c r="AO8" t="e">
        <f>SUMIF('1.2 Equipements de bureau'!$B$51:$B$2241,CalculBureau!$C8,'1.2 Equipements de bureau'!#REF!)</f>
        <v>#REF!</v>
      </c>
      <c r="AP8" t="e">
        <f>SUMIF('1.2 Equipements de bureau'!$B$51:$B$2241,CalculBureau!$C8,'1.2 Equipements de bureau'!#REF!)</f>
        <v>#REF!</v>
      </c>
      <c r="AQ8" t="e">
        <f>SUMIF('1.2 Equipements de bureau'!$B$51:$B$2241,CalculBureau!$C8,'1.2 Equipements de bureau'!#REF!)</f>
        <v>#REF!</v>
      </c>
      <c r="AR8" t="e">
        <f>SUMIF('1.2 Equipements de bureau'!$B$51:$B$2241,CalculBureau!$C8,'1.2 Equipements de bureau'!#REF!)</f>
        <v>#REF!</v>
      </c>
      <c r="AS8" t="e">
        <f>SUMIF('1.2 Equipements de bureau'!$B$51:$B$2241,CalculBureau!$C8,'1.2 Equipements de bureau'!#REF!)</f>
        <v>#REF!</v>
      </c>
      <c r="AT8" t="e">
        <f>SUMIF('1.2 Equipements de bureau'!$B$51:$B$2241,CalculBureau!$C8,'1.2 Equipements de bureau'!#REF!)</f>
        <v>#REF!</v>
      </c>
      <c r="AU8" t="e">
        <f>SUMIF('1.2 Equipements de bureau'!$B$51:$B$2241,CalculBureau!$C8,'1.2 Equipements de bureau'!#REF!)</f>
        <v>#REF!</v>
      </c>
      <c r="AV8" t="e">
        <f>SUMIF('1.2 Equipements de bureau'!$B$51:$B$2241,CalculBureau!$C8,'1.2 Equipements de bureau'!#REF!)</f>
        <v>#REF!</v>
      </c>
      <c r="AW8" t="e">
        <f>SUMIF('1.2 Equipements de bureau'!$B$51:$B$2241,CalculBureau!$C8,'1.2 Equipements de bureau'!#REF!)</f>
        <v>#REF!</v>
      </c>
      <c r="AX8" t="e">
        <f>SUMIF('1.2 Equipements de bureau'!$B$51:$B$2241,CalculBureau!$C8,'1.2 Equipements de bureau'!#REF!)</f>
        <v>#REF!</v>
      </c>
      <c r="AY8" t="e">
        <f>SUMIF('1.2 Equipements de bureau'!$B$51:$B$2241,CalculBureau!$C8,'1.2 Equipements de bureau'!#REF!)</f>
        <v>#REF!</v>
      </c>
      <c r="AZ8" t="e">
        <f>SUMIF('1.2 Equipements de bureau'!$B$51:$B$2241,CalculBureau!$C8,'1.2 Equipements de bureau'!#REF!)</f>
        <v>#REF!</v>
      </c>
      <c r="BA8" t="e">
        <f>SUMIF('1.2 Equipements de bureau'!$B$51:$B$2241,CalculBureau!$C8,'1.2 Equipements de bureau'!#REF!)</f>
        <v>#REF!</v>
      </c>
      <c r="BB8" t="e">
        <f>SUMIF('1.2 Equipements de bureau'!$B$51:$B$2241,CalculBureau!$C8,'1.2 Equipements de bureau'!#REF!)</f>
        <v>#REF!</v>
      </c>
      <c r="BC8" t="e">
        <f>SUMIF('1.2 Equipements de bureau'!$B$51:$B$2241,CalculBureau!$C8,'1.2 Equipements de bureau'!#REF!)</f>
        <v>#REF!</v>
      </c>
      <c r="BD8" t="e">
        <f>SUMIF('1.2 Equipements de bureau'!$B$51:$B$2241,CalculBureau!$C8,'1.2 Equipements de bureau'!#REF!)</f>
        <v>#REF!</v>
      </c>
      <c r="BE8" t="e">
        <f>SUMIF('1.2 Equipements de bureau'!$B$51:$B$2241,CalculBureau!$C8,'1.2 Equipements de bureau'!#REF!)</f>
        <v>#REF!</v>
      </c>
      <c r="BF8" t="e">
        <f>SUMIF('1.2 Equipements de bureau'!$B$51:$B$2241,CalculBureau!$C8,'1.2 Equipements de bureau'!#REF!)</f>
        <v>#REF!</v>
      </c>
      <c r="BG8" t="e">
        <f>SUMIF('1.2 Equipements de bureau'!$B$51:$B$2241,CalculBureau!$C8,'1.2 Equipements de bureau'!#REF!)</f>
        <v>#REF!</v>
      </c>
      <c r="BH8" t="e">
        <f>SUMIF('1.2 Equipements de bureau'!$B$51:$B$2241,CalculBureau!$C8,'1.2 Equipements de bureau'!#REF!)</f>
        <v>#REF!</v>
      </c>
      <c r="BI8" t="e">
        <f>SUMIF('1.2 Equipements de bureau'!$B$51:$B$2241,CalculBureau!$C8,'1.2 Equipements de bureau'!#REF!)</f>
        <v>#REF!</v>
      </c>
      <c r="BJ8" t="e">
        <f>SUMIF('1.2 Equipements de bureau'!$B$51:$B$2241,CalculBureau!$C8,'1.2 Equipements de bureau'!#REF!)</f>
        <v>#REF!</v>
      </c>
      <c r="BK8" t="e">
        <f>SUMIF('1.2 Equipements de bureau'!$B$51:$B$2241,CalculBureau!$C8,'1.2 Equipements de bureau'!#REF!)</f>
        <v>#REF!</v>
      </c>
      <c r="BL8" t="e">
        <f>SUMIF('1.2 Equipements de bureau'!$B$51:$B$2241,CalculBureau!$C8,'1.2 Equipements de bureau'!#REF!)</f>
        <v>#REF!</v>
      </c>
      <c r="BM8" t="e">
        <f>SUMIF('1.2 Equipements de bureau'!$B$51:$B$2241,CalculBureau!$C8,'1.2 Equipements de bureau'!#REF!)</f>
        <v>#REF!</v>
      </c>
      <c r="BN8" t="e">
        <f>SUMIF('1.2 Equipements de bureau'!$B$51:$B$2241,CalculBureau!$C8,'1.2 Equipements de bureau'!#REF!)</f>
        <v>#REF!</v>
      </c>
      <c r="BO8" t="e">
        <f>SUMIF('1.2 Equipements de bureau'!$B$51:$B$2241,CalculBureau!$C8,'1.2 Equipements de bureau'!#REF!)</f>
        <v>#REF!</v>
      </c>
      <c r="BP8" t="e">
        <f>SUMIF('1.2 Equipements de bureau'!$B$51:$B$2241,CalculBureau!$C8,'1.2 Equipements de bureau'!#REF!)</f>
        <v>#REF!</v>
      </c>
      <c r="BQ8" t="e">
        <f>SUMIF('1.2 Equipements de bureau'!$B$51:$B$2241,CalculBureau!$C8,'1.2 Equipements de bureau'!#REF!)</f>
        <v>#REF!</v>
      </c>
      <c r="BR8" t="e">
        <f>SUMIF('1.2 Equipements de bureau'!$B$51:$B$2241,CalculBureau!$C8,'1.2 Equipements de bureau'!#REF!)</f>
        <v>#REF!</v>
      </c>
      <c r="BS8" t="e">
        <f>SUMIF('1.2 Equipements de bureau'!$B$51:$B$2241,CalculBureau!$C8,'1.2 Equipements de bureau'!#REF!)</f>
        <v>#REF!</v>
      </c>
      <c r="BT8" t="e">
        <f>SUMIF('1.2 Equipements de bureau'!$B$51:$B$2241,CalculBureau!$C8,'1.2 Equipements de bureau'!#REF!)</f>
        <v>#REF!</v>
      </c>
      <c r="BU8" t="e">
        <f>SUMIF('1.2 Equipements de bureau'!$B$51:$B$2241,CalculBureau!$C8,'1.2 Equipements de bureau'!#REF!)</f>
        <v>#REF!</v>
      </c>
      <c r="BV8" t="e">
        <f>SUMIF('1.2 Equipements de bureau'!$B$51:$B$2241,CalculBureau!$C8,'1.2 Equipements de bureau'!#REF!)</f>
        <v>#REF!</v>
      </c>
      <c r="BW8" t="e">
        <f>SUMIF('1.2 Equipements de bureau'!$B$51:$B$2241,CalculBureau!$C8,'1.2 Equipements de bureau'!#REF!)</f>
        <v>#REF!</v>
      </c>
      <c r="BX8" t="e">
        <f>SUMIF('1.2 Equipements de bureau'!$B$51:$B$2241,CalculBureau!$C8,'1.2 Equipements de bureau'!#REF!)</f>
        <v>#REF!</v>
      </c>
      <c r="BY8" t="e">
        <f>SUMIF('1.2 Equipements de bureau'!$B$51:$B$2241,CalculBureau!$C8,'1.2 Equipements de bureau'!#REF!)</f>
        <v>#REF!</v>
      </c>
      <c r="BZ8" t="e">
        <f>SUMIF('1.2 Equipements de bureau'!$B$51:$B$2241,CalculBureau!$C8,'1.2 Equipements de bureau'!#REF!)</f>
        <v>#REF!</v>
      </c>
      <c r="CA8" t="e">
        <f>SUMIF('1.2 Equipements de bureau'!$B$51:$B$2241,CalculBureau!$C8,'1.2 Equipements de bureau'!#REF!)</f>
        <v>#REF!</v>
      </c>
      <c r="CB8" t="e">
        <f>SUMIF('1.2 Equipements de bureau'!$B$51:$B$2241,CalculBureau!$C8,'1.2 Equipements de bureau'!#REF!)</f>
        <v>#REF!</v>
      </c>
      <c r="CC8" t="e">
        <f>SUMIF('1.2 Equipements de bureau'!$B$51:$B$2241,CalculBureau!$C8,'1.2 Equipements de bureau'!#REF!)</f>
        <v>#REF!</v>
      </c>
      <c r="CD8" t="e">
        <f>SUMIF('1.2 Equipements de bureau'!$B$51:$B$2241,CalculBureau!$C8,'1.2 Equipements de bureau'!#REF!)</f>
        <v>#REF!</v>
      </c>
      <c r="CE8" t="e">
        <f>SUMIF('1.2 Equipements de bureau'!$B$51:$B$2241,CalculBureau!$C8,'1.2 Equipements de bureau'!#REF!)</f>
        <v>#REF!</v>
      </c>
      <c r="CF8" t="e">
        <f>SUMIF('1.2 Equipements de bureau'!$B$51:$B$2241,CalculBureau!$C8,'1.2 Equipements de bureau'!#REF!)</f>
        <v>#REF!</v>
      </c>
      <c r="CG8" t="e">
        <f>SUMIF('1.2 Equipements de bureau'!$B$51:$B$2241,CalculBureau!$C8,'1.2 Equipements de bureau'!#REF!)</f>
        <v>#REF!</v>
      </c>
      <c r="CH8" t="e">
        <f>SUMIF('1.2 Equipements de bureau'!$B$51:$B$2241,CalculBureau!$C8,'1.2 Equipements de bureau'!#REF!)</f>
        <v>#REF!</v>
      </c>
      <c r="CI8" t="e">
        <f>SUMIF('1.2 Equipements de bureau'!$B$51:$B$2241,CalculBureau!$C8,'1.2 Equipements de bureau'!#REF!)</f>
        <v>#REF!</v>
      </c>
      <c r="CJ8" t="e">
        <f>SUMIF('1.2 Equipements de bureau'!$B$51:$B$2241,CalculBureau!$C8,'1.2 Equipements de bureau'!#REF!)</f>
        <v>#REF!</v>
      </c>
      <c r="CK8" t="e">
        <f>SUMIF('1.2 Equipements de bureau'!$B$51:$B$2241,CalculBureau!$C8,'1.2 Equipements de bureau'!#REF!)</f>
        <v>#REF!</v>
      </c>
      <c r="CL8" t="e">
        <f>SUMIF('1.2 Equipements de bureau'!$B$51:$B$2241,CalculBureau!$C8,'1.2 Equipements de bureau'!#REF!)</f>
        <v>#REF!</v>
      </c>
      <c r="CM8" t="e">
        <f>SUMIF('1.2 Equipements de bureau'!$B$51:$B$2241,CalculBureau!$C8,'1.2 Equipements de bureau'!#REF!)</f>
        <v>#REF!</v>
      </c>
      <c r="CN8" t="e">
        <f>SUMIF('1.2 Equipements de bureau'!$B$51:$B$2241,CalculBureau!$C8,'1.2 Equipements de bureau'!#REF!)</f>
        <v>#REF!</v>
      </c>
      <c r="CO8" t="e">
        <f>SUMIF('1.2 Equipements de bureau'!$B$51:$B$2241,CalculBureau!$C8,'1.2 Equipements de bureau'!#REF!)</f>
        <v>#REF!</v>
      </c>
      <c r="CP8" t="e">
        <f>SUMIF('1.2 Equipements de bureau'!$B$51:$B$2241,CalculBureau!$C8,'1.2 Equipements de bureau'!#REF!)</f>
        <v>#REF!</v>
      </c>
      <c r="CQ8" t="e">
        <f>SUMIF('1.2 Equipements de bureau'!$B$51:$B$2241,CalculBureau!$C8,'1.2 Equipements de bureau'!#REF!)</f>
        <v>#REF!</v>
      </c>
      <c r="CR8" t="e">
        <f>SUMIF('1.2 Equipements de bureau'!$B$51:$B$2241,CalculBureau!$C8,'1.2 Equipements de bureau'!#REF!)</f>
        <v>#REF!</v>
      </c>
      <c r="CS8" t="e">
        <f>SUMIF('1.2 Equipements de bureau'!$B$51:$B$2241,CalculBureau!$C8,'1.2 Equipements de bureau'!#REF!)</f>
        <v>#REF!</v>
      </c>
      <c r="CT8" t="e">
        <f>SUMIF('1.2 Equipements de bureau'!$B$51:$B$2241,CalculBureau!$C8,'1.2 Equipements de bureau'!#REF!)</f>
        <v>#REF!</v>
      </c>
      <c r="CU8" t="e">
        <f>SUMIF('1.2 Equipements de bureau'!$B$51:$B$2241,CalculBureau!$C8,'1.2 Equipements de bureau'!#REF!)</f>
        <v>#REF!</v>
      </c>
      <c r="CV8" t="e">
        <f>SUMIF('1.2 Equipements de bureau'!$B$51:$B$2241,CalculBureau!$C8,'1.2 Equipements de bureau'!#REF!)</f>
        <v>#REF!</v>
      </c>
      <c r="CW8" t="e">
        <f>SUMIF('1.2 Equipements de bureau'!$B$51:$B$2241,CalculBureau!$C8,'1.2 Equipements de bureau'!#REF!)</f>
        <v>#REF!</v>
      </c>
      <c r="CX8" t="e">
        <f>SUMIF('1.2 Equipements de bureau'!$B$51:$B$2241,CalculBureau!$C8,'1.2 Equipements de bureau'!#REF!)</f>
        <v>#REF!</v>
      </c>
      <c r="CY8" t="e">
        <f>SUMIF('1.2 Equipements de bureau'!$B$51:$B$2241,CalculBureau!$C8,'1.2 Equipements de bureau'!#REF!)</f>
        <v>#REF!</v>
      </c>
      <c r="CZ8" t="e">
        <f>SUMIF('1.2 Equipements de bureau'!$B$51:$B$2241,CalculBureau!$C8,'1.2 Equipements de bureau'!#REF!)</f>
        <v>#REF!</v>
      </c>
      <c r="DA8" t="e">
        <f>SUMIF('1.2 Equipements de bureau'!$B$51:$B$2241,CalculBureau!$C8,'1.2 Equipements de bureau'!#REF!)</f>
        <v>#REF!</v>
      </c>
      <c r="DB8" t="e">
        <f>SUMIF('1.2 Equipements de bureau'!$B$51:$B$2241,CalculBureau!$C8,'1.2 Equipements de bureau'!#REF!)</f>
        <v>#REF!</v>
      </c>
      <c r="DC8" t="e">
        <f>SUMIF('1.2 Equipements de bureau'!$B$51:$B$2241,CalculBureau!$C8,'1.2 Equipements de bureau'!#REF!)</f>
        <v>#REF!</v>
      </c>
      <c r="DD8" t="e">
        <f>SUMIF('1.2 Equipements de bureau'!$B$51:$B$2241,CalculBureau!$C8,'1.2 Equipements de bureau'!#REF!)</f>
        <v>#REF!</v>
      </c>
      <c r="DE8" t="e">
        <f>SUMIF('1.2 Equipements de bureau'!$B$51:$B$2241,CalculBureau!$C8,'1.2 Equipements de bureau'!#REF!)</f>
        <v>#REF!</v>
      </c>
      <c r="DF8" t="e">
        <f>SUMIF('1.2 Equipements de bureau'!$B$51:$B$2241,CalculBureau!$C8,'1.2 Equipements de bureau'!#REF!)</f>
        <v>#REF!</v>
      </c>
      <c r="DG8" t="e">
        <f>SUMIF('1.2 Equipements de bureau'!$B$51:$B$2241,CalculBureau!$C8,'1.2 Equipements de bureau'!#REF!)</f>
        <v>#REF!</v>
      </c>
      <c r="DH8" t="e">
        <f>SUMIF('1.2 Equipements de bureau'!$B$51:$B$2241,CalculBureau!$C8,'1.2 Equipements de bureau'!#REF!)</f>
        <v>#REF!</v>
      </c>
      <c r="DI8" t="e">
        <f>SUMIF('1.2 Equipements de bureau'!$B$51:$B$2241,CalculBureau!$C8,'1.2 Equipements de bureau'!#REF!)</f>
        <v>#REF!</v>
      </c>
      <c r="DJ8" t="e">
        <f>SUMIF('1.2 Equipements de bureau'!$B$51:$B$2241,CalculBureau!$C8,'1.2 Equipements de bureau'!#REF!)</f>
        <v>#REF!</v>
      </c>
      <c r="DK8" t="e">
        <f>SUMIF('1.2 Equipements de bureau'!$B$51:$B$2241,CalculBureau!$C8,'1.2 Equipements de bureau'!#REF!)</f>
        <v>#REF!</v>
      </c>
      <c r="DL8" t="e">
        <f>SUMIF('1.2 Equipements de bureau'!$B$51:$B$2241,CalculBureau!$C8,'1.2 Equipements de bureau'!#REF!)</f>
        <v>#REF!</v>
      </c>
      <c r="DM8" t="e">
        <f>SUMIF('1.2 Equipements de bureau'!$B$51:$B$2241,CalculBureau!$C8,'1.2 Equipements de bureau'!#REF!)</f>
        <v>#REF!</v>
      </c>
      <c r="DN8" t="e">
        <f>SUMIF('1.2 Equipements de bureau'!$B$51:$B$2241,CalculBureau!$C8,'1.2 Equipements de bureau'!#REF!)</f>
        <v>#REF!</v>
      </c>
      <c r="DO8" t="e">
        <f>SUMIF('1.2 Equipements de bureau'!$B$51:$B$2241,CalculBureau!$C8,'1.2 Equipements de bureau'!#REF!)</f>
        <v>#REF!</v>
      </c>
      <c r="DP8" t="e">
        <f>SUMIF('1.2 Equipements de bureau'!$B$51:$B$2241,CalculBureau!$C8,'1.2 Equipements de bureau'!#REF!)</f>
        <v>#REF!</v>
      </c>
      <c r="DQ8" t="e">
        <f>SUMIF('1.2 Equipements de bureau'!$B$51:$B$2241,CalculBureau!$C8,'1.2 Equipements de bureau'!#REF!)</f>
        <v>#REF!</v>
      </c>
      <c r="DR8" t="e">
        <f>SUMIF('1.2 Equipements de bureau'!$B$51:$B$2241,CalculBureau!$C8,'1.2 Equipements de bureau'!#REF!)</f>
        <v>#REF!</v>
      </c>
      <c r="DS8" t="e">
        <f>SUMIF('1.2 Equipements de bureau'!$B$51:$B$2241,CalculBureau!$C8,'1.2 Equipements de bureau'!#REF!)</f>
        <v>#REF!</v>
      </c>
      <c r="DT8" t="e">
        <f>SUMIF('1.2 Equipements de bureau'!$B$51:$B$2241,CalculBureau!$C8,'1.2 Equipements de bureau'!#REF!)</f>
        <v>#REF!</v>
      </c>
      <c r="DU8" t="e">
        <f>SUMIF('1.2 Equipements de bureau'!$B$51:$B$2241,CalculBureau!$C8,'1.2 Equipements de bureau'!#REF!)</f>
        <v>#REF!</v>
      </c>
      <c r="DV8" t="e">
        <f>SUMIF('1.2 Equipements de bureau'!$B$51:$B$2241,CalculBureau!$C8,'1.2 Equipements de bureau'!#REF!)</f>
        <v>#REF!</v>
      </c>
      <c r="DW8" t="e">
        <f>SUMIF('1.2 Equipements de bureau'!$B$51:$B$2241,CalculBureau!$C8,'1.2 Equipements de bureau'!#REF!)</f>
        <v>#REF!</v>
      </c>
      <c r="DX8" t="e">
        <f>SUMIF('1.2 Equipements de bureau'!$B$51:$B$2241,CalculBureau!$C8,'1.2 Equipements de bureau'!#REF!)</f>
        <v>#REF!</v>
      </c>
      <c r="DY8" t="e">
        <f>SUMIF('1.2 Equipements de bureau'!$B$51:$B$2241,CalculBureau!$C8,'1.2 Equipements de bureau'!#REF!)</f>
        <v>#REF!</v>
      </c>
      <c r="DZ8" t="e">
        <f>SUMIF('1.2 Equipements de bureau'!$B$51:$B$2241,CalculBureau!$C8,'1.2 Equipements de bureau'!#REF!)</f>
        <v>#REF!</v>
      </c>
      <c r="EA8" t="e">
        <f>SUMIF('1.2 Equipements de bureau'!$B$51:$B$2241,CalculBureau!$C8,'1.2 Equipements de bureau'!#REF!)</f>
        <v>#REF!</v>
      </c>
      <c r="EB8" t="e">
        <f>SUMIF('1.2 Equipements de bureau'!$B$51:$B$2241,CalculBureau!$C8,'1.2 Equipements de bureau'!#REF!)</f>
        <v>#REF!</v>
      </c>
      <c r="EC8" t="e">
        <f>SUMIF('1.2 Equipements de bureau'!$B$51:$B$2241,CalculBureau!$C8,'1.2 Equipements de bureau'!#REF!)</f>
        <v>#REF!</v>
      </c>
      <c r="ED8" t="e">
        <f>SUMIF('1.2 Equipements de bureau'!$B$51:$B$2241,CalculBureau!$C8,'1.2 Equipements de bureau'!#REF!)</f>
        <v>#REF!</v>
      </c>
      <c r="EE8" t="e">
        <f>SUMIF('1.2 Equipements de bureau'!$B$51:$B$2241,CalculBureau!$C8,'1.2 Equipements de bureau'!#REF!)</f>
        <v>#REF!</v>
      </c>
      <c r="EF8" t="e">
        <f>SUMIF('1.2 Equipements de bureau'!$B$51:$B$2241,CalculBureau!$C8,'1.2 Equipements de bureau'!#REF!)</f>
        <v>#REF!</v>
      </c>
      <c r="EG8" t="e">
        <f>SUMIF('1.2 Equipements de bureau'!$B$51:$B$2241,CalculBureau!$C8,'1.2 Equipements de bureau'!#REF!)</f>
        <v>#REF!</v>
      </c>
      <c r="EH8" t="e">
        <f>SUMIF('1.2 Equipements de bureau'!$B$51:$B$2241,CalculBureau!$C8,'1.2 Equipements de bureau'!#REF!)</f>
        <v>#REF!</v>
      </c>
      <c r="EI8" t="e">
        <f>SUMIF('1.2 Equipements de bureau'!$B$51:$B$2241,CalculBureau!$C8,'1.2 Equipements de bureau'!#REF!)</f>
        <v>#REF!</v>
      </c>
      <c r="EJ8" t="e">
        <f>SUMIF('1.2 Equipements de bureau'!$B$51:$B$2241,CalculBureau!$C8,'1.2 Equipements de bureau'!#REF!)</f>
        <v>#REF!</v>
      </c>
      <c r="EK8" t="e">
        <f>SUMIF('1.2 Equipements de bureau'!$B$51:$B$2241,CalculBureau!$C8,'1.2 Equipements de bureau'!#REF!)</f>
        <v>#REF!</v>
      </c>
      <c r="EL8" t="e">
        <f>SUMIF('1.2 Equipements de bureau'!$B$51:$B$2241,CalculBureau!$C8,'1.2 Equipements de bureau'!#REF!)</f>
        <v>#REF!</v>
      </c>
      <c r="EM8" t="e">
        <f>SUMIF('1.2 Equipements de bureau'!$B$51:$B$2241,CalculBureau!$C8,'1.2 Equipements de bureau'!#REF!)</f>
        <v>#REF!</v>
      </c>
      <c r="EN8" t="e">
        <f>SUMIF('1.2 Equipements de bureau'!$B$51:$B$2241,CalculBureau!$C8,'1.2 Equipements de bureau'!#REF!)</f>
        <v>#REF!</v>
      </c>
      <c r="EO8" t="e">
        <f>SUMIF('1.2 Equipements de bureau'!$B$51:$B$2241,CalculBureau!$C8,'1.2 Equipements de bureau'!#REF!)</f>
        <v>#REF!</v>
      </c>
      <c r="EP8" t="e">
        <f>SUMIF('1.2 Equipements de bureau'!$B$51:$B$2241,CalculBureau!$C8,'1.2 Equipements de bureau'!#REF!)</f>
        <v>#REF!</v>
      </c>
      <c r="EQ8" t="e">
        <f>SUMIF('1.2 Equipements de bureau'!$B$51:$B$2241,CalculBureau!$C8,'1.2 Equipements de bureau'!#REF!)</f>
        <v>#REF!</v>
      </c>
      <c r="ER8" t="e">
        <f>SUMIF('1.2 Equipements de bureau'!$B$51:$B$2241,CalculBureau!$C8,'1.2 Equipements de bureau'!#REF!)</f>
        <v>#REF!</v>
      </c>
      <c r="ES8" t="e">
        <f>SUMIF('1.2 Equipements de bureau'!$B$51:$B$2241,CalculBureau!$C8,'1.2 Equipements de bureau'!#REF!)</f>
        <v>#REF!</v>
      </c>
      <c r="ET8" t="e">
        <f>SUMIF('1.2 Equipements de bureau'!$B$51:$B$2241,CalculBureau!$C8,'1.2 Equipements de bureau'!#REF!)</f>
        <v>#REF!</v>
      </c>
      <c r="EU8" t="e">
        <f>SUMIF('1.2 Equipements de bureau'!$B$51:$B$2241,CalculBureau!$C8,'1.2 Equipements de bureau'!#REF!)</f>
        <v>#REF!</v>
      </c>
      <c r="EV8" t="e">
        <f>SUMIF('1.2 Equipements de bureau'!$B$51:$B$2241,CalculBureau!$C8,'1.2 Equipements de bureau'!#REF!)</f>
        <v>#REF!</v>
      </c>
      <c r="EW8" t="e">
        <f>SUMIF('1.2 Equipements de bureau'!$B$51:$B$2241,CalculBureau!$C8,'1.2 Equipements de bureau'!#REF!)</f>
        <v>#REF!</v>
      </c>
      <c r="EX8" t="e">
        <f>SUMIF('1.2 Equipements de bureau'!$B$51:$B$2241,CalculBureau!$C8,'1.2 Equipements de bureau'!#REF!)</f>
        <v>#REF!</v>
      </c>
      <c r="EY8" t="e">
        <f>SUMIF('1.2 Equipements de bureau'!$B$51:$B$2241,CalculBureau!$C8,'1.2 Equipements de bureau'!#REF!)</f>
        <v>#REF!</v>
      </c>
      <c r="EZ8" t="e">
        <f>SUMIF('1.2 Equipements de bureau'!$B$51:$B$2241,CalculBureau!$C8,'1.2 Equipements de bureau'!#REF!)</f>
        <v>#REF!</v>
      </c>
      <c r="FA8" t="e">
        <f>SUMIF('1.2 Equipements de bureau'!$B$51:$B$2241,CalculBureau!$C8,'1.2 Equipements de bureau'!#REF!)</f>
        <v>#REF!</v>
      </c>
      <c r="FB8" t="e">
        <f>SUMIF('1.2 Equipements de bureau'!$B$51:$B$2241,CalculBureau!$C8,'1.2 Equipements de bureau'!#REF!)</f>
        <v>#REF!</v>
      </c>
      <c r="FC8" t="e">
        <f>SUMIF('1.2 Equipements de bureau'!$B$51:$B$2241,CalculBureau!$C8,'1.2 Equipements de bureau'!#REF!)</f>
        <v>#REF!</v>
      </c>
      <c r="FD8" t="e">
        <f>SUMIF('1.2 Equipements de bureau'!$B$51:$B$2241,CalculBureau!$C8,'1.2 Equipements de bureau'!#REF!)</f>
        <v>#REF!</v>
      </c>
      <c r="FE8" t="e">
        <f>SUMIF('1.2 Equipements de bureau'!$B$51:$B$2241,CalculBureau!$C8,'1.2 Equipements de bureau'!#REF!)</f>
        <v>#REF!</v>
      </c>
      <c r="FF8" t="e">
        <f>SUMIF('1.2 Equipements de bureau'!$B$51:$B$2241,CalculBureau!$C8,'1.2 Equipements de bureau'!#REF!)</f>
        <v>#REF!</v>
      </c>
      <c r="FG8" t="e">
        <f>SUMIF('1.2 Equipements de bureau'!$B$51:$B$2241,CalculBureau!$C8,'1.2 Equipements de bureau'!#REF!)</f>
        <v>#REF!</v>
      </c>
      <c r="FH8" t="e">
        <f>SUMIF('1.2 Equipements de bureau'!$B$51:$B$2241,CalculBureau!$C8,'1.2 Equipements de bureau'!#REF!)</f>
        <v>#REF!</v>
      </c>
      <c r="FI8" t="e">
        <f>SUMIF('1.2 Equipements de bureau'!$B$51:$B$2241,CalculBureau!$C8,'1.2 Equipements de bureau'!#REF!)</f>
        <v>#REF!</v>
      </c>
      <c r="FJ8" t="e">
        <f>SUMIF('1.2 Equipements de bureau'!$B$51:$B$2241,CalculBureau!$C8,'1.2 Equipements de bureau'!#REF!)</f>
        <v>#REF!</v>
      </c>
      <c r="FK8" t="e">
        <f>SUMIF('1.2 Equipements de bureau'!$B$51:$B$2241,CalculBureau!$C8,'1.2 Equipements de bureau'!#REF!)</f>
        <v>#REF!</v>
      </c>
      <c r="FL8" t="e">
        <f>SUMIF('1.2 Equipements de bureau'!$B$51:$B$2241,CalculBureau!$C8,'1.2 Equipements de bureau'!#REF!)</f>
        <v>#REF!</v>
      </c>
      <c r="FM8" t="e">
        <f>SUMIF('1.2 Equipements de bureau'!$B$51:$B$2241,CalculBureau!$C8,'1.2 Equipements de bureau'!#REF!)</f>
        <v>#REF!</v>
      </c>
      <c r="FN8" t="e">
        <f>SUMIF('1.2 Equipements de bureau'!$B$51:$B$2241,CalculBureau!$C8,'1.2 Equipements de bureau'!#REF!)</f>
        <v>#REF!</v>
      </c>
      <c r="FO8" t="e">
        <f>SUMIF('1.2 Equipements de bureau'!$B$51:$B$2241,CalculBureau!$C8,'1.2 Equipements de bureau'!#REF!)</f>
        <v>#REF!</v>
      </c>
      <c r="FP8" t="e">
        <f>SUMIF('1.2 Equipements de bureau'!$B$51:$B$2241,CalculBureau!$C8,'1.2 Equipements de bureau'!#REF!)</f>
        <v>#REF!</v>
      </c>
      <c r="FQ8" t="e">
        <f>SUMIF('1.2 Equipements de bureau'!$B$51:$B$2241,CalculBureau!$C8,'1.2 Equipements de bureau'!#REF!)</f>
        <v>#REF!</v>
      </c>
      <c r="FR8" t="e">
        <f>SUMIF('1.2 Equipements de bureau'!$B$51:$B$2241,CalculBureau!$C8,'1.2 Equipements de bureau'!#REF!)</f>
        <v>#REF!</v>
      </c>
      <c r="FS8" t="e">
        <f>SUMIF('1.2 Equipements de bureau'!$B$51:$B$2241,CalculBureau!$C8,'1.2 Equipements de bureau'!#REF!)</f>
        <v>#REF!</v>
      </c>
      <c r="FT8" t="e">
        <f>SUMIF('1.2 Equipements de bureau'!$B$51:$B$2241,CalculBureau!$C8,'1.2 Equipements de bureau'!#REF!)</f>
        <v>#REF!</v>
      </c>
      <c r="FU8" t="e">
        <f>SUMIF('1.2 Equipements de bureau'!$B$51:$B$2241,CalculBureau!$C8,'1.2 Equipements de bureau'!#REF!)</f>
        <v>#REF!</v>
      </c>
      <c r="FV8" t="e">
        <f>SUMIF('1.2 Equipements de bureau'!$B$51:$B$2241,CalculBureau!$C8,'1.2 Equipements de bureau'!#REF!)</f>
        <v>#REF!</v>
      </c>
      <c r="FW8" t="e">
        <f>SUMIF('1.2 Equipements de bureau'!$B$51:$B$2241,CalculBureau!$C8,'1.2 Equipements de bureau'!#REF!)</f>
        <v>#REF!</v>
      </c>
      <c r="FX8" t="e">
        <f>SUMIF('1.2 Equipements de bureau'!$B$51:$B$2241,CalculBureau!$C8,'1.2 Equipements de bureau'!#REF!)</f>
        <v>#REF!</v>
      </c>
      <c r="FY8" t="e">
        <f>SUMIF('1.2 Equipements de bureau'!$B$51:$B$2241,CalculBureau!$C8,'1.2 Equipements de bureau'!#REF!)</f>
        <v>#REF!</v>
      </c>
      <c r="FZ8" t="e">
        <f>SUMIF('1.2 Equipements de bureau'!$B$51:$B$2241,CalculBureau!$C8,'1.2 Equipements de bureau'!#REF!)</f>
        <v>#REF!</v>
      </c>
      <c r="GA8" t="e">
        <f>SUMIF('1.2 Equipements de bureau'!$B$51:$B$2241,CalculBureau!$C8,'1.2 Equipements de bureau'!#REF!)</f>
        <v>#REF!</v>
      </c>
      <c r="GB8" t="e">
        <f>SUMIF('1.2 Equipements de bureau'!$B$51:$B$2241,CalculBureau!$C8,'1.2 Equipements de bureau'!#REF!)</f>
        <v>#REF!</v>
      </c>
      <c r="GC8" t="e">
        <f>SUMIF('1.2 Equipements de bureau'!$B$51:$B$2241,CalculBureau!$C8,'1.2 Equipements de bureau'!#REF!)</f>
        <v>#REF!</v>
      </c>
      <c r="GD8" t="e">
        <f>SUMIF('1.2 Equipements de bureau'!$B$51:$B$2241,CalculBureau!$C8,'1.2 Equipements de bureau'!#REF!)</f>
        <v>#REF!</v>
      </c>
      <c r="GE8" t="e">
        <f>SUMIF('1.2 Equipements de bureau'!$B$51:$B$2241,CalculBureau!$C8,'1.2 Equipements de bureau'!#REF!)</f>
        <v>#REF!</v>
      </c>
      <c r="GF8" t="e">
        <f>SUMIF('1.2 Equipements de bureau'!$B$51:$B$2241,CalculBureau!$C8,'1.2 Equipements de bureau'!#REF!)</f>
        <v>#REF!</v>
      </c>
      <c r="GG8" t="e">
        <f>SUMIF('1.2 Equipements de bureau'!$B$51:$B$2241,CalculBureau!$C8,'1.2 Equipements de bureau'!#REF!)</f>
        <v>#REF!</v>
      </c>
      <c r="GH8" t="e">
        <f>SUMIF('1.2 Equipements de bureau'!$B$51:$B$2241,CalculBureau!$C8,'1.2 Equipements de bureau'!#REF!)</f>
        <v>#REF!</v>
      </c>
      <c r="GI8" t="e">
        <f>SUMIF('1.2 Equipements de bureau'!$B$51:$B$2241,CalculBureau!$C8,'1.2 Equipements de bureau'!#REF!)</f>
        <v>#REF!</v>
      </c>
      <c r="GJ8" t="e">
        <f>SUMIF('1.2 Equipements de bureau'!$B$51:$B$2241,CalculBureau!$C8,'1.2 Equipements de bureau'!#REF!)</f>
        <v>#REF!</v>
      </c>
      <c r="GK8" t="e">
        <f>SUMIF('1.2 Equipements de bureau'!$B$51:$B$2241,CalculBureau!$C8,'1.2 Equipements de bureau'!#REF!)</f>
        <v>#REF!</v>
      </c>
      <c r="GL8" t="e">
        <f>SUMIF('1.2 Equipements de bureau'!$B$51:$B$2241,CalculBureau!$C8,'1.2 Equipements de bureau'!#REF!)</f>
        <v>#REF!</v>
      </c>
      <c r="GM8" t="e">
        <f>SUMIF('1.2 Equipements de bureau'!$B$51:$B$2241,CalculBureau!$C8,'1.2 Equipements de bureau'!#REF!)</f>
        <v>#REF!</v>
      </c>
      <c r="GN8" t="e">
        <f>SUMIF('1.2 Equipements de bureau'!$B$51:$B$2241,CalculBureau!$C8,'1.2 Equipements de bureau'!#REF!)</f>
        <v>#REF!</v>
      </c>
      <c r="GO8" t="e">
        <f>SUMIF('1.2 Equipements de bureau'!$B$51:$B$2241,CalculBureau!$C8,'1.2 Equipements de bureau'!#REF!)</f>
        <v>#REF!</v>
      </c>
      <c r="GP8" t="e">
        <f>SUMIF('1.2 Equipements de bureau'!$B$51:$B$2241,CalculBureau!$C8,'1.2 Equipements de bureau'!#REF!)</f>
        <v>#REF!</v>
      </c>
      <c r="GQ8" t="e">
        <f>SUMIF('1.2 Equipements de bureau'!$B$51:$B$2241,CalculBureau!$C8,'1.2 Equipements de bureau'!#REF!)</f>
        <v>#REF!</v>
      </c>
      <c r="GR8" t="e">
        <f>SUMIF('1.2 Equipements de bureau'!$B$51:$B$2241,CalculBureau!$C8,'1.2 Equipements de bureau'!#REF!)</f>
        <v>#REF!</v>
      </c>
      <c r="GS8" t="e">
        <f>SUMIF('1.2 Equipements de bureau'!$B$51:$B$2241,CalculBureau!$C8,'1.2 Equipements de bureau'!#REF!)</f>
        <v>#REF!</v>
      </c>
      <c r="GT8" t="e">
        <f>SUMIF('1.2 Equipements de bureau'!$B$51:$B$2241,CalculBureau!$C8,'1.2 Equipements de bureau'!#REF!)</f>
        <v>#REF!</v>
      </c>
      <c r="GU8" t="e">
        <f>SUMIF('1.2 Equipements de bureau'!$B$51:$B$2241,CalculBureau!$C8,'1.2 Equipements de bureau'!#REF!)</f>
        <v>#REF!</v>
      </c>
    </row>
    <row r="9" spans="3:203" x14ac:dyDescent="0.25">
      <c r="C9" s="195" t="s">
        <v>122</v>
      </c>
      <c r="D9">
        <f>SUMIF('1.2 Equipements de bureau'!$B$51:$B$2241,CalculBureau!$C9,'1.2 Equipements de bureau'!D$51:D2248)</f>
        <v>0</v>
      </c>
      <c r="E9">
        <f>SUMIF('1.2 Equipements de bureau'!$B$51:$B$2241,CalculBureau!$C9,'1.2 Equipements de bureau'!E$51:E2248)</f>
        <v>0</v>
      </c>
      <c r="F9">
        <f>SUMIF('1.2 Equipements de bureau'!$B$51:$B$2241,CalculBureau!$C9,'1.2 Equipements de bureau'!F$51:F2248)</f>
        <v>0</v>
      </c>
      <c r="G9">
        <f>SUMIF('1.2 Equipements de bureau'!$B$51:$B$2241,CalculBureau!$C9,'1.2 Equipements de bureau'!G$51:G2248)</f>
        <v>0</v>
      </c>
      <c r="H9">
        <f>SUMIF('1.2 Equipements de bureau'!$B$51:$B$2241,CalculBureau!$C9,'1.2 Equipements de bureau'!H$51:H2248)</f>
        <v>0</v>
      </c>
      <c r="I9">
        <f>SUMIF('1.2 Equipements de bureau'!$B$51:$B$2241,CalculBureau!$C9,'1.2 Equipements de bureau'!I$51:I2248)</f>
        <v>0</v>
      </c>
      <c r="J9">
        <f>SUMIF('1.2 Equipements de bureau'!$B$51:$B$2241,CalculBureau!$C9,'1.2 Equipements de bureau'!J$51:J2248)</f>
        <v>0</v>
      </c>
      <c r="K9">
        <f>SUMIF('1.2 Equipements de bureau'!$B$51:$B$2241,CalculBureau!$C9,'1.2 Equipements de bureau'!K$51:K2248)</f>
        <v>0</v>
      </c>
      <c r="L9">
        <f>SUMIF('1.2 Equipements de bureau'!$B$51:$B$2241,CalculBureau!$C9,'1.2 Equipements de bureau'!L$51:L2248)</f>
        <v>0</v>
      </c>
      <c r="M9">
        <f>SUMIF('1.2 Equipements de bureau'!$B$51:$B$2241,CalculBureau!$C9,'1.2 Equipements de bureau'!M$51:M2248)</f>
        <v>0</v>
      </c>
      <c r="N9">
        <f>SUMIF('1.2 Equipements de bureau'!$B$51:$B$2241,CalculBureau!$C9,'1.2 Equipements de bureau'!N$51:N2248)</f>
        <v>0</v>
      </c>
      <c r="O9">
        <f>SUMIF('1.2 Equipements de bureau'!$B$51:$B$2241,CalculBureau!$C9,'1.2 Equipements de bureau'!O$51:O2248)</f>
        <v>0</v>
      </c>
      <c r="P9">
        <f>SUMIF('1.2 Equipements de bureau'!$B$51:$B$2241,CalculBureau!$C9,'1.2 Equipements de bureau'!P$51:P2248)</f>
        <v>0</v>
      </c>
      <c r="Q9">
        <f>SUMIF('1.2 Equipements de bureau'!$B$51:$B$2241,CalculBureau!$C9,'1.2 Equipements de bureau'!Q$51:Q2248)</f>
        <v>0</v>
      </c>
      <c r="R9">
        <f>SUMIF('1.2 Equipements de bureau'!$B$51:$B$2241,CalculBureau!$C9,'1.2 Equipements de bureau'!R$51:R2248)</f>
        <v>0</v>
      </c>
      <c r="S9">
        <f>SUMIF('1.2 Equipements de bureau'!$B$51:$B$2241,CalculBureau!$C9,'1.2 Equipements de bureau'!S$51:S2248)</f>
        <v>0</v>
      </c>
      <c r="T9">
        <f>SUMIF('1.2 Equipements de bureau'!$B$51:$B$2241,CalculBureau!$C9,'1.2 Equipements de bureau'!T$51:T2248)</f>
        <v>0</v>
      </c>
      <c r="U9">
        <f>SUMIF('1.2 Equipements de bureau'!$B$51:$B$2241,CalculBureau!$C9,'1.2 Equipements de bureau'!U$51:U2248)</f>
        <v>0</v>
      </c>
      <c r="V9">
        <f>SUMIF('1.2 Equipements de bureau'!$B$51:$B$2241,CalculBureau!$C9,'1.2 Equipements de bureau'!V$51:V2248)</f>
        <v>0</v>
      </c>
      <c r="W9">
        <f>SUMIF('1.2 Equipements de bureau'!$B$51:$B$2241,CalculBureau!$C9,'1.2 Equipements de bureau'!W$51:W2248)</f>
        <v>0</v>
      </c>
      <c r="X9">
        <f>SUMIF('1.2 Equipements de bureau'!$B$51:$B$2241,CalculBureau!$C9,'1.2 Equipements de bureau'!X$51:X2248)</f>
        <v>0</v>
      </c>
      <c r="Y9">
        <f>SUMIF('1.2 Equipements de bureau'!$B$51:$B$2241,CalculBureau!$C9,'1.2 Equipements de bureau'!Y$51:Y2248)</f>
        <v>0</v>
      </c>
      <c r="Z9">
        <f>SUMIF('1.2 Equipements de bureau'!$B$51:$B$2241,CalculBureau!$C9,'1.2 Equipements de bureau'!Z$51:Z2248)</f>
        <v>0</v>
      </c>
      <c r="AA9">
        <f>SUMIF('1.2 Equipements de bureau'!$B$51:$B$2241,CalculBureau!$C9,'1.2 Equipements de bureau'!AA$51:AA2248)</f>
        <v>0</v>
      </c>
      <c r="AB9">
        <f>SUMIF('1.2 Equipements de bureau'!$B$51:$B$2241,CalculBureau!$C9,'1.2 Equipements de bureau'!AB$51:AB2248)</f>
        <v>0</v>
      </c>
      <c r="AC9">
        <f>SUMIF('1.2 Equipements de bureau'!$B$51:$B$2241,CalculBureau!$C9,'1.2 Equipements de bureau'!AC$51:AC2248)</f>
        <v>0</v>
      </c>
      <c r="AD9">
        <f>SUMIF('1.2 Equipements de bureau'!$B$51:$B$2241,CalculBureau!$C9,'1.2 Equipements de bureau'!AD$51:AD2248)</f>
        <v>0</v>
      </c>
      <c r="AE9">
        <f>SUMIF('1.2 Equipements de bureau'!$B$51:$B$2241,CalculBureau!$C9,'1.2 Equipements de bureau'!AE$51:AE2248)</f>
        <v>0</v>
      </c>
      <c r="AF9">
        <f>SUMIF('1.2 Equipements de bureau'!$B$51:$B$2241,CalculBureau!$C9,'1.2 Equipements de bureau'!AF$51:AF2248)</f>
        <v>0</v>
      </c>
      <c r="AG9">
        <f>SUMIF('1.2 Equipements de bureau'!$B$51:$B$2241,CalculBureau!$C9,'1.2 Equipements de bureau'!AG$51:AG2248)</f>
        <v>0</v>
      </c>
      <c r="AH9" t="e">
        <f>SUMIF('1.2 Equipements de bureau'!$B$51:$B$2241,CalculBureau!$C9,'1.2 Equipements de bureau'!#REF!)</f>
        <v>#REF!</v>
      </c>
      <c r="AI9" t="e">
        <f>SUMIF('1.2 Equipements de bureau'!$B$51:$B$2241,CalculBureau!$C9,'1.2 Equipements de bureau'!#REF!)</f>
        <v>#REF!</v>
      </c>
      <c r="AJ9" t="e">
        <f>SUMIF('1.2 Equipements de bureau'!$B$51:$B$2241,CalculBureau!$C9,'1.2 Equipements de bureau'!#REF!)</f>
        <v>#REF!</v>
      </c>
      <c r="AK9" t="e">
        <f>SUMIF('1.2 Equipements de bureau'!$B$51:$B$2241,CalculBureau!$C9,'1.2 Equipements de bureau'!#REF!)</f>
        <v>#REF!</v>
      </c>
      <c r="AL9" t="e">
        <f>SUMIF('1.2 Equipements de bureau'!$B$51:$B$2241,CalculBureau!$C9,'1.2 Equipements de bureau'!#REF!)</f>
        <v>#REF!</v>
      </c>
      <c r="AM9" t="e">
        <f>SUMIF('1.2 Equipements de bureau'!$B$51:$B$2241,CalculBureau!$C9,'1.2 Equipements de bureau'!#REF!)</f>
        <v>#REF!</v>
      </c>
      <c r="AN9" t="e">
        <f>SUMIF('1.2 Equipements de bureau'!$B$51:$B$2241,CalculBureau!$C9,'1.2 Equipements de bureau'!#REF!)</f>
        <v>#REF!</v>
      </c>
      <c r="AO9" t="e">
        <f>SUMIF('1.2 Equipements de bureau'!$B$51:$B$2241,CalculBureau!$C9,'1.2 Equipements de bureau'!#REF!)</f>
        <v>#REF!</v>
      </c>
      <c r="AP9" t="e">
        <f>SUMIF('1.2 Equipements de bureau'!$B$51:$B$2241,CalculBureau!$C9,'1.2 Equipements de bureau'!#REF!)</f>
        <v>#REF!</v>
      </c>
      <c r="AQ9" t="e">
        <f>SUMIF('1.2 Equipements de bureau'!$B$51:$B$2241,CalculBureau!$C9,'1.2 Equipements de bureau'!#REF!)</f>
        <v>#REF!</v>
      </c>
      <c r="AR9" t="e">
        <f>SUMIF('1.2 Equipements de bureau'!$B$51:$B$2241,CalculBureau!$C9,'1.2 Equipements de bureau'!#REF!)</f>
        <v>#REF!</v>
      </c>
      <c r="AS9" t="e">
        <f>SUMIF('1.2 Equipements de bureau'!$B$51:$B$2241,CalculBureau!$C9,'1.2 Equipements de bureau'!#REF!)</f>
        <v>#REF!</v>
      </c>
      <c r="AT9" t="e">
        <f>SUMIF('1.2 Equipements de bureau'!$B$51:$B$2241,CalculBureau!$C9,'1.2 Equipements de bureau'!#REF!)</f>
        <v>#REF!</v>
      </c>
      <c r="AU9" t="e">
        <f>SUMIF('1.2 Equipements de bureau'!$B$51:$B$2241,CalculBureau!$C9,'1.2 Equipements de bureau'!#REF!)</f>
        <v>#REF!</v>
      </c>
      <c r="AV9" t="e">
        <f>SUMIF('1.2 Equipements de bureau'!$B$51:$B$2241,CalculBureau!$C9,'1.2 Equipements de bureau'!#REF!)</f>
        <v>#REF!</v>
      </c>
      <c r="AW9" t="e">
        <f>SUMIF('1.2 Equipements de bureau'!$B$51:$B$2241,CalculBureau!$C9,'1.2 Equipements de bureau'!#REF!)</f>
        <v>#REF!</v>
      </c>
      <c r="AX9" t="e">
        <f>SUMIF('1.2 Equipements de bureau'!$B$51:$B$2241,CalculBureau!$C9,'1.2 Equipements de bureau'!#REF!)</f>
        <v>#REF!</v>
      </c>
      <c r="AY9" t="e">
        <f>SUMIF('1.2 Equipements de bureau'!$B$51:$B$2241,CalculBureau!$C9,'1.2 Equipements de bureau'!#REF!)</f>
        <v>#REF!</v>
      </c>
      <c r="AZ9" t="e">
        <f>SUMIF('1.2 Equipements de bureau'!$B$51:$B$2241,CalculBureau!$C9,'1.2 Equipements de bureau'!#REF!)</f>
        <v>#REF!</v>
      </c>
      <c r="BA9" t="e">
        <f>SUMIF('1.2 Equipements de bureau'!$B$51:$B$2241,CalculBureau!$C9,'1.2 Equipements de bureau'!#REF!)</f>
        <v>#REF!</v>
      </c>
      <c r="BB9" t="e">
        <f>SUMIF('1.2 Equipements de bureau'!$B$51:$B$2241,CalculBureau!$C9,'1.2 Equipements de bureau'!#REF!)</f>
        <v>#REF!</v>
      </c>
      <c r="BC9" t="e">
        <f>SUMIF('1.2 Equipements de bureau'!$B$51:$B$2241,CalculBureau!$C9,'1.2 Equipements de bureau'!#REF!)</f>
        <v>#REF!</v>
      </c>
      <c r="BD9" t="e">
        <f>SUMIF('1.2 Equipements de bureau'!$B$51:$B$2241,CalculBureau!$C9,'1.2 Equipements de bureau'!#REF!)</f>
        <v>#REF!</v>
      </c>
      <c r="BE9" t="e">
        <f>SUMIF('1.2 Equipements de bureau'!$B$51:$B$2241,CalculBureau!$C9,'1.2 Equipements de bureau'!#REF!)</f>
        <v>#REF!</v>
      </c>
      <c r="BF9" t="e">
        <f>SUMIF('1.2 Equipements de bureau'!$B$51:$B$2241,CalculBureau!$C9,'1.2 Equipements de bureau'!#REF!)</f>
        <v>#REF!</v>
      </c>
      <c r="BG9" t="e">
        <f>SUMIF('1.2 Equipements de bureau'!$B$51:$B$2241,CalculBureau!$C9,'1.2 Equipements de bureau'!#REF!)</f>
        <v>#REF!</v>
      </c>
      <c r="BH9" t="e">
        <f>SUMIF('1.2 Equipements de bureau'!$B$51:$B$2241,CalculBureau!$C9,'1.2 Equipements de bureau'!#REF!)</f>
        <v>#REF!</v>
      </c>
      <c r="BI9" t="e">
        <f>SUMIF('1.2 Equipements de bureau'!$B$51:$B$2241,CalculBureau!$C9,'1.2 Equipements de bureau'!#REF!)</f>
        <v>#REF!</v>
      </c>
      <c r="BJ9" t="e">
        <f>SUMIF('1.2 Equipements de bureau'!$B$51:$B$2241,CalculBureau!$C9,'1.2 Equipements de bureau'!#REF!)</f>
        <v>#REF!</v>
      </c>
      <c r="BK9" t="e">
        <f>SUMIF('1.2 Equipements de bureau'!$B$51:$B$2241,CalculBureau!$C9,'1.2 Equipements de bureau'!#REF!)</f>
        <v>#REF!</v>
      </c>
      <c r="BL9" t="e">
        <f>SUMIF('1.2 Equipements de bureau'!$B$51:$B$2241,CalculBureau!$C9,'1.2 Equipements de bureau'!#REF!)</f>
        <v>#REF!</v>
      </c>
      <c r="BM9" t="e">
        <f>SUMIF('1.2 Equipements de bureau'!$B$51:$B$2241,CalculBureau!$C9,'1.2 Equipements de bureau'!#REF!)</f>
        <v>#REF!</v>
      </c>
      <c r="BN9" t="e">
        <f>SUMIF('1.2 Equipements de bureau'!$B$51:$B$2241,CalculBureau!$C9,'1.2 Equipements de bureau'!#REF!)</f>
        <v>#REF!</v>
      </c>
      <c r="BO9" t="e">
        <f>SUMIF('1.2 Equipements de bureau'!$B$51:$B$2241,CalculBureau!$C9,'1.2 Equipements de bureau'!#REF!)</f>
        <v>#REF!</v>
      </c>
      <c r="BP9" t="e">
        <f>SUMIF('1.2 Equipements de bureau'!$B$51:$B$2241,CalculBureau!$C9,'1.2 Equipements de bureau'!#REF!)</f>
        <v>#REF!</v>
      </c>
      <c r="BQ9" t="e">
        <f>SUMIF('1.2 Equipements de bureau'!$B$51:$B$2241,CalculBureau!$C9,'1.2 Equipements de bureau'!#REF!)</f>
        <v>#REF!</v>
      </c>
      <c r="BR9" t="e">
        <f>SUMIF('1.2 Equipements de bureau'!$B$51:$B$2241,CalculBureau!$C9,'1.2 Equipements de bureau'!#REF!)</f>
        <v>#REF!</v>
      </c>
      <c r="BS9" t="e">
        <f>SUMIF('1.2 Equipements de bureau'!$B$51:$B$2241,CalculBureau!$C9,'1.2 Equipements de bureau'!#REF!)</f>
        <v>#REF!</v>
      </c>
      <c r="BT9" t="e">
        <f>SUMIF('1.2 Equipements de bureau'!$B$51:$B$2241,CalculBureau!$C9,'1.2 Equipements de bureau'!#REF!)</f>
        <v>#REF!</v>
      </c>
      <c r="BU9" t="e">
        <f>SUMIF('1.2 Equipements de bureau'!$B$51:$B$2241,CalculBureau!$C9,'1.2 Equipements de bureau'!#REF!)</f>
        <v>#REF!</v>
      </c>
      <c r="BV9" t="e">
        <f>SUMIF('1.2 Equipements de bureau'!$B$51:$B$2241,CalculBureau!$C9,'1.2 Equipements de bureau'!#REF!)</f>
        <v>#REF!</v>
      </c>
      <c r="BW9" t="e">
        <f>SUMIF('1.2 Equipements de bureau'!$B$51:$B$2241,CalculBureau!$C9,'1.2 Equipements de bureau'!#REF!)</f>
        <v>#REF!</v>
      </c>
      <c r="BX9" t="e">
        <f>SUMIF('1.2 Equipements de bureau'!$B$51:$B$2241,CalculBureau!$C9,'1.2 Equipements de bureau'!#REF!)</f>
        <v>#REF!</v>
      </c>
      <c r="BY9" t="e">
        <f>SUMIF('1.2 Equipements de bureau'!$B$51:$B$2241,CalculBureau!$C9,'1.2 Equipements de bureau'!#REF!)</f>
        <v>#REF!</v>
      </c>
      <c r="BZ9" t="e">
        <f>SUMIF('1.2 Equipements de bureau'!$B$51:$B$2241,CalculBureau!$C9,'1.2 Equipements de bureau'!#REF!)</f>
        <v>#REF!</v>
      </c>
      <c r="CA9" t="e">
        <f>SUMIF('1.2 Equipements de bureau'!$B$51:$B$2241,CalculBureau!$C9,'1.2 Equipements de bureau'!#REF!)</f>
        <v>#REF!</v>
      </c>
      <c r="CB9" t="e">
        <f>SUMIF('1.2 Equipements de bureau'!$B$51:$B$2241,CalculBureau!$C9,'1.2 Equipements de bureau'!#REF!)</f>
        <v>#REF!</v>
      </c>
      <c r="CC9" t="e">
        <f>SUMIF('1.2 Equipements de bureau'!$B$51:$B$2241,CalculBureau!$C9,'1.2 Equipements de bureau'!#REF!)</f>
        <v>#REF!</v>
      </c>
      <c r="CD9" t="e">
        <f>SUMIF('1.2 Equipements de bureau'!$B$51:$B$2241,CalculBureau!$C9,'1.2 Equipements de bureau'!#REF!)</f>
        <v>#REF!</v>
      </c>
      <c r="CE9" t="e">
        <f>SUMIF('1.2 Equipements de bureau'!$B$51:$B$2241,CalculBureau!$C9,'1.2 Equipements de bureau'!#REF!)</f>
        <v>#REF!</v>
      </c>
      <c r="CF9" t="e">
        <f>SUMIF('1.2 Equipements de bureau'!$B$51:$B$2241,CalculBureau!$C9,'1.2 Equipements de bureau'!#REF!)</f>
        <v>#REF!</v>
      </c>
      <c r="CG9" t="e">
        <f>SUMIF('1.2 Equipements de bureau'!$B$51:$B$2241,CalculBureau!$C9,'1.2 Equipements de bureau'!#REF!)</f>
        <v>#REF!</v>
      </c>
      <c r="CH9" t="e">
        <f>SUMIF('1.2 Equipements de bureau'!$B$51:$B$2241,CalculBureau!$C9,'1.2 Equipements de bureau'!#REF!)</f>
        <v>#REF!</v>
      </c>
      <c r="CI9" t="e">
        <f>SUMIF('1.2 Equipements de bureau'!$B$51:$B$2241,CalculBureau!$C9,'1.2 Equipements de bureau'!#REF!)</f>
        <v>#REF!</v>
      </c>
      <c r="CJ9" t="e">
        <f>SUMIF('1.2 Equipements de bureau'!$B$51:$B$2241,CalculBureau!$C9,'1.2 Equipements de bureau'!#REF!)</f>
        <v>#REF!</v>
      </c>
      <c r="CK9" t="e">
        <f>SUMIF('1.2 Equipements de bureau'!$B$51:$B$2241,CalculBureau!$C9,'1.2 Equipements de bureau'!#REF!)</f>
        <v>#REF!</v>
      </c>
      <c r="CL9" t="e">
        <f>SUMIF('1.2 Equipements de bureau'!$B$51:$B$2241,CalculBureau!$C9,'1.2 Equipements de bureau'!#REF!)</f>
        <v>#REF!</v>
      </c>
      <c r="CM9" t="e">
        <f>SUMIF('1.2 Equipements de bureau'!$B$51:$B$2241,CalculBureau!$C9,'1.2 Equipements de bureau'!#REF!)</f>
        <v>#REF!</v>
      </c>
      <c r="CN9" t="e">
        <f>SUMIF('1.2 Equipements de bureau'!$B$51:$B$2241,CalculBureau!$C9,'1.2 Equipements de bureau'!#REF!)</f>
        <v>#REF!</v>
      </c>
      <c r="CO9" t="e">
        <f>SUMIF('1.2 Equipements de bureau'!$B$51:$B$2241,CalculBureau!$C9,'1.2 Equipements de bureau'!#REF!)</f>
        <v>#REF!</v>
      </c>
      <c r="CP9" t="e">
        <f>SUMIF('1.2 Equipements de bureau'!$B$51:$B$2241,CalculBureau!$C9,'1.2 Equipements de bureau'!#REF!)</f>
        <v>#REF!</v>
      </c>
      <c r="CQ9" t="e">
        <f>SUMIF('1.2 Equipements de bureau'!$B$51:$B$2241,CalculBureau!$C9,'1.2 Equipements de bureau'!#REF!)</f>
        <v>#REF!</v>
      </c>
      <c r="CR9" t="e">
        <f>SUMIF('1.2 Equipements de bureau'!$B$51:$B$2241,CalculBureau!$C9,'1.2 Equipements de bureau'!#REF!)</f>
        <v>#REF!</v>
      </c>
      <c r="CS9" t="e">
        <f>SUMIF('1.2 Equipements de bureau'!$B$51:$B$2241,CalculBureau!$C9,'1.2 Equipements de bureau'!#REF!)</f>
        <v>#REF!</v>
      </c>
      <c r="CT9" t="e">
        <f>SUMIF('1.2 Equipements de bureau'!$B$51:$B$2241,CalculBureau!$C9,'1.2 Equipements de bureau'!#REF!)</f>
        <v>#REF!</v>
      </c>
      <c r="CU9" t="e">
        <f>SUMIF('1.2 Equipements de bureau'!$B$51:$B$2241,CalculBureau!$C9,'1.2 Equipements de bureau'!#REF!)</f>
        <v>#REF!</v>
      </c>
      <c r="CV9" t="e">
        <f>SUMIF('1.2 Equipements de bureau'!$B$51:$B$2241,CalculBureau!$C9,'1.2 Equipements de bureau'!#REF!)</f>
        <v>#REF!</v>
      </c>
      <c r="CW9" t="e">
        <f>SUMIF('1.2 Equipements de bureau'!$B$51:$B$2241,CalculBureau!$C9,'1.2 Equipements de bureau'!#REF!)</f>
        <v>#REF!</v>
      </c>
      <c r="CX9" t="e">
        <f>SUMIF('1.2 Equipements de bureau'!$B$51:$B$2241,CalculBureau!$C9,'1.2 Equipements de bureau'!#REF!)</f>
        <v>#REF!</v>
      </c>
      <c r="CY9" t="e">
        <f>SUMIF('1.2 Equipements de bureau'!$B$51:$B$2241,CalculBureau!$C9,'1.2 Equipements de bureau'!#REF!)</f>
        <v>#REF!</v>
      </c>
      <c r="CZ9" t="e">
        <f>SUMIF('1.2 Equipements de bureau'!$B$51:$B$2241,CalculBureau!$C9,'1.2 Equipements de bureau'!#REF!)</f>
        <v>#REF!</v>
      </c>
      <c r="DA9" t="e">
        <f>SUMIF('1.2 Equipements de bureau'!$B$51:$B$2241,CalculBureau!$C9,'1.2 Equipements de bureau'!#REF!)</f>
        <v>#REF!</v>
      </c>
      <c r="DB9" t="e">
        <f>SUMIF('1.2 Equipements de bureau'!$B$51:$B$2241,CalculBureau!$C9,'1.2 Equipements de bureau'!#REF!)</f>
        <v>#REF!</v>
      </c>
      <c r="DC9" t="e">
        <f>SUMIF('1.2 Equipements de bureau'!$B$51:$B$2241,CalculBureau!$C9,'1.2 Equipements de bureau'!#REF!)</f>
        <v>#REF!</v>
      </c>
      <c r="DD9" t="e">
        <f>SUMIF('1.2 Equipements de bureau'!$B$51:$B$2241,CalculBureau!$C9,'1.2 Equipements de bureau'!#REF!)</f>
        <v>#REF!</v>
      </c>
      <c r="DE9" t="e">
        <f>SUMIF('1.2 Equipements de bureau'!$B$51:$B$2241,CalculBureau!$C9,'1.2 Equipements de bureau'!#REF!)</f>
        <v>#REF!</v>
      </c>
      <c r="DF9" t="e">
        <f>SUMIF('1.2 Equipements de bureau'!$B$51:$B$2241,CalculBureau!$C9,'1.2 Equipements de bureau'!#REF!)</f>
        <v>#REF!</v>
      </c>
      <c r="DG9" t="e">
        <f>SUMIF('1.2 Equipements de bureau'!$B$51:$B$2241,CalculBureau!$C9,'1.2 Equipements de bureau'!#REF!)</f>
        <v>#REF!</v>
      </c>
      <c r="DH9" t="e">
        <f>SUMIF('1.2 Equipements de bureau'!$B$51:$B$2241,CalculBureau!$C9,'1.2 Equipements de bureau'!#REF!)</f>
        <v>#REF!</v>
      </c>
      <c r="DI9" t="e">
        <f>SUMIF('1.2 Equipements de bureau'!$B$51:$B$2241,CalculBureau!$C9,'1.2 Equipements de bureau'!#REF!)</f>
        <v>#REF!</v>
      </c>
      <c r="DJ9" t="e">
        <f>SUMIF('1.2 Equipements de bureau'!$B$51:$B$2241,CalculBureau!$C9,'1.2 Equipements de bureau'!#REF!)</f>
        <v>#REF!</v>
      </c>
      <c r="DK9" t="e">
        <f>SUMIF('1.2 Equipements de bureau'!$B$51:$B$2241,CalculBureau!$C9,'1.2 Equipements de bureau'!#REF!)</f>
        <v>#REF!</v>
      </c>
      <c r="DL9" t="e">
        <f>SUMIF('1.2 Equipements de bureau'!$B$51:$B$2241,CalculBureau!$C9,'1.2 Equipements de bureau'!#REF!)</f>
        <v>#REF!</v>
      </c>
      <c r="DM9" t="e">
        <f>SUMIF('1.2 Equipements de bureau'!$B$51:$B$2241,CalculBureau!$C9,'1.2 Equipements de bureau'!#REF!)</f>
        <v>#REF!</v>
      </c>
      <c r="DN9" t="e">
        <f>SUMIF('1.2 Equipements de bureau'!$B$51:$B$2241,CalculBureau!$C9,'1.2 Equipements de bureau'!#REF!)</f>
        <v>#REF!</v>
      </c>
      <c r="DO9" t="e">
        <f>SUMIF('1.2 Equipements de bureau'!$B$51:$B$2241,CalculBureau!$C9,'1.2 Equipements de bureau'!#REF!)</f>
        <v>#REF!</v>
      </c>
      <c r="DP9" t="e">
        <f>SUMIF('1.2 Equipements de bureau'!$B$51:$B$2241,CalculBureau!$C9,'1.2 Equipements de bureau'!#REF!)</f>
        <v>#REF!</v>
      </c>
      <c r="DQ9" t="e">
        <f>SUMIF('1.2 Equipements de bureau'!$B$51:$B$2241,CalculBureau!$C9,'1.2 Equipements de bureau'!#REF!)</f>
        <v>#REF!</v>
      </c>
      <c r="DR9" t="e">
        <f>SUMIF('1.2 Equipements de bureau'!$B$51:$B$2241,CalculBureau!$C9,'1.2 Equipements de bureau'!#REF!)</f>
        <v>#REF!</v>
      </c>
      <c r="DS9" t="e">
        <f>SUMIF('1.2 Equipements de bureau'!$B$51:$B$2241,CalculBureau!$C9,'1.2 Equipements de bureau'!#REF!)</f>
        <v>#REF!</v>
      </c>
      <c r="DT9" t="e">
        <f>SUMIF('1.2 Equipements de bureau'!$B$51:$B$2241,CalculBureau!$C9,'1.2 Equipements de bureau'!#REF!)</f>
        <v>#REF!</v>
      </c>
      <c r="DU9" t="e">
        <f>SUMIF('1.2 Equipements de bureau'!$B$51:$B$2241,CalculBureau!$C9,'1.2 Equipements de bureau'!#REF!)</f>
        <v>#REF!</v>
      </c>
      <c r="DV9" t="e">
        <f>SUMIF('1.2 Equipements de bureau'!$B$51:$B$2241,CalculBureau!$C9,'1.2 Equipements de bureau'!#REF!)</f>
        <v>#REF!</v>
      </c>
      <c r="DW9" t="e">
        <f>SUMIF('1.2 Equipements de bureau'!$B$51:$B$2241,CalculBureau!$C9,'1.2 Equipements de bureau'!#REF!)</f>
        <v>#REF!</v>
      </c>
      <c r="DX9" t="e">
        <f>SUMIF('1.2 Equipements de bureau'!$B$51:$B$2241,CalculBureau!$C9,'1.2 Equipements de bureau'!#REF!)</f>
        <v>#REF!</v>
      </c>
      <c r="DY9" t="e">
        <f>SUMIF('1.2 Equipements de bureau'!$B$51:$B$2241,CalculBureau!$C9,'1.2 Equipements de bureau'!#REF!)</f>
        <v>#REF!</v>
      </c>
      <c r="DZ9" t="e">
        <f>SUMIF('1.2 Equipements de bureau'!$B$51:$B$2241,CalculBureau!$C9,'1.2 Equipements de bureau'!#REF!)</f>
        <v>#REF!</v>
      </c>
      <c r="EA9" t="e">
        <f>SUMIF('1.2 Equipements de bureau'!$B$51:$B$2241,CalculBureau!$C9,'1.2 Equipements de bureau'!#REF!)</f>
        <v>#REF!</v>
      </c>
      <c r="EB9" t="e">
        <f>SUMIF('1.2 Equipements de bureau'!$B$51:$B$2241,CalculBureau!$C9,'1.2 Equipements de bureau'!#REF!)</f>
        <v>#REF!</v>
      </c>
      <c r="EC9" t="e">
        <f>SUMIF('1.2 Equipements de bureau'!$B$51:$B$2241,CalculBureau!$C9,'1.2 Equipements de bureau'!#REF!)</f>
        <v>#REF!</v>
      </c>
      <c r="ED9" t="e">
        <f>SUMIF('1.2 Equipements de bureau'!$B$51:$B$2241,CalculBureau!$C9,'1.2 Equipements de bureau'!#REF!)</f>
        <v>#REF!</v>
      </c>
      <c r="EE9" t="e">
        <f>SUMIF('1.2 Equipements de bureau'!$B$51:$B$2241,CalculBureau!$C9,'1.2 Equipements de bureau'!#REF!)</f>
        <v>#REF!</v>
      </c>
      <c r="EF9" t="e">
        <f>SUMIF('1.2 Equipements de bureau'!$B$51:$B$2241,CalculBureau!$C9,'1.2 Equipements de bureau'!#REF!)</f>
        <v>#REF!</v>
      </c>
      <c r="EG9" t="e">
        <f>SUMIF('1.2 Equipements de bureau'!$B$51:$B$2241,CalculBureau!$C9,'1.2 Equipements de bureau'!#REF!)</f>
        <v>#REF!</v>
      </c>
      <c r="EH9" t="e">
        <f>SUMIF('1.2 Equipements de bureau'!$B$51:$B$2241,CalculBureau!$C9,'1.2 Equipements de bureau'!#REF!)</f>
        <v>#REF!</v>
      </c>
      <c r="EI9" t="e">
        <f>SUMIF('1.2 Equipements de bureau'!$B$51:$B$2241,CalculBureau!$C9,'1.2 Equipements de bureau'!#REF!)</f>
        <v>#REF!</v>
      </c>
      <c r="EJ9" t="e">
        <f>SUMIF('1.2 Equipements de bureau'!$B$51:$B$2241,CalculBureau!$C9,'1.2 Equipements de bureau'!#REF!)</f>
        <v>#REF!</v>
      </c>
      <c r="EK9" t="e">
        <f>SUMIF('1.2 Equipements de bureau'!$B$51:$B$2241,CalculBureau!$C9,'1.2 Equipements de bureau'!#REF!)</f>
        <v>#REF!</v>
      </c>
      <c r="EL9" t="e">
        <f>SUMIF('1.2 Equipements de bureau'!$B$51:$B$2241,CalculBureau!$C9,'1.2 Equipements de bureau'!#REF!)</f>
        <v>#REF!</v>
      </c>
      <c r="EM9" t="e">
        <f>SUMIF('1.2 Equipements de bureau'!$B$51:$B$2241,CalculBureau!$C9,'1.2 Equipements de bureau'!#REF!)</f>
        <v>#REF!</v>
      </c>
      <c r="EN9" t="e">
        <f>SUMIF('1.2 Equipements de bureau'!$B$51:$B$2241,CalculBureau!$C9,'1.2 Equipements de bureau'!#REF!)</f>
        <v>#REF!</v>
      </c>
      <c r="EO9" t="e">
        <f>SUMIF('1.2 Equipements de bureau'!$B$51:$B$2241,CalculBureau!$C9,'1.2 Equipements de bureau'!#REF!)</f>
        <v>#REF!</v>
      </c>
      <c r="EP9" t="e">
        <f>SUMIF('1.2 Equipements de bureau'!$B$51:$B$2241,CalculBureau!$C9,'1.2 Equipements de bureau'!#REF!)</f>
        <v>#REF!</v>
      </c>
      <c r="EQ9" t="e">
        <f>SUMIF('1.2 Equipements de bureau'!$B$51:$B$2241,CalculBureau!$C9,'1.2 Equipements de bureau'!#REF!)</f>
        <v>#REF!</v>
      </c>
      <c r="ER9" t="e">
        <f>SUMIF('1.2 Equipements de bureau'!$B$51:$B$2241,CalculBureau!$C9,'1.2 Equipements de bureau'!#REF!)</f>
        <v>#REF!</v>
      </c>
      <c r="ES9" t="e">
        <f>SUMIF('1.2 Equipements de bureau'!$B$51:$B$2241,CalculBureau!$C9,'1.2 Equipements de bureau'!#REF!)</f>
        <v>#REF!</v>
      </c>
      <c r="ET9" t="e">
        <f>SUMIF('1.2 Equipements de bureau'!$B$51:$B$2241,CalculBureau!$C9,'1.2 Equipements de bureau'!#REF!)</f>
        <v>#REF!</v>
      </c>
      <c r="EU9" t="e">
        <f>SUMIF('1.2 Equipements de bureau'!$B$51:$B$2241,CalculBureau!$C9,'1.2 Equipements de bureau'!#REF!)</f>
        <v>#REF!</v>
      </c>
      <c r="EV9" t="e">
        <f>SUMIF('1.2 Equipements de bureau'!$B$51:$B$2241,CalculBureau!$C9,'1.2 Equipements de bureau'!#REF!)</f>
        <v>#REF!</v>
      </c>
      <c r="EW9" t="e">
        <f>SUMIF('1.2 Equipements de bureau'!$B$51:$B$2241,CalculBureau!$C9,'1.2 Equipements de bureau'!#REF!)</f>
        <v>#REF!</v>
      </c>
      <c r="EX9" t="e">
        <f>SUMIF('1.2 Equipements de bureau'!$B$51:$B$2241,CalculBureau!$C9,'1.2 Equipements de bureau'!#REF!)</f>
        <v>#REF!</v>
      </c>
      <c r="EY9" t="e">
        <f>SUMIF('1.2 Equipements de bureau'!$B$51:$B$2241,CalculBureau!$C9,'1.2 Equipements de bureau'!#REF!)</f>
        <v>#REF!</v>
      </c>
      <c r="EZ9" t="e">
        <f>SUMIF('1.2 Equipements de bureau'!$B$51:$B$2241,CalculBureau!$C9,'1.2 Equipements de bureau'!#REF!)</f>
        <v>#REF!</v>
      </c>
      <c r="FA9" t="e">
        <f>SUMIF('1.2 Equipements de bureau'!$B$51:$B$2241,CalculBureau!$C9,'1.2 Equipements de bureau'!#REF!)</f>
        <v>#REF!</v>
      </c>
      <c r="FB9" t="e">
        <f>SUMIF('1.2 Equipements de bureau'!$B$51:$B$2241,CalculBureau!$C9,'1.2 Equipements de bureau'!#REF!)</f>
        <v>#REF!</v>
      </c>
      <c r="FC9" t="e">
        <f>SUMIF('1.2 Equipements de bureau'!$B$51:$B$2241,CalculBureau!$C9,'1.2 Equipements de bureau'!#REF!)</f>
        <v>#REF!</v>
      </c>
      <c r="FD9" t="e">
        <f>SUMIF('1.2 Equipements de bureau'!$B$51:$B$2241,CalculBureau!$C9,'1.2 Equipements de bureau'!#REF!)</f>
        <v>#REF!</v>
      </c>
      <c r="FE9" t="e">
        <f>SUMIF('1.2 Equipements de bureau'!$B$51:$B$2241,CalculBureau!$C9,'1.2 Equipements de bureau'!#REF!)</f>
        <v>#REF!</v>
      </c>
      <c r="FF9" t="e">
        <f>SUMIF('1.2 Equipements de bureau'!$B$51:$B$2241,CalculBureau!$C9,'1.2 Equipements de bureau'!#REF!)</f>
        <v>#REF!</v>
      </c>
      <c r="FG9" t="e">
        <f>SUMIF('1.2 Equipements de bureau'!$B$51:$B$2241,CalculBureau!$C9,'1.2 Equipements de bureau'!#REF!)</f>
        <v>#REF!</v>
      </c>
      <c r="FH9" t="e">
        <f>SUMIF('1.2 Equipements de bureau'!$B$51:$B$2241,CalculBureau!$C9,'1.2 Equipements de bureau'!#REF!)</f>
        <v>#REF!</v>
      </c>
      <c r="FI9" t="e">
        <f>SUMIF('1.2 Equipements de bureau'!$B$51:$B$2241,CalculBureau!$C9,'1.2 Equipements de bureau'!#REF!)</f>
        <v>#REF!</v>
      </c>
      <c r="FJ9" t="e">
        <f>SUMIF('1.2 Equipements de bureau'!$B$51:$B$2241,CalculBureau!$C9,'1.2 Equipements de bureau'!#REF!)</f>
        <v>#REF!</v>
      </c>
      <c r="FK9" t="e">
        <f>SUMIF('1.2 Equipements de bureau'!$B$51:$B$2241,CalculBureau!$C9,'1.2 Equipements de bureau'!#REF!)</f>
        <v>#REF!</v>
      </c>
      <c r="FL9" t="e">
        <f>SUMIF('1.2 Equipements de bureau'!$B$51:$B$2241,CalculBureau!$C9,'1.2 Equipements de bureau'!#REF!)</f>
        <v>#REF!</v>
      </c>
      <c r="FM9" t="e">
        <f>SUMIF('1.2 Equipements de bureau'!$B$51:$B$2241,CalculBureau!$C9,'1.2 Equipements de bureau'!#REF!)</f>
        <v>#REF!</v>
      </c>
      <c r="FN9" t="e">
        <f>SUMIF('1.2 Equipements de bureau'!$B$51:$B$2241,CalculBureau!$C9,'1.2 Equipements de bureau'!#REF!)</f>
        <v>#REF!</v>
      </c>
      <c r="FO9" t="e">
        <f>SUMIF('1.2 Equipements de bureau'!$B$51:$B$2241,CalculBureau!$C9,'1.2 Equipements de bureau'!#REF!)</f>
        <v>#REF!</v>
      </c>
      <c r="FP9" t="e">
        <f>SUMIF('1.2 Equipements de bureau'!$B$51:$B$2241,CalculBureau!$C9,'1.2 Equipements de bureau'!#REF!)</f>
        <v>#REF!</v>
      </c>
      <c r="FQ9" t="e">
        <f>SUMIF('1.2 Equipements de bureau'!$B$51:$B$2241,CalculBureau!$C9,'1.2 Equipements de bureau'!#REF!)</f>
        <v>#REF!</v>
      </c>
      <c r="FR9" t="e">
        <f>SUMIF('1.2 Equipements de bureau'!$B$51:$B$2241,CalculBureau!$C9,'1.2 Equipements de bureau'!#REF!)</f>
        <v>#REF!</v>
      </c>
      <c r="FS9" t="e">
        <f>SUMIF('1.2 Equipements de bureau'!$B$51:$B$2241,CalculBureau!$C9,'1.2 Equipements de bureau'!#REF!)</f>
        <v>#REF!</v>
      </c>
      <c r="FT9" t="e">
        <f>SUMIF('1.2 Equipements de bureau'!$B$51:$B$2241,CalculBureau!$C9,'1.2 Equipements de bureau'!#REF!)</f>
        <v>#REF!</v>
      </c>
      <c r="FU9" t="e">
        <f>SUMIF('1.2 Equipements de bureau'!$B$51:$B$2241,CalculBureau!$C9,'1.2 Equipements de bureau'!#REF!)</f>
        <v>#REF!</v>
      </c>
      <c r="FV9" t="e">
        <f>SUMIF('1.2 Equipements de bureau'!$B$51:$B$2241,CalculBureau!$C9,'1.2 Equipements de bureau'!#REF!)</f>
        <v>#REF!</v>
      </c>
      <c r="FW9" t="e">
        <f>SUMIF('1.2 Equipements de bureau'!$B$51:$B$2241,CalculBureau!$C9,'1.2 Equipements de bureau'!#REF!)</f>
        <v>#REF!</v>
      </c>
      <c r="FX9" t="e">
        <f>SUMIF('1.2 Equipements de bureau'!$B$51:$B$2241,CalculBureau!$C9,'1.2 Equipements de bureau'!#REF!)</f>
        <v>#REF!</v>
      </c>
      <c r="FY9" t="e">
        <f>SUMIF('1.2 Equipements de bureau'!$B$51:$B$2241,CalculBureau!$C9,'1.2 Equipements de bureau'!#REF!)</f>
        <v>#REF!</v>
      </c>
      <c r="FZ9" t="e">
        <f>SUMIF('1.2 Equipements de bureau'!$B$51:$B$2241,CalculBureau!$C9,'1.2 Equipements de bureau'!#REF!)</f>
        <v>#REF!</v>
      </c>
      <c r="GA9" t="e">
        <f>SUMIF('1.2 Equipements de bureau'!$B$51:$B$2241,CalculBureau!$C9,'1.2 Equipements de bureau'!#REF!)</f>
        <v>#REF!</v>
      </c>
      <c r="GB9" t="e">
        <f>SUMIF('1.2 Equipements de bureau'!$B$51:$B$2241,CalculBureau!$C9,'1.2 Equipements de bureau'!#REF!)</f>
        <v>#REF!</v>
      </c>
      <c r="GC9" t="e">
        <f>SUMIF('1.2 Equipements de bureau'!$B$51:$B$2241,CalculBureau!$C9,'1.2 Equipements de bureau'!#REF!)</f>
        <v>#REF!</v>
      </c>
      <c r="GD9" t="e">
        <f>SUMIF('1.2 Equipements de bureau'!$B$51:$B$2241,CalculBureau!$C9,'1.2 Equipements de bureau'!#REF!)</f>
        <v>#REF!</v>
      </c>
      <c r="GE9" t="e">
        <f>SUMIF('1.2 Equipements de bureau'!$B$51:$B$2241,CalculBureau!$C9,'1.2 Equipements de bureau'!#REF!)</f>
        <v>#REF!</v>
      </c>
      <c r="GF9" t="e">
        <f>SUMIF('1.2 Equipements de bureau'!$B$51:$B$2241,CalculBureau!$C9,'1.2 Equipements de bureau'!#REF!)</f>
        <v>#REF!</v>
      </c>
      <c r="GG9" t="e">
        <f>SUMIF('1.2 Equipements de bureau'!$B$51:$B$2241,CalculBureau!$C9,'1.2 Equipements de bureau'!#REF!)</f>
        <v>#REF!</v>
      </c>
      <c r="GH9" t="e">
        <f>SUMIF('1.2 Equipements de bureau'!$B$51:$B$2241,CalculBureau!$C9,'1.2 Equipements de bureau'!#REF!)</f>
        <v>#REF!</v>
      </c>
      <c r="GI9" t="e">
        <f>SUMIF('1.2 Equipements de bureau'!$B$51:$B$2241,CalculBureau!$C9,'1.2 Equipements de bureau'!#REF!)</f>
        <v>#REF!</v>
      </c>
      <c r="GJ9" t="e">
        <f>SUMIF('1.2 Equipements de bureau'!$B$51:$B$2241,CalculBureau!$C9,'1.2 Equipements de bureau'!#REF!)</f>
        <v>#REF!</v>
      </c>
      <c r="GK9" t="e">
        <f>SUMIF('1.2 Equipements de bureau'!$B$51:$B$2241,CalculBureau!$C9,'1.2 Equipements de bureau'!#REF!)</f>
        <v>#REF!</v>
      </c>
      <c r="GL9" t="e">
        <f>SUMIF('1.2 Equipements de bureau'!$B$51:$B$2241,CalculBureau!$C9,'1.2 Equipements de bureau'!#REF!)</f>
        <v>#REF!</v>
      </c>
      <c r="GM9" t="e">
        <f>SUMIF('1.2 Equipements de bureau'!$B$51:$B$2241,CalculBureau!$C9,'1.2 Equipements de bureau'!#REF!)</f>
        <v>#REF!</v>
      </c>
      <c r="GN9" t="e">
        <f>SUMIF('1.2 Equipements de bureau'!$B$51:$B$2241,CalculBureau!$C9,'1.2 Equipements de bureau'!#REF!)</f>
        <v>#REF!</v>
      </c>
      <c r="GO9" t="e">
        <f>SUMIF('1.2 Equipements de bureau'!$B$51:$B$2241,CalculBureau!$C9,'1.2 Equipements de bureau'!#REF!)</f>
        <v>#REF!</v>
      </c>
      <c r="GP9" t="e">
        <f>SUMIF('1.2 Equipements de bureau'!$B$51:$B$2241,CalculBureau!$C9,'1.2 Equipements de bureau'!#REF!)</f>
        <v>#REF!</v>
      </c>
      <c r="GQ9" t="e">
        <f>SUMIF('1.2 Equipements de bureau'!$B$51:$B$2241,CalculBureau!$C9,'1.2 Equipements de bureau'!#REF!)</f>
        <v>#REF!</v>
      </c>
      <c r="GR9" t="e">
        <f>SUMIF('1.2 Equipements de bureau'!$B$51:$B$2241,CalculBureau!$C9,'1.2 Equipements de bureau'!#REF!)</f>
        <v>#REF!</v>
      </c>
      <c r="GS9" t="e">
        <f>SUMIF('1.2 Equipements de bureau'!$B$51:$B$2241,CalculBureau!$C9,'1.2 Equipements de bureau'!#REF!)</f>
        <v>#REF!</v>
      </c>
      <c r="GT9" t="e">
        <f>SUMIF('1.2 Equipements de bureau'!$B$51:$B$2241,CalculBureau!$C9,'1.2 Equipements de bureau'!#REF!)</f>
        <v>#REF!</v>
      </c>
      <c r="GU9" t="e">
        <f>SUMIF('1.2 Equipements de bureau'!$B$51:$B$2241,CalculBureau!$C9,'1.2 Equipements de bureau'!#REF!)</f>
        <v>#REF!</v>
      </c>
    </row>
    <row r="10" spans="3:203" x14ac:dyDescent="0.25">
      <c r="C10" s="211" t="s">
        <v>156</v>
      </c>
      <c r="D10">
        <f>SUMIF('1.2 Equipements de bureau'!$B$51:$B$2241,CalculBureau!$C10,'1.2 Equipements de bureau'!D$51:D2249)</f>
        <v>0</v>
      </c>
      <c r="E10">
        <f>SUMIF('1.2 Equipements de bureau'!$B$51:$B$2241,CalculBureau!$C10,'1.2 Equipements de bureau'!E$51:E2249)</f>
        <v>0</v>
      </c>
      <c r="F10">
        <f>SUMIF('1.2 Equipements de bureau'!$B$51:$B$2241,CalculBureau!$C10,'1.2 Equipements de bureau'!F$51:F2249)</f>
        <v>0</v>
      </c>
      <c r="G10">
        <f>SUMIF('1.2 Equipements de bureau'!$B$51:$B$2241,CalculBureau!$C10,'1.2 Equipements de bureau'!G$51:G2249)</f>
        <v>0</v>
      </c>
      <c r="H10">
        <f>SUMIF('1.2 Equipements de bureau'!$B$51:$B$2241,CalculBureau!$C10,'1.2 Equipements de bureau'!H$51:H2249)</f>
        <v>0</v>
      </c>
      <c r="I10">
        <f>SUMIF('1.2 Equipements de bureau'!$B$51:$B$2241,CalculBureau!$C10,'1.2 Equipements de bureau'!I$51:I2249)</f>
        <v>0</v>
      </c>
      <c r="J10">
        <f>SUMIF('1.2 Equipements de bureau'!$B$51:$B$2241,CalculBureau!$C10,'1.2 Equipements de bureau'!J$51:J2249)</f>
        <v>0</v>
      </c>
      <c r="K10">
        <f>SUMIF('1.2 Equipements de bureau'!$B$51:$B$2241,CalculBureau!$C10,'1.2 Equipements de bureau'!K$51:K2249)</f>
        <v>0</v>
      </c>
      <c r="L10">
        <f>SUMIF('1.2 Equipements de bureau'!$B$51:$B$2241,CalculBureau!$C10,'1.2 Equipements de bureau'!L$51:L2249)</f>
        <v>0</v>
      </c>
      <c r="M10">
        <f>SUMIF('1.2 Equipements de bureau'!$B$51:$B$2241,CalculBureau!$C10,'1.2 Equipements de bureau'!M$51:M2249)</f>
        <v>0</v>
      </c>
      <c r="N10">
        <f>SUMIF('1.2 Equipements de bureau'!$B$51:$B$2241,CalculBureau!$C10,'1.2 Equipements de bureau'!N$51:N2249)</f>
        <v>0</v>
      </c>
      <c r="O10">
        <f>SUMIF('1.2 Equipements de bureau'!$B$51:$B$2241,CalculBureau!$C10,'1.2 Equipements de bureau'!O$51:O2249)</f>
        <v>0</v>
      </c>
      <c r="P10">
        <f>SUMIF('1.2 Equipements de bureau'!$B$51:$B$2241,CalculBureau!$C10,'1.2 Equipements de bureau'!P$51:P2249)</f>
        <v>0</v>
      </c>
      <c r="Q10">
        <f>SUMIF('1.2 Equipements de bureau'!$B$51:$B$2241,CalculBureau!$C10,'1.2 Equipements de bureau'!Q$51:Q2249)</f>
        <v>0</v>
      </c>
      <c r="R10">
        <f>SUMIF('1.2 Equipements de bureau'!$B$51:$B$2241,CalculBureau!$C10,'1.2 Equipements de bureau'!R$51:R2249)</f>
        <v>0</v>
      </c>
      <c r="S10">
        <f>SUMIF('1.2 Equipements de bureau'!$B$51:$B$2241,CalculBureau!$C10,'1.2 Equipements de bureau'!S$51:S2249)</f>
        <v>0</v>
      </c>
      <c r="T10">
        <f>SUMIF('1.2 Equipements de bureau'!$B$51:$B$2241,CalculBureau!$C10,'1.2 Equipements de bureau'!T$51:T2249)</f>
        <v>0</v>
      </c>
      <c r="U10">
        <f>SUMIF('1.2 Equipements de bureau'!$B$51:$B$2241,CalculBureau!$C10,'1.2 Equipements de bureau'!U$51:U2249)</f>
        <v>0</v>
      </c>
      <c r="V10">
        <f>SUMIF('1.2 Equipements de bureau'!$B$51:$B$2241,CalculBureau!$C10,'1.2 Equipements de bureau'!V$51:V2249)</f>
        <v>0</v>
      </c>
      <c r="W10">
        <f>SUMIF('1.2 Equipements de bureau'!$B$51:$B$2241,CalculBureau!$C10,'1.2 Equipements de bureau'!W$51:W2249)</f>
        <v>0</v>
      </c>
      <c r="X10">
        <f>SUMIF('1.2 Equipements de bureau'!$B$51:$B$2241,CalculBureau!$C10,'1.2 Equipements de bureau'!X$51:X2249)</f>
        <v>0</v>
      </c>
      <c r="Y10">
        <f>SUMIF('1.2 Equipements de bureau'!$B$51:$B$2241,CalculBureau!$C10,'1.2 Equipements de bureau'!Y$51:Y2249)</f>
        <v>0</v>
      </c>
      <c r="Z10">
        <f>SUMIF('1.2 Equipements de bureau'!$B$51:$B$2241,CalculBureau!$C10,'1.2 Equipements de bureau'!Z$51:Z2249)</f>
        <v>0</v>
      </c>
      <c r="AA10">
        <f>SUMIF('1.2 Equipements de bureau'!$B$51:$B$2241,CalculBureau!$C10,'1.2 Equipements de bureau'!AA$51:AA2249)</f>
        <v>0</v>
      </c>
      <c r="AB10">
        <f>SUMIF('1.2 Equipements de bureau'!$B$51:$B$2241,CalculBureau!$C10,'1.2 Equipements de bureau'!AB$51:AB2249)</f>
        <v>0</v>
      </c>
      <c r="AC10">
        <f>SUMIF('1.2 Equipements de bureau'!$B$51:$B$2241,CalculBureau!$C10,'1.2 Equipements de bureau'!AC$51:AC2249)</f>
        <v>0</v>
      </c>
      <c r="AD10">
        <f>SUMIF('1.2 Equipements de bureau'!$B$51:$B$2241,CalculBureau!$C10,'1.2 Equipements de bureau'!AD$51:AD2249)</f>
        <v>0</v>
      </c>
      <c r="AE10">
        <f>SUMIF('1.2 Equipements de bureau'!$B$51:$B$2241,CalculBureau!$C10,'1.2 Equipements de bureau'!AE$51:AE2249)</f>
        <v>0</v>
      </c>
      <c r="AF10">
        <f>SUMIF('1.2 Equipements de bureau'!$B$51:$B$2241,CalculBureau!$C10,'1.2 Equipements de bureau'!AF$51:AF2249)</f>
        <v>0</v>
      </c>
      <c r="AG10">
        <f>SUMIF('1.2 Equipements de bureau'!$B$51:$B$2241,CalculBureau!$C10,'1.2 Equipements de bureau'!AG$51:AG2249)</f>
        <v>0</v>
      </c>
      <c r="AH10" t="e">
        <f>SUMIF('1.2 Equipements de bureau'!$B$51:$B$2241,CalculBureau!$C10,'1.2 Equipements de bureau'!#REF!)</f>
        <v>#REF!</v>
      </c>
      <c r="AI10" t="e">
        <f>SUMIF('1.2 Equipements de bureau'!$B$51:$B$2241,CalculBureau!$C10,'1.2 Equipements de bureau'!#REF!)</f>
        <v>#REF!</v>
      </c>
      <c r="AJ10" t="e">
        <f>SUMIF('1.2 Equipements de bureau'!$B$51:$B$2241,CalculBureau!$C10,'1.2 Equipements de bureau'!#REF!)</f>
        <v>#REF!</v>
      </c>
      <c r="AK10" t="e">
        <f>SUMIF('1.2 Equipements de bureau'!$B$51:$B$2241,CalculBureau!$C10,'1.2 Equipements de bureau'!#REF!)</f>
        <v>#REF!</v>
      </c>
      <c r="AL10" t="e">
        <f>SUMIF('1.2 Equipements de bureau'!$B$51:$B$2241,CalculBureau!$C10,'1.2 Equipements de bureau'!#REF!)</f>
        <v>#REF!</v>
      </c>
      <c r="AM10" t="e">
        <f>SUMIF('1.2 Equipements de bureau'!$B$51:$B$2241,CalculBureau!$C10,'1.2 Equipements de bureau'!#REF!)</f>
        <v>#REF!</v>
      </c>
      <c r="AN10" t="e">
        <f>SUMIF('1.2 Equipements de bureau'!$B$51:$B$2241,CalculBureau!$C10,'1.2 Equipements de bureau'!#REF!)</f>
        <v>#REF!</v>
      </c>
      <c r="AO10" t="e">
        <f>SUMIF('1.2 Equipements de bureau'!$B$51:$B$2241,CalculBureau!$C10,'1.2 Equipements de bureau'!#REF!)</f>
        <v>#REF!</v>
      </c>
      <c r="AP10" t="e">
        <f>SUMIF('1.2 Equipements de bureau'!$B$51:$B$2241,CalculBureau!$C10,'1.2 Equipements de bureau'!#REF!)</f>
        <v>#REF!</v>
      </c>
      <c r="AQ10" t="e">
        <f>SUMIF('1.2 Equipements de bureau'!$B$51:$B$2241,CalculBureau!$C10,'1.2 Equipements de bureau'!#REF!)</f>
        <v>#REF!</v>
      </c>
      <c r="AR10" t="e">
        <f>SUMIF('1.2 Equipements de bureau'!$B$51:$B$2241,CalculBureau!$C10,'1.2 Equipements de bureau'!#REF!)</f>
        <v>#REF!</v>
      </c>
      <c r="AS10" t="e">
        <f>SUMIF('1.2 Equipements de bureau'!$B$51:$B$2241,CalculBureau!$C10,'1.2 Equipements de bureau'!#REF!)</f>
        <v>#REF!</v>
      </c>
      <c r="AT10" t="e">
        <f>SUMIF('1.2 Equipements de bureau'!$B$51:$B$2241,CalculBureau!$C10,'1.2 Equipements de bureau'!#REF!)</f>
        <v>#REF!</v>
      </c>
      <c r="AU10" t="e">
        <f>SUMIF('1.2 Equipements de bureau'!$B$51:$B$2241,CalculBureau!$C10,'1.2 Equipements de bureau'!#REF!)</f>
        <v>#REF!</v>
      </c>
      <c r="AV10" t="e">
        <f>SUMIF('1.2 Equipements de bureau'!$B$51:$B$2241,CalculBureau!$C10,'1.2 Equipements de bureau'!#REF!)</f>
        <v>#REF!</v>
      </c>
      <c r="AW10" t="e">
        <f>SUMIF('1.2 Equipements de bureau'!$B$51:$B$2241,CalculBureau!$C10,'1.2 Equipements de bureau'!#REF!)</f>
        <v>#REF!</v>
      </c>
      <c r="AX10" t="e">
        <f>SUMIF('1.2 Equipements de bureau'!$B$51:$B$2241,CalculBureau!$C10,'1.2 Equipements de bureau'!#REF!)</f>
        <v>#REF!</v>
      </c>
      <c r="AY10" t="e">
        <f>SUMIF('1.2 Equipements de bureau'!$B$51:$B$2241,CalculBureau!$C10,'1.2 Equipements de bureau'!#REF!)</f>
        <v>#REF!</v>
      </c>
      <c r="AZ10" t="e">
        <f>SUMIF('1.2 Equipements de bureau'!$B$51:$B$2241,CalculBureau!$C10,'1.2 Equipements de bureau'!#REF!)</f>
        <v>#REF!</v>
      </c>
      <c r="BA10" t="e">
        <f>SUMIF('1.2 Equipements de bureau'!$B$51:$B$2241,CalculBureau!$C10,'1.2 Equipements de bureau'!#REF!)</f>
        <v>#REF!</v>
      </c>
      <c r="BB10" t="e">
        <f>SUMIF('1.2 Equipements de bureau'!$B$51:$B$2241,CalculBureau!$C10,'1.2 Equipements de bureau'!#REF!)</f>
        <v>#REF!</v>
      </c>
      <c r="BC10" t="e">
        <f>SUMIF('1.2 Equipements de bureau'!$B$51:$B$2241,CalculBureau!$C10,'1.2 Equipements de bureau'!#REF!)</f>
        <v>#REF!</v>
      </c>
      <c r="BD10" t="e">
        <f>SUMIF('1.2 Equipements de bureau'!$B$51:$B$2241,CalculBureau!$C10,'1.2 Equipements de bureau'!#REF!)</f>
        <v>#REF!</v>
      </c>
      <c r="BE10" t="e">
        <f>SUMIF('1.2 Equipements de bureau'!$B$51:$B$2241,CalculBureau!$C10,'1.2 Equipements de bureau'!#REF!)</f>
        <v>#REF!</v>
      </c>
      <c r="BF10" t="e">
        <f>SUMIF('1.2 Equipements de bureau'!$B$51:$B$2241,CalculBureau!$C10,'1.2 Equipements de bureau'!#REF!)</f>
        <v>#REF!</v>
      </c>
      <c r="BG10" t="e">
        <f>SUMIF('1.2 Equipements de bureau'!$B$51:$B$2241,CalculBureau!$C10,'1.2 Equipements de bureau'!#REF!)</f>
        <v>#REF!</v>
      </c>
      <c r="BH10" t="e">
        <f>SUMIF('1.2 Equipements de bureau'!$B$51:$B$2241,CalculBureau!$C10,'1.2 Equipements de bureau'!#REF!)</f>
        <v>#REF!</v>
      </c>
      <c r="BI10" t="e">
        <f>SUMIF('1.2 Equipements de bureau'!$B$51:$B$2241,CalculBureau!$C10,'1.2 Equipements de bureau'!#REF!)</f>
        <v>#REF!</v>
      </c>
      <c r="BJ10" t="e">
        <f>SUMIF('1.2 Equipements de bureau'!$B$51:$B$2241,CalculBureau!$C10,'1.2 Equipements de bureau'!#REF!)</f>
        <v>#REF!</v>
      </c>
      <c r="BK10" t="e">
        <f>SUMIF('1.2 Equipements de bureau'!$B$51:$B$2241,CalculBureau!$C10,'1.2 Equipements de bureau'!#REF!)</f>
        <v>#REF!</v>
      </c>
      <c r="BL10" t="e">
        <f>SUMIF('1.2 Equipements de bureau'!$B$51:$B$2241,CalculBureau!$C10,'1.2 Equipements de bureau'!#REF!)</f>
        <v>#REF!</v>
      </c>
      <c r="BM10" t="e">
        <f>SUMIF('1.2 Equipements de bureau'!$B$51:$B$2241,CalculBureau!$C10,'1.2 Equipements de bureau'!#REF!)</f>
        <v>#REF!</v>
      </c>
      <c r="BN10" t="e">
        <f>SUMIF('1.2 Equipements de bureau'!$B$51:$B$2241,CalculBureau!$C10,'1.2 Equipements de bureau'!#REF!)</f>
        <v>#REF!</v>
      </c>
      <c r="BO10" t="e">
        <f>SUMIF('1.2 Equipements de bureau'!$B$51:$B$2241,CalculBureau!$C10,'1.2 Equipements de bureau'!#REF!)</f>
        <v>#REF!</v>
      </c>
      <c r="BP10" t="e">
        <f>SUMIF('1.2 Equipements de bureau'!$B$51:$B$2241,CalculBureau!$C10,'1.2 Equipements de bureau'!#REF!)</f>
        <v>#REF!</v>
      </c>
      <c r="BQ10" t="e">
        <f>SUMIF('1.2 Equipements de bureau'!$B$51:$B$2241,CalculBureau!$C10,'1.2 Equipements de bureau'!#REF!)</f>
        <v>#REF!</v>
      </c>
      <c r="BR10" t="e">
        <f>SUMIF('1.2 Equipements de bureau'!$B$51:$B$2241,CalculBureau!$C10,'1.2 Equipements de bureau'!#REF!)</f>
        <v>#REF!</v>
      </c>
      <c r="BS10" t="e">
        <f>SUMIF('1.2 Equipements de bureau'!$B$51:$B$2241,CalculBureau!$C10,'1.2 Equipements de bureau'!#REF!)</f>
        <v>#REF!</v>
      </c>
      <c r="BT10" t="e">
        <f>SUMIF('1.2 Equipements de bureau'!$B$51:$B$2241,CalculBureau!$C10,'1.2 Equipements de bureau'!#REF!)</f>
        <v>#REF!</v>
      </c>
      <c r="BU10" t="e">
        <f>SUMIF('1.2 Equipements de bureau'!$B$51:$B$2241,CalculBureau!$C10,'1.2 Equipements de bureau'!#REF!)</f>
        <v>#REF!</v>
      </c>
      <c r="BV10" t="e">
        <f>SUMIF('1.2 Equipements de bureau'!$B$51:$B$2241,CalculBureau!$C10,'1.2 Equipements de bureau'!#REF!)</f>
        <v>#REF!</v>
      </c>
      <c r="BW10" t="e">
        <f>SUMIF('1.2 Equipements de bureau'!$B$51:$B$2241,CalculBureau!$C10,'1.2 Equipements de bureau'!#REF!)</f>
        <v>#REF!</v>
      </c>
      <c r="BX10" t="e">
        <f>SUMIF('1.2 Equipements de bureau'!$B$51:$B$2241,CalculBureau!$C10,'1.2 Equipements de bureau'!#REF!)</f>
        <v>#REF!</v>
      </c>
      <c r="BY10" t="e">
        <f>SUMIF('1.2 Equipements de bureau'!$B$51:$B$2241,CalculBureau!$C10,'1.2 Equipements de bureau'!#REF!)</f>
        <v>#REF!</v>
      </c>
      <c r="BZ10" t="e">
        <f>SUMIF('1.2 Equipements de bureau'!$B$51:$B$2241,CalculBureau!$C10,'1.2 Equipements de bureau'!#REF!)</f>
        <v>#REF!</v>
      </c>
      <c r="CA10" t="e">
        <f>SUMIF('1.2 Equipements de bureau'!$B$51:$B$2241,CalculBureau!$C10,'1.2 Equipements de bureau'!#REF!)</f>
        <v>#REF!</v>
      </c>
      <c r="CB10" t="e">
        <f>SUMIF('1.2 Equipements de bureau'!$B$51:$B$2241,CalculBureau!$C10,'1.2 Equipements de bureau'!#REF!)</f>
        <v>#REF!</v>
      </c>
      <c r="CC10" t="e">
        <f>SUMIF('1.2 Equipements de bureau'!$B$51:$B$2241,CalculBureau!$C10,'1.2 Equipements de bureau'!#REF!)</f>
        <v>#REF!</v>
      </c>
      <c r="CD10" t="e">
        <f>SUMIF('1.2 Equipements de bureau'!$B$51:$B$2241,CalculBureau!$C10,'1.2 Equipements de bureau'!#REF!)</f>
        <v>#REF!</v>
      </c>
      <c r="CE10" t="e">
        <f>SUMIF('1.2 Equipements de bureau'!$B$51:$B$2241,CalculBureau!$C10,'1.2 Equipements de bureau'!#REF!)</f>
        <v>#REF!</v>
      </c>
      <c r="CF10" t="e">
        <f>SUMIF('1.2 Equipements de bureau'!$B$51:$B$2241,CalculBureau!$C10,'1.2 Equipements de bureau'!#REF!)</f>
        <v>#REF!</v>
      </c>
      <c r="CG10" t="e">
        <f>SUMIF('1.2 Equipements de bureau'!$B$51:$B$2241,CalculBureau!$C10,'1.2 Equipements de bureau'!#REF!)</f>
        <v>#REF!</v>
      </c>
      <c r="CH10" t="e">
        <f>SUMIF('1.2 Equipements de bureau'!$B$51:$B$2241,CalculBureau!$C10,'1.2 Equipements de bureau'!#REF!)</f>
        <v>#REF!</v>
      </c>
      <c r="CI10" t="e">
        <f>SUMIF('1.2 Equipements de bureau'!$B$51:$B$2241,CalculBureau!$C10,'1.2 Equipements de bureau'!#REF!)</f>
        <v>#REF!</v>
      </c>
      <c r="CJ10" t="e">
        <f>SUMIF('1.2 Equipements de bureau'!$B$51:$B$2241,CalculBureau!$C10,'1.2 Equipements de bureau'!#REF!)</f>
        <v>#REF!</v>
      </c>
      <c r="CK10" t="e">
        <f>SUMIF('1.2 Equipements de bureau'!$B$51:$B$2241,CalculBureau!$C10,'1.2 Equipements de bureau'!#REF!)</f>
        <v>#REF!</v>
      </c>
      <c r="CL10" t="e">
        <f>SUMIF('1.2 Equipements de bureau'!$B$51:$B$2241,CalculBureau!$C10,'1.2 Equipements de bureau'!#REF!)</f>
        <v>#REF!</v>
      </c>
      <c r="CM10" t="e">
        <f>SUMIF('1.2 Equipements de bureau'!$B$51:$B$2241,CalculBureau!$C10,'1.2 Equipements de bureau'!#REF!)</f>
        <v>#REF!</v>
      </c>
      <c r="CN10" t="e">
        <f>SUMIF('1.2 Equipements de bureau'!$B$51:$B$2241,CalculBureau!$C10,'1.2 Equipements de bureau'!#REF!)</f>
        <v>#REF!</v>
      </c>
      <c r="CO10" t="e">
        <f>SUMIF('1.2 Equipements de bureau'!$B$51:$B$2241,CalculBureau!$C10,'1.2 Equipements de bureau'!#REF!)</f>
        <v>#REF!</v>
      </c>
      <c r="CP10" t="e">
        <f>SUMIF('1.2 Equipements de bureau'!$B$51:$B$2241,CalculBureau!$C10,'1.2 Equipements de bureau'!#REF!)</f>
        <v>#REF!</v>
      </c>
      <c r="CQ10" t="e">
        <f>SUMIF('1.2 Equipements de bureau'!$B$51:$B$2241,CalculBureau!$C10,'1.2 Equipements de bureau'!#REF!)</f>
        <v>#REF!</v>
      </c>
      <c r="CR10" t="e">
        <f>SUMIF('1.2 Equipements de bureau'!$B$51:$B$2241,CalculBureau!$C10,'1.2 Equipements de bureau'!#REF!)</f>
        <v>#REF!</v>
      </c>
      <c r="CS10" t="e">
        <f>SUMIF('1.2 Equipements de bureau'!$B$51:$B$2241,CalculBureau!$C10,'1.2 Equipements de bureau'!#REF!)</f>
        <v>#REF!</v>
      </c>
      <c r="CT10" t="e">
        <f>SUMIF('1.2 Equipements de bureau'!$B$51:$B$2241,CalculBureau!$C10,'1.2 Equipements de bureau'!#REF!)</f>
        <v>#REF!</v>
      </c>
      <c r="CU10" t="e">
        <f>SUMIF('1.2 Equipements de bureau'!$B$51:$B$2241,CalculBureau!$C10,'1.2 Equipements de bureau'!#REF!)</f>
        <v>#REF!</v>
      </c>
      <c r="CV10" t="e">
        <f>SUMIF('1.2 Equipements de bureau'!$B$51:$B$2241,CalculBureau!$C10,'1.2 Equipements de bureau'!#REF!)</f>
        <v>#REF!</v>
      </c>
      <c r="CW10" t="e">
        <f>SUMIF('1.2 Equipements de bureau'!$B$51:$B$2241,CalculBureau!$C10,'1.2 Equipements de bureau'!#REF!)</f>
        <v>#REF!</v>
      </c>
      <c r="CX10" t="e">
        <f>SUMIF('1.2 Equipements de bureau'!$B$51:$B$2241,CalculBureau!$C10,'1.2 Equipements de bureau'!#REF!)</f>
        <v>#REF!</v>
      </c>
      <c r="CY10" t="e">
        <f>SUMIF('1.2 Equipements de bureau'!$B$51:$B$2241,CalculBureau!$C10,'1.2 Equipements de bureau'!#REF!)</f>
        <v>#REF!</v>
      </c>
      <c r="CZ10" t="e">
        <f>SUMIF('1.2 Equipements de bureau'!$B$51:$B$2241,CalculBureau!$C10,'1.2 Equipements de bureau'!#REF!)</f>
        <v>#REF!</v>
      </c>
      <c r="DA10" t="e">
        <f>SUMIF('1.2 Equipements de bureau'!$B$51:$B$2241,CalculBureau!$C10,'1.2 Equipements de bureau'!#REF!)</f>
        <v>#REF!</v>
      </c>
      <c r="DB10" t="e">
        <f>SUMIF('1.2 Equipements de bureau'!$B$51:$B$2241,CalculBureau!$C10,'1.2 Equipements de bureau'!#REF!)</f>
        <v>#REF!</v>
      </c>
      <c r="DC10" t="e">
        <f>SUMIF('1.2 Equipements de bureau'!$B$51:$B$2241,CalculBureau!$C10,'1.2 Equipements de bureau'!#REF!)</f>
        <v>#REF!</v>
      </c>
      <c r="DD10" t="e">
        <f>SUMIF('1.2 Equipements de bureau'!$B$51:$B$2241,CalculBureau!$C10,'1.2 Equipements de bureau'!#REF!)</f>
        <v>#REF!</v>
      </c>
      <c r="DE10" t="e">
        <f>SUMIF('1.2 Equipements de bureau'!$B$51:$B$2241,CalculBureau!$C10,'1.2 Equipements de bureau'!#REF!)</f>
        <v>#REF!</v>
      </c>
      <c r="DF10" t="e">
        <f>SUMIF('1.2 Equipements de bureau'!$B$51:$B$2241,CalculBureau!$C10,'1.2 Equipements de bureau'!#REF!)</f>
        <v>#REF!</v>
      </c>
      <c r="DG10" t="e">
        <f>SUMIF('1.2 Equipements de bureau'!$B$51:$B$2241,CalculBureau!$C10,'1.2 Equipements de bureau'!#REF!)</f>
        <v>#REF!</v>
      </c>
      <c r="DH10" t="e">
        <f>SUMIF('1.2 Equipements de bureau'!$B$51:$B$2241,CalculBureau!$C10,'1.2 Equipements de bureau'!#REF!)</f>
        <v>#REF!</v>
      </c>
      <c r="DI10" t="e">
        <f>SUMIF('1.2 Equipements de bureau'!$B$51:$B$2241,CalculBureau!$C10,'1.2 Equipements de bureau'!#REF!)</f>
        <v>#REF!</v>
      </c>
      <c r="DJ10" t="e">
        <f>SUMIF('1.2 Equipements de bureau'!$B$51:$B$2241,CalculBureau!$C10,'1.2 Equipements de bureau'!#REF!)</f>
        <v>#REF!</v>
      </c>
      <c r="DK10" t="e">
        <f>SUMIF('1.2 Equipements de bureau'!$B$51:$B$2241,CalculBureau!$C10,'1.2 Equipements de bureau'!#REF!)</f>
        <v>#REF!</v>
      </c>
      <c r="DL10" t="e">
        <f>SUMIF('1.2 Equipements de bureau'!$B$51:$B$2241,CalculBureau!$C10,'1.2 Equipements de bureau'!#REF!)</f>
        <v>#REF!</v>
      </c>
      <c r="DM10" t="e">
        <f>SUMIF('1.2 Equipements de bureau'!$B$51:$B$2241,CalculBureau!$C10,'1.2 Equipements de bureau'!#REF!)</f>
        <v>#REF!</v>
      </c>
      <c r="DN10" t="e">
        <f>SUMIF('1.2 Equipements de bureau'!$B$51:$B$2241,CalculBureau!$C10,'1.2 Equipements de bureau'!#REF!)</f>
        <v>#REF!</v>
      </c>
      <c r="DO10" t="e">
        <f>SUMIF('1.2 Equipements de bureau'!$B$51:$B$2241,CalculBureau!$C10,'1.2 Equipements de bureau'!#REF!)</f>
        <v>#REF!</v>
      </c>
      <c r="DP10" t="e">
        <f>SUMIF('1.2 Equipements de bureau'!$B$51:$B$2241,CalculBureau!$C10,'1.2 Equipements de bureau'!#REF!)</f>
        <v>#REF!</v>
      </c>
      <c r="DQ10" t="e">
        <f>SUMIF('1.2 Equipements de bureau'!$B$51:$B$2241,CalculBureau!$C10,'1.2 Equipements de bureau'!#REF!)</f>
        <v>#REF!</v>
      </c>
      <c r="DR10" t="e">
        <f>SUMIF('1.2 Equipements de bureau'!$B$51:$B$2241,CalculBureau!$C10,'1.2 Equipements de bureau'!#REF!)</f>
        <v>#REF!</v>
      </c>
      <c r="DS10" t="e">
        <f>SUMIF('1.2 Equipements de bureau'!$B$51:$B$2241,CalculBureau!$C10,'1.2 Equipements de bureau'!#REF!)</f>
        <v>#REF!</v>
      </c>
      <c r="DT10" t="e">
        <f>SUMIF('1.2 Equipements de bureau'!$B$51:$B$2241,CalculBureau!$C10,'1.2 Equipements de bureau'!#REF!)</f>
        <v>#REF!</v>
      </c>
      <c r="DU10" t="e">
        <f>SUMIF('1.2 Equipements de bureau'!$B$51:$B$2241,CalculBureau!$C10,'1.2 Equipements de bureau'!#REF!)</f>
        <v>#REF!</v>
      </c>
      <c r="DV10" t="e">
        <f>SUMIF('1.2 Equipements de bureau'!$B$51:$B$2241,CalculBureau!$C10,'1.2 Equipements de bureau'!#REF!)</f>
        <v>#REF!</v>
      </c>
      <c r="DW10" t="e">
        <f>SUMIF('1.2 Equipements de bureau'!$B$51:$B$2241,CalculBureau!$C10,'1.2 Equipements de bureau'!#REF!)</f>
        <v>#REF!</v>
      </c>
      <c r="DX10" t="e">
        <f>SUMIF('1.2 Equipements de bureau'!$B$51:$B$2241,CalculBureau!$C10,'1.2 Equipements de bureau'!#REF!)</f>
        <v>#REF!</v>
      </c>
      <c r="DY10" t="e">
        <f>SUMIF('1.2 Equipements de bureau'!$B$51:$B$2241,CalculBureau!$C10,'1.2 Equipements de bureau'!#REF!)</f>
        <v>#REF!</v>
      </c>
      <c r="DZ10" t="e">
        <f>SUMIF('1.2 Equipements de bureau'!$B$51:$B$2241,CalculBureau!$C10,'1.2 Equipements de bureau'!#REF!)</f>
        <v>#REF!</v>
      </c>
      <c r="EA10" t="e">
        <f>SUMIF('1.2 Equipements de bureau'!$B$51:$B$2241,CalculBureau!$C10,'1.2 Equipements de bureau'!#REF!)</f>
        <v>#REF!</v>
      </c>
      <c r="EB10" t="e">
        <f>SUMIF('1.2 Equipements de bureau'!$B$51:$B$2241,CalculBureau!$C10,'1.2 Equipements de bureau'!#REF!)</f>
        <v>#REF!</v>
      </c>
      <c r="EC10" t="e">
        <f>SUMIF('1.2 Equipements de bureau'!$B$51:$B$2241,CalculBureau!$C10,'1.2 Equipements de bureau'!#REF!)</f>
        <v>#REF!</v>
      </c>
      <c r="ED10" t="e">
        <f>SUMIF('1.2 Equipements de bureau'!$B$51:$B$2241,CalculBureau!$C10,'1.2 Equipements de bureau'!#REF!)</f>
        <v>#REF!</v>
      </c>
      <c r="EE10" t="e">
        <f>SUMIF('1.2 Equipements de bureau'!$B$51:$B$2241,CalculBureau!$C10,'1.2 Equipements de bureau'!#REF!)</f>
        <v>#REF!</v>
      </c>
      <c r="EF10" t="e">
        <f>SUMIF('1.2 Equipements de bureau'!$B$51:$B$2241,CalculBureau!$C10,'1.2 Equipements de bureau'!#REF!)</f>
        <v>#REF!</v>
      </c>
      <c r="EG10" t="e">
        <f>SUMIF('1.2 Equipements de bureau'!$B$51:$B$2241,CalculBureau!$C10,'1.2 Equipements de bureau'!#REF!)</f>
        <v>#REF!</v>
      </c>
      <c r="EH10" t="e">
        <f>SUMIF('1.2 Equipements de bureau'!$B$51:$B$2241,CalculBureau!$C10,'1.2 Equipements de bureau'!#REF!)</f>
        <v>#REF!</v>
      </c>
      <c r="EI10" t="e">
        <f>SUMIF('1.2 Equipements de bureau'!$B$51:$B$2241,CalculBureau!$C10,'1.2 Equipements de bureau'!#REF!)</f>
        <v>#REF!</v>
      </c>
      <c r="EJ10" t="e">
        <f>SUMIF('1.2 Equipements de bureau'!$B$51:$B$2241,CalculBureau!$C10,'1.2 Equipements de bureau'!#REF!)</f>
        <v>#REF!</v>
      </c>
      <c r="EK10" t="e">
        <f>SUMIF('1.2 Equipements de bureau'!$B$51:$B$2241,CalculBureau!$C10,'1.2 Equipements de bureau'!#REF!)</f>
        <v>#REF!</v>
      </c>
      <c r="EL10" t="e">
        <f>SUMIF('1.2 Equipements de bureau'!$B$51:$B$2241,CalculBureau!$C10,'1.2 Equipements de bureau'!#REF!)</f>
        <v>#REF!</v>
      </c>
      <c r="EM10" t="e">
        <f>SUMIF('1.2 Equipements de bureau'!$B$51:$B$2241,CalculBureau!$C10,'1.2 Equipements de bureau'!#REF!)</f>
        <v>#REF!</v>
      </c>
      <c r="EN10" t="e">
        <f>SUMIF('1.2 Equipements de bureau'!$B$51:$B$2241,CalculBureau!$C10,'1.2 Equipements de bureau'!#REF!)</f>
        <v>#REF!</v>
      </c>
      <c r="EO10" t="e">
        <f>SUMIF('1.2 Equipements de bureau'!$B$51:$B$2241,CalculBureau!$C10,'1.2 Equipements de bureau'!#REF!)</f>
        <v>#REF!</v>
      </c>
      <c r="EP10" t="e">
        <f>SUMIF('1.2 Equipements de bureau'!$B$51:$B$2241,CalculBureau!$C10,'1.2 Equipements de bureau'!#REF!)</f>
        <v>#REF!</v>
      </c>
      <c r="EQ10" t="e">
        <f>SUMIF('1.2 Equipements de bureau'!$B$51:$B$2241,CalculBureau!$C10,'1.2 Equipements de bureau'!#REF!)</f>
        <v>#REF!</v>
      </c>
      <c r="ER10" t="e">
        <f>SUMIF('1.2 Equipements de bureau'!$B$51:$B$2241,CalculBureau!$C10,'1.2 Equipements de bureau'!#REF!)</f>
        <v>#REF!</v>
      </c>
      <c r="ES10" t="e">
        <f>SUMIF('1.2 Equipements de bureau'!$B$51:$B$2241,CalculBureau!$C10,'1.2 Equipements de bureau'!#REF!)</f>
        <v>#REF!</v>
      </c>
      <c r="ET10" t="e">
        <f>SUMIF('1.2 Equipements de bureau'!$B$51:$B$2241,CalculBureau!$C10,'1.2 Equipements de bureau'!#REF!)</f>
        <v>#REF!</v>
      </c>
      <c r="EU10" t="e">
        <f>SUMIF('1.2 Equipements de bureau'!$B$51:$B$2241,CalculBureau!$C10,'1.2 Equipements de bureau'!#REF!)</f>
        <v>#REF!</v>
      </c>
      <c r="EV10" t="e">
        <f>SUMIF('1.2 Equipements de bureau'!$B$51:$B$2241,CalculBureau!$C10,'1.2 Equipements de bureau'!#REF!)</f>
        <v>#REF!</v>
      </c>
      <c r="EW10" t="e">
        <f>SUMIF('1.2 Equipements de bureau'!$B$51:$B$2241,CalculBureau!$C10,'1.2 Equipements de bureau'!#REF!)</f>
        <v>#REF!</v>
      </c>
      <c r="EX10" t="e">
        <f>SUMIF('1.2 Equipements de bureau'!$B$51:$B$2241,CalculBureau!$C10,'1.2 Equipements de bureau'!#REF!)</f>
        <v>#REF!</v>
      </c>
      <c r="EY10" t="e">
        <f>SUMIF('1.2 Equipements de bureau'!$B$51:$B$2241,CalculBureau!$C10,'1.2 Equipements de bureau'!#REF!)</f>
        <v>#REF!</v>
      </c>
      <c r="EZ10" t="e">
        <f>SUMIF('1.2 Equipements de bureau'!$B$51:$B$2241,CalculBureau!$C10,'1.2 Equipements de bureau'!#REF!)</f>
        <v>#REF!</v>
      </c>
      <c r="FA10" t="e">
        <f>SUMIF('1.2 Equipements de bureau'!$B$51:$B$2241,CalculBureau!$C10,'1.2 Equipements de bureau'!#REF!)</f>
        <v>#REF!</v>
      </c>
      <c r="FB10" t="e">
        <f>SUMIF('1.2 Equipements de bureau'!$B$51:$B$2241,CalculBureau!$C10,'1.2 Equipements de bureau'!#REF!)</f>
        <v>#REF!</v>
      </c>
      <c r="FC10" t="e">
        <f>SUMIF('1.2 Equipements de bureau'!$B$51:$B$2241,CalculBureau!$C10,'1.2 Equipements de bureau'!#REF!)</f>
        <v>#REF!</v>
      </c>
      <c r="FD10" t="e">
        <f>SUMIF('1.2 Equipements de bureau'!$B$51:$B$2241,CalculBureau!$C10,'1.2 Equipements de bureau'!#REF!)</f>
        <v>#REF!</v>
      </c>
      <c r="FE10" t="e">
        <f>SUMIF('1.2 Equipements de bureau'!$B$51:$B$2241,CalculBureau!$C10,'1.2 Equipements de bureau'!#REF!)</f>
        <v>#REF!</v>
      </c>
      <c r="FF10" t="e">
        <f>SUMIF('1.2 Equipements de bureau'!$B$51:$B$2241,CalculBureau!$C10,'1.2 Equipements de bureau'!#REF!)</f>
        <v>#REF!</v>
      </c>
      <c r="FG10" t="e">
        <f>SUMIF('1.2 Equipements de bureau'!$B$51:$B$2241,CalculBureau!$C10,'1.2 Equipements de bureau'!#REF!)</f>
        <v>#REF!</v>
      </c>
      <c r="FH10" t="e">
        <f>SUMIF('1.2 Equipements de bureau'!$B$51:$B$2241,CalculBureau!$C10,'1.2 Equipements de bureau'!#REF!)</f>
        <v>#REF!</v>
      </c>
      <c r="FI10" t="e">
        <f>SUMIF('1.2 Equipements de bureau'!$B$51:$B$2241,CalculBureau!$C10,'1.2 Equipements de bureau'!#REF!)</f>
        <v>#REF!</v>
      </c>
      <c r="FJ10" t="e">
        <f>SUMIF('1.2 Equipements de bureau'!$B$51:$B$2241,CalculBureau!$C10,'1.2 Equipements de bureau'!#REF!)</f>
        <v>#REF!</v>
      </c>
      <c r="FK10" t="e">
        <f>SUMIF('1.2 Equipements de bureau'!$B$51:$B$2241,CalculBureau!$C10,'1.2 Equipements de bureau'!#REF!)</f>
        <v>#REF!</v>
      </c>
      <c r="FL10" t="e">
        <f>SUMIF('1.2 Equipements de bureau'!$B$51:$B$2241,CalculBureau!$C10,'1.2 Equipements de bureau'!#REF!)</f>
        <v>#REF!</v>
      </c>
      <c r="FM10" t="e">
        <f>SUMIF('1.2 Equipements de bureau'!$B$51:$B$2241,CalculBureau!$C10,'1.2 Equipements de bureau'!#REF!)</f>
        <v>#REF!</v>
      </c>
      <c r="FN10" t="e">
        <f>SUMIF('1.2 Equipements de bureau'!$B$51:$B$2241,CalculBureau!$C10,'1.2 Equipements de bureau'!#REF!)</f>
        <v>#REF!</v>
      </c>
      <c r="FO10" t="e">
        <f>SUMIF('1.2 Equipements de bureau'!$B$51:$B$2241,CalculBureau!$C10,'1.2 Equipements de bureau'!#REF!)</f>
        <v>#REF!</v>
      </c>
      <c r="FP10" t="e">
        <f>SUMIF('1.2 Equipements de bureau'!$B$51:$B$2241,CalculBureau!$C10,'1.2 Equipements de bureau'!#REF!)</f>
        <v>#REF!</v>
      </c>
      <c r="FQ10" t="e">
        <f>SUMIF('1.2 Equipements de bureau'!$B$51:$B$2241,CalculBureau!$C10,'1.2 Equipements de bureau'!#REF!)</f>
        <v>#REF!</v>
      </c>
      <c r="FR10" t="e">
        <f>SUMIF('1.2 Equipements de bureau'!$B$51:$B$2241,CalculBureau!$C10,'1.2 Equipements de bureau'!#REF!)</f>
        <v>#REF!</v>
      </c>
      <c r="FS10" t="e">
        <f>SUMIF('1.2 Equipements de bureau'!$B$51:$B$2241,CalculBureau!$C10,'1.2 Equipements de bureau'!#REF!)</f>
        <v>#REF!</v>
      </c>
      <c r="FT10" t="e">
        <f>SUMIF('1.2 Equipements de bureau'!$B$51:$B$2241,CalculBureau!$C10,'1.2 Equipements de bureau'!#REF!)</f>
        <v>#REF!</v>
      </c>
      <c r="FU10" t="e">
        <f>SUMIF('1.2 Equipements de bureau'!$B$51:$B$2241,CalculBureau!$C10,'1.2 Equipements de bureau'!#REF!)</f>
        <v>#REF!</v>
      </c>
      <c r="FV10" t="e">
        <f>SUMIF('1.2 Equipements de bureau'!$B$51:$B$2241,CalculBureau!$C10,'1.2 Equipements de bureau'!#REF!)</f>
        <v>#REF!</v>
      </c>
      <c r="FW10" t="e">
        <f>SUMIF('1.2 Equipements de bureau'!$B$51:$B$2241,CalculBureau!$C10,'1.2 Equipements de bureau'!#REF!)</f>
        <v>#REF!</v>
      </c>
      <c r="FX10" t="e">
        <f>SUMIF('1.2 Equipements de bureau'!$B$51:$B$2241,CalculBureau!$C10,'1.2 Equipements de bureau'!#REF!)</f>
        <v>#REF!</v>
      </c>
      <c r="FY10" t="e">
        <f>SUMIF('1.2 Equipements de bureau'!$B$51:$B$2241,CalculBureau!$C10,'1.2 Equipements de bureau'!#REF!)</f>
        <v>#REF!</v>
      </c>
      <c r="FZ10" t="e">
        <f>SUMIF('1.2 Equipements de bureau'!$B$51:$B$2241,CalculBureau!$C10,'1.2 Equipements de bureau'!#REF!)</f>
        <v>#REF!</v>
      </c>
      <c r="GA10" t="e">
        <f>SUMIF('1.2 Equipements de bureau'!$B$51:$B$2241,CalculBureau!$C10,'1.2 Equipements de bureau'!#REF!)</f>
        <v>#REF!</v>
      </c>
      <c r="GB10" t="e">
        <f>SUMIF('1.2 Equipements de bureau'!$B$51:$B$2241,CalculBureau!$C10,'1.2 Equipements de bureau'!#REF!)</f>
        <v>#REF!</v>
      </c>
      <c r="GC10" t="e">
        <f>SUMIF('1.2 Equipements de bureau'!$B$51:$B$2241,CalculBureau!$C10,'1.2 Equipements de bureau'!#REF!)</f>
        <v>#REF!</v>
      </c>
      <c r="GD10" t="e">
        <f>SUMIF('1.2 Equipements de bureau'!$B$51:$B$2241,CalculBureau!$C10,'1.2 Equipements de bureau'!#REF!)</f>
        <v>#REF!</v>
      </c>
      <c r="GE10" t="e">
        <f>SUMIF('1.2 Equipements de bureau'!$B$51:$B$2241,CalculBureau!$C10,'1.2 Equipements de bureau'!#REF!)</f>
        <v>#REF!</v>
      </c>
      <c r="GF10" t="e">
        <f>SUMIF('1.2 Equipements de bureau'!$B$51:$B$2241,CalculBureau!$C10,'1.2 Equipements de bureau'!#REF!)</f>
        <v>#REF!</v>
      </c>
      <c r="GG10" t="e">
        <f>SUMIF('1.2 Equipements de bureau'!$B$51:$B$2241,CalculBureau!$C10,'1.2 Equipements de bureau'!#REF!)</f>
        <v>#REF!</v>
      </c>
      <c r="GH10" t="e">
        <f>SUMIF('1.2 Equipements de bureau'!$B$51:$B$2241,CalculBureau!$C10,'1.2 Equipements de bureau'!#REF!)</f>
        <v>#REF!</v>
      </c>
      <c r="GI10" t="e">
        <f>SUMIF('1.2 Equipements de bureau'!$B$51:$B$2241,CalculBureau!$C10,'1.2 Equipements de bureau'!#REF!)</f>
        <v>#REF!</v>
      </c>
      <c r="GJ10" t="e">
        <f>SUMIF('1.2 Equipements de bureau'!$B$51:$B$2241,CalculBureau!$C10,'1.2 Equipements de bureau'!#REF!)</f>
        <v>#REF!</v>
      </c>
      <c r="GK10" t="e">
        <f>SUMIF('1.2 Equipements de bureau'!$B$51:$B$2241,CalculBureau!$C10,'1.2 Equipements de bureau'!#REF!)</f>
        <v>#REF!</v>
      </c>
      <c r="GL10" t="e">
        <f>SUMIF('1.2 Equipements de bureau'!$B$51:$B$2241,CalculBureau!$C10,'1.2 Equipements de bureau'!#REF!)</f>
        <v>#REF!</v>
      </c>
      <c r="GM10" t="e">
        <f>SUMIF('1.2 Equipements de bureau'!$B$51:$B$2241,CalculBureau!$C10,'1.2 Equipements de bureau'!#REF!)</f>
        <v>#REF!</v>
      </c>
      <c r="GN10" t="e">
        <f>SUMIF('1.2 Equipements de bureau'!$B$51:$B$2241,CalculBureau!$C10,'1.2 Equipements de bureau'!#REF!)</f>
        <v>#REF!</v>
      </c>
      <c r="GO10" t="e">
        <f>SUMIF('1.2 Equipements de bureau'!$B$51:$B$2241,CalculBureau!$C10,'1.2 Equipements de bureau'!#REF!)</f>
        <v>#REF!</v>
      </c>
      <c r="GP10" t="e">
        <f>SUMIF('1.2 Equipements de bureau'!$B$51:$B$2241,CalculBureau!$C10,'1.2 Equipements de bureau'!#REF!)</f>
        <v>#REF!</v>
      </c>
      <c r="GQ10" t="e">
        <f>SUMIF('1.2 Equipements de bureau'!$B$51:$B$2241,CalculBureau!$C10,'1.2 Equipements de bureau'!#REF!)</f>
        <v>#REF!</v>
      </c>
      <c r="GR10" t="e">
        <f>SUMIF('1.2 Equipements de bureau'!$B$51:$B$2241,CalculBureau!$C10,'1.2 Equipements de bureau'!#REF!)</f>
        <v>#REF!</v>
      </c>
      <c r="GS10" t="e">
        <f>SUMIF('1.2 Equipements de bureau'!$B$51:$B$2241,CalculBureau!$C10,'1.2 Equipements de bureau'!#REF!)</f>
        <v>#REF!</v>
      </c>
      <c r="GT10" t="e">
        <f>SUMIF('1.2 Equipements de bureau'!$B$51:$B$2241,CalculBureau!$C10,'1.2 Equipements de bureau'!#REF!)</f>
        <v>#REF!</v>
      </c>
      <c r="GU10" t="e">
        <f>SUMIF('1.2 Equipements de bureau'!$B$51:$B$2241,CalculBureau!$C10,'1.2 Equipements de bureau'!#REF!)</f>
        <v>#REF!</v>
      </c>
    </row>
    <row r="11" spans="3:203" x14ac:dyDescent="0.25">
      <c r="C11" s="195" t="s">
        <v>3467</v>
      </c>
      <c r="D11">
        <f>SUMIF('1.2 Equipements de bureau'!$B$51:$B$2241,CalculBureau!$C11,'1.2 Equipements de bureau'!D$51:D2250)</f>
        <v>0</v>
      </c>
      <c r="E11">
        <f>SUMIF('1.2 Equipements de bureau'!$B$51:$B$2241,CalculBureau!$C11,'1.2 Equipements de bureau'!E$51:E2250)</f>
        <v>0</v>
      </c>
      <c r="F11">
        <f>SUMIF('1.2 Equipements de bureau'!$B$51:$B$2241,CalculBureau!$C11,'1.2 Equipements de bureau'!F$51:F2250)</f>
        <v>0</v>
      </c>
      <c r="G11">
        <f>SUMIF('1.2 Equipements de bureau'!$B$51:$B$2241,CalculBureau!$C11,'1.2 Equipements de bureau'!G$51:G2250)</f>
        <v>0</v>
      </c>
      <c r="H11">
        <f>SUMIF('1.2 Equipements de bureau'!$B$51:$B$2241,CalculBureau!$C11,'1.2 Equipements de bureau'!H$51:H2250)</f>
        <v>0</v>
      </c>
      <c r="I11">
        <f>SUMIF('1.2 Equipements de bureau'!$B$51:$B$2241,CalculBureau!$C11,'1.2 Equipements de bureau'!I$51:I2250)</f>
        <v>0</v>
      </c>
      <c r="J11">
        <f>SUMIF('1.2 Equipements de bureau'!$B$51:$B$2241,CalculBureau!$C11,'1.2 Equipements de bureau'!J$51:J2250)</f>
        <v>0</v>
      </c>
      <c r="K11">
        <f>SUMIF('1.2 Equipements de bureau'!$B$51:$B$2241,CalculBureau!$C11,'1.2 Equipements de bureau'!K$51:K2250)</f>
        <v>0</v>
      </c>
      <c r="L11">
        <f>SUMIF('1.2 Equipements de bureau'!$B$51:$B$2241,CalculBureau!$C11,'1.2 Equipements de bureau'!L$51:L2250)</f>
        <v>0</v>
      </c>
      <c r="M11">
        <f>SUMIF('1.2 Equipements de bureau'!$B$51:$B$2241,CalculBureau!$C11,'1.2 Equipements de bureau'!M$51:M2250)</f>
        <v>0</v>
      </c>
      <c r="N11">
        <f>SUMIF('1.2 Equipements de bureau'!$B$51:$B$2241,CalculBureau!$C11,'1.2 Equipements de bureau'!N$51:N2250)</f>
        <v>0</v>
      </c>
      <c r="O11">
        <f>SUMIF('1.2 Equipements de bureau'!$B$51:$B$2241,CalculBureau!$C11,'1.2 Equipements de bureau'!O$51:O2250)</f>
        <v>0</v>
      </c>
      <c r="P11">
        <f>SUMIF('1.2 Equipements de bureau'!$B$51:$B$2241,CalculBureau!$C11,'1.2 Equipements de bureau'!P$51:P2250)</f>
        <v>0</v>
      </c>
      <c r="Q11">
        <f>SUMIF('1.2 Equipements de bureau'!$B$51:$B$2241,CalculBureau!$C11,'1.2 Equipements de bureau'!Q$51:Q2250)</f>
        <v>0</v>
      </c>
      <c r="R11">
        <f>SUMIF('1.2 Equipements de bureau'!$B$51:$B$2241,CalculBureau!$C11,'1.2 Equipements de bureau'!R$51:R2250)</f>
        <v>0</v>
      </c>
      <c r="S11">
        <f>SUMIF('1.2 Equipements de bureau'!$B$51:$B$2241,CalculBureau!$C11,'1.2 Equipements de bureau'!S$51:S2250)</f>
        <v>0</v>
      </c>
      <c r="T11">
        <f>SUMIF('1.2 Equipements de bureau'!$B$51:$B$2241,CalculBureau!$C11,'1.2 Equipements de bureau'!T$51:T2250)</f>
        <v>0</v>
      </c>
      <c r="U11">
        <f>SUMIF('1.2 Equipements de bureau'!$B$51:$B$2241,CalculBureau!$C11,'1.2 Equipements de bureau'!U$51:U2250)</f>
        <v>0</v>
      </c>
      <c r="V11">
        <f>SUMIF('1.2 Equipements de bureau'!$B$51:$B$2241,CalculBureau!$C11,'1.2 Equipements de bureau'!V$51:V2250)</f>
        <v>0</v>
      </c>
      <c r="W11">
        <f>SUMIF('1.2 Equipements de bureau'!$B$51:$B$2241,CalculBureau!$C11,'1.2 Equipements de bureau'!W$51:W2250)</f>
        <v>0</v>
      </c>
      <c r="X11">
        <f>SUMIF('1.2 Equipements de bureau'!$B$51:$B$2241,CalculBureau!$C11,'1.2 Equipements de bureau'!X$51:X2250)</f>
        <v>0</v>
      </c>
      <c r="Y11">
        <f>SUMIF('1.2 Equipements de bureau'!$B$51:$B$2241,CalculBureau!$C11,'1.2 Equipements de bureau'!Y$51:Y2250)</f>
        <v>0</v>
      </c>
      <c r="Z11">
        <f>SUMIF('1.2 Equipements de bureau'!$B$51:$B$2241,CalculBureau!$C11,'1.2 Equipements de bureau'!Z$51:Z2250)</f>
        <v>0</v>
      </c>
      <c r="AA11">
        <f>SUMIF('1.2 Equipements de bureau'!$B$51:$B$2241,CalculBureau!$C11,'1.2 Equipements de bureau'!AA$51:AA2250)</f>
        <v>0</v>
      </c>
      <c r="AB11">
        <f>SUMIF('1.2 Equipements de bureau'!$B$51:$B$2241,CalculBureau!$C11,'1.2 Equipements de bureau'!AB$51:AB2250)</f>
        <v>0</v>
      </c>
      <c r="AC11">
        <f>SUMIF('1.2 Equipements de bureau'!$B$51:$B$2241,CalculBureau!$C11,'1.2 Equipements de bureau'!AC$51:AC2250)</f>
        <v>0</v>
      </c>
      <c r="AD11">
        <f>SUMIF('1.2 Equipements de bureau'!$B$51:$B$2241,CalculBureau!$C11,'1.2 Equipements de bureau'!AD$51:AD2250)</f>
        <v>0</v>
      </c>
      <c r="AE11">
        <f>SUMIF('1.2 Equipements de bureau'!$B$51:$B$2241,CalculBureau!$C11,'1.2 Equipements de bureau'!AE$51:AE2250)</f>
        <v>0</v>
      </c>
      <c r="AF11">
        <f>SUMIF('1.2 Equipements de bureau'!$B$51:$B$2241,CalculBureau!$C11,'1.2 Equipements de bureau'!AF$51:AF2250)</f>
        <v>0</v>
      </c>
      <c r="AG11">
        <f>SUMIF('1.2 Equipements de bureau'!$B$51:$B$2241,CalculBureau!$C11,'1.2 Equipements de bureau'!AG$51:AG2250)</f>
        <v>0</v>
      </c>
      <c r="AH11" t="e">
        <f>SUMIF('1.2 Equipements de bureau'!$B$51:$B$2241,CalculBureau!$C11,'1.2 Equipements de bureau'!#REF!)</f>
        <v>#REF!</v>
      </c>
      <c r="AI11" t="e">
        <f>SUMIF('1.2 Equipements de bureau'!$B$51:$B$2241,CalculBureau!$C11,'1.2 Equipements de bureau'!#REF!)</f>
        <v>#REF!</v>
      </c>
      <c r="AJ11" t="e">
        <f>SUMIF('1.2 Equipements de bureau'!$B$51:$B$2241,CalculBureau!$C11,'1.2 Equipements de bureau'!#REF!)</f>
        <v>#REF!</v>
      </c>
      <c r="AK11" t="e">
        <f>SUMIF('1.2 Equipements de bureau'!$B$51:$B$2241,CalculBureau!$C11,'1.2 Equipements de bureau'!#REF!)</f>
        <v>#REF!</v>
      </c>
      <c r="AL11" t="e">
        <f>SUMIF('1.2 Equipements de bureau'!$B$51:$B$2241,CalculBureau!$C11,'1.2 Equipements de bureau'!#REF!)</f>
        <v>#REF!</v>
      </c>
      <c r="AM11" t="e">
        <f>SUMIF('1.2 Equipements de bureau'!$B$51:$B$2241,CalculBureau!$C11,'1.2 Equipements de bureau'!#REF!)</f>
        <v>#REF!</v>
      </c>
      <c r="AN11" t="e">
        <f>SUMIF('1.2 Equipements de bureau'!$B$51:$B$2241,CalculBureau!$C11,'1.2 Equipements de bureau'!#REF!)</f>
        <v>#REF!</v>
      </c>
      <c r="AO11" t="e">
        <f>SUMIF('1.2 Equipements de bureau'!$B$51:$B$2241,CalculBureau!$C11,'1.2 Equipements de bureau'!#REF!)</f>
        <v>#REF!</v>
      </c>
      <c r="AP11" t="e">
        <f>SUMIF('1.2 Equipements de bureau'!$B$51:$B$2241,CalculBureau!$C11,'1.2 Equipements de bureau'!#REF!)</f>
        <v>#REF!</v>
      </c>
      <c r="AQ11" t="e">
        <f>SUMIF('1.2 Equipements de bureau'!$B$51:$B$2241,CalculBureau!$C11,'1.2 Equipements de bureau'!#REF!)</f>
        <v>#REF!</v>
      </c>
      <c r="AR11" t="e">
        <f>SUMIF('1.2 Equipements de bureau'!$B$51:$B$2241,CalculBureau!$C11,'1.2 Equipements de bureau'!#REF!)</f>
        <v>#REF!</v>
      </c>
      <c r="AS11" t="e">
        <f>SUMIF('1.2 Equipements de bureau'!$B$51:$B$2241,CalculBureau!$C11,'1.2 Equipements de bureau'!#REF!)</f>
        <v>#REF!</v>
      </c>
      <c r="AT11" t="e">
        <f>SUMIF('1.2 Equipements de bureau'!$B$51:$B$2241,CalculBureau!$C11,'1.2 Equipements de bureau'!#REF!)</f>
        <v>#REF!</v>
      </c>
      <c r="AU11" t="e">
        <f>SUMIF('1.2 Equipements de bureau'!$B$51:$B$2241,CalculBureau!$C11,'1.2 Equipements de bureau'!#REF!)</f>
        <v>#REF!</v>
      </c>
      <c r="AV11" t="e">
        <f>SUMIF('1.2 Equipements de bureau'!$B$51:$B$2241,CalculBureau!$C11,'1.2 Equipements de bureau'!#REF!)</f>
        <v>#REF!</v>
      </c>
      <c r="AW11" t="e">
        <f>SUMIF('1.2 Equipements de bureau'!$B$51:$B$2241,CalculBureau!$C11,'1.2 Equipements de bureau'!#REF!)</f>
        <v>#REF!</v>
      </c>
      <c r="AX11" t="e">
        <f>SUMIF('1.2 Equipements de bureau'!$B$51:$B$2241,CalculBureau!$C11,'1.2 Equipements de bureau'!#REF!)</f>
        <v>#REF!</v>
      </c>
      <c r="AY11" t="e">
        <f>SUMIF('1.2 Equipements de bureau'!$B$51:$B$2241,CalculBureau!$C11,'1.2 Equipements de bureau'!#REF!)</f>
        <v>#REF!</v>
      </c>
      <c r="AZ11" t="e">
        <f>SUMIF('1.2 Equipements de bureau'!$B$51:$B$2241,CalculBureau!$C11,'1.2 Equipements de bureau'!#REF!)</f>
        <v>#REF!</v>
      </c>
      <c r="BA11" t="e">
        <f>SUMIF('1.2 Equipements de bureau'!$B$51:$B$2241,CalculBureau!$C11,'1.2 Equipements de bureau'!#REF!)</f>
        <v>#REF!</v>
      </c>
      <c r="BB11" t="e">
        <f>SUMIF('1.2 Equipements de bureau'!$B$51:$B$2241,CalculBureau!$C11,'1.2 Equipements de bureau'!#REF!)</f>
        <v>#REF!</v>
      </c>
      <c r="BC11" t="e">
        <f>SUMIF('1.2 Equipements de bureau'!$B$51:$B$2241,CalculBureau!$C11,'1.2 Equipements de bureau'!#REF!)</f>
        <v>#REF!</v>
      </c>
      <c r="BD11" t="e">
        <f>SUMIF('1.2 Equipements de bureau'!$B$51:$B$2241,CalculBureau!$C11,'1.2 Equipements de bureau'!#REF!)</f>
        <v>#REF!</v>
      </c>
      <c r="BE11" t="e">
        <f>SUMIF('1.2 Equipements de bureau'!$B$51:$B$2241,CalculBureau!$C11,'1.2 Equipements de bureau'!#REF!)</f>
        <v>#REF!</v>
      </c>
      <c r="BF11" t="e">
        <f>SUMIF('1.2 Equipements de bureau'!$B$51:$B$2241,CalculBureau!$C11,'1.2 Equipements de bureau'!#REF!)</f>
        <v>#REF!</v>
      </c>
      <c r="BG11" t="e">
        <f>SUMIF('1.2 Equipements de bureau'!$B$51:$B$2241,CalculBureau!$C11,'1.2 Equipements de bureau'!#REF!)</f>
        <v>#REF!</v>
      </c>
      <c r="BH11" t="e">
        <f>SUMIF('1.2 Equipements de bureau'!$B$51:$B$2241,CalculBureau!$C11,'1.2 Equipements de bureau'!#REF!)</f>
        <v>#REF!</v>
      </c>
      <c r="BI11" t="e">
        <f>SUMIF('1.2 Equipements de bureau'!$B$51:$B$2241,CalculBureau!$C11,'1.2 Equipements de bureau'!#REF!)</f>
        <v>#REF!</v>
      </c>
      <c r="BJ11" t="e">
        <f>SUMIF('1.2 Equipements de bureau'!$B$51:$B$2241,CalculBureau!$C11,'1.2 Equipements de bureau'!#REF!)</f>
        <v>#REF!</v>
      </c>
      <c r="BK11" t="e">
        <f>SUMIF('1.2 Equipements de bureau'!$B$51:$B$2241,CalculBureau!$C11,'1.2 Equipements de bureau'!#REF!)</f>
        <v>#REF!</v>
      </c>
      <c r="BL11" t="e">
        <f>SUMIF('1.2 Equipements de bureau'!$B$51:$B$2241,CalculBureau!$C11,'1.2 Equipements de bureau'!#REF!)</f>
        <v>#REF!</v>
      </c>
      <c r="BM11" t="e">
        <f>SUMIF('1.2 Equipements de bureau'!$B$51:$B$2241,CalculBureau!$C11,'1.2 Equipements de bureau'!#REF!)</f>
        <v>#REF!</v>
      </c>
      <c r="BN11" t="e">
        <f>SUMIF('1.2 Equipements de bureau'!$B$51:$B$2241,CalculBureau!$C11,'1.2 Equipements de bureau'!#REF!)</f>
        <v>#REF!</v>
      </c>
      <c r="BO11" t="e">
        <f>SUMIF('1.2 Equipements de bureau'!$B$51:$B$2241,CalculBureau!$C11,'1.2 Equipements de bureau'!#REF!)</f>
        <v>#REF!</v>
      </c>
      <c r="BP11" t="e">
        <f>SUMIF('1.2 Equipements de bureau'!$B$51:$B$2241,CalculBureau!$C11,'1.2 Equipements de bureau'!#REF!)</f>
        <v>#REF!</v>
      </c>
      <c r="BQ11" t="e">
        <f>SUMIF('1.2 Equipements de bureau'!$B$51:$B$2241,CalculBureau!$C11,'1.2 Equipements de bureau'!#REF!)</f>
        <v>#REF!</v>
      </c>
      <c r="BR11" t="e">
        <f>SUMIF('1.2 Equipements de bureau'!$B$51:$B$2241,CalculBureau!$C11,'1.2 Equipements de bureau'!#REF!)</f>
        <v>#REF!</v>
      </c>
      <c r="BS11" t="e">
        <f>SUMIF('1.2 Equipements de bureau'!$B$51:$B$2241,CalculBureau!$C11,'1.2 Equipements de bureau'!#REF!)</f>
        <v>#REF!</v>
      </c>
      <c r="BT11" t="e">
        <f>SUMIF('1.2 Equipements de bureau'!$B$51:$B$2241,CalculBureau!$C11,'1.2 Equipements de bureau'!#REF!)</f>
        <v>#REF!</v>
      </c>
      <c r="BU11" t="e">
        <f>SUMIF('1.2 Equipements de bureau'!$B$51:$B$2241,CalculBureau!$C11,'1.2 Equipements de bureau'!#REF!)</f>
        <v>#REF!</v>
      </c>
      <c r="BV11" t="e">
        <f>SUMIF('1.2 Equipements de bureau'!$B$51:$B$2241,CalculBureau!$C11,'1.2 Equipements de bureau'!#REF!)</f>
        <v>#REF!</v>
      </c>
      <c r="BW11" t="e">
        <f>SUMIF('1.2 Equipements de bureau'!$B$51:$B$2241,CalculBureau!$C11,'1.2 Equipements de bureau'!#REF!)</f>
        <v>#REF!</v>
      </c>
      <c r="BX11" t="e">
        <f>SUMIF('1.2 Equipements de bureau'!$B$51:$B$2241,CalculBureau!$C11,'1.2 Equipements de bureau'!#REF!)</f>
        <v>#REF!</v>
      </c>
      <c r="BY11" t="e">
        <f>SUMIF('1.2 Equipements de bureau'!$B$51:$B$2241,CalculBureau!$C11,'1.2 Equipements de bureau'!#REF!)</f>
        <v>#REF!</v>
      </c>
      <c r="BZ11" t="e">
        <f>SUMIF('1.2 Equipements de bureau'!$B$51:$B$2241,CalculBureau!$C11,'1.2 Equipements de bureau'!#REF!)</f>
        <v>#REF!</v>
      </c>
      <c r="CA11" t="e">
        <f>SUMIF('1.2 Equipements de bureau'!$B$51:$B$2241,CalculBureau!$C11,'1.2 Equipements de bureau'!#REF!)</f>
        <v>#REF!</v>
      </c>
      <c r="CB11" t="e">
        <f>SUMIF('1.2 Equipements de bureau'!$B$51:$B$2241,CalculBureau!$C11,'1.2 Equipements de bureau'!#REF!)</f>
        <v>#REF!</v>
      </c>
      <c r="CC11" t="e">
        <f>SUMIF('1.2 Equipements de bureau'!$B$51:$B$2241,CalculBureau!$C11,'1.2 Equipements de bureau'!#REF!)</f>
        <v>#REF!</v>
      </c>
      <c r="CD11" t="e">
        <f>SUMIF('1.2 Equipements de bureau'!$B$51:$B$2241,CalculBureau!$C11,'1.2 Equipements de bureau'!#REF!)</f>
        <v>#REF!</v>
      </c>
      <c r="CE11" t="e">
        <f>SUMIF('1.2 Equipements de bureau'!$B$51:$B$2241,CalculBureau!$C11,'1.2 Equipements de bureau'!#REF!)</f>
        <v>#REF!</v>
      </c>
      <c r="CF11" t="e">
        <f>SUMIF('1.2 Equipements de bureau'!$B$51:$B$2241,CalculBureau!$C11,'1.2 Equipements de bureau'!#REF!)</f>
        <v>#REF!</v>
      </c>
      <c r="CG11" t="e">
        <f>SUMIF('1.2 Equipements de bureau'!$B$51:$B$2241,CalculBureau!$C11,'1.2 Equipements de bureau'!#REF!)</f>
        <v>#REF!</v>
      </c>
      <c r="CH11" t="e">
        <f>SUMIF('1.2 Equipements de bureau'!$B$51:$B$2241,CalculBureau!$C11,'1.2 Equipements de bureau'!#REF!)</f>
        <v>#REF!</v>
      </c>
      <c r="CI11" t="e">
        <f>SUMIF('1.2 Equipements de bureau'!$B$51:$B$2241,CalculBureau!$C11,'1.2 Equipements de bureau'!#REF!)</f>
        <v>#REF!</v>
      </c>
      <c r="CJ11" t="e">
        <f>SUMIF('1.2 Equipements de bureau'!$B$51:$B$2241,CalculBureau!$C11,'1.2 Equipements de bureau'!#REF!)</f>
        <v>#REF!</v>
      </c>
      <c r="CK11" t="e">
        <f>SUMIF('1.2 Equipements de bureau'!$B$51:$B$2241,CalculBureau!$C11,'1.2 Equipements de bureau'!#REF!)</f>
        <v>#REF!</v>
      </c>
      <c r="CL11" t="e">
        <f>SUMIF('1.2 Equipements de bureau'!$B$51:$B$2241,CalculBureau!$C11,'1.2 Equipements de bureau'!#REF!)</f>
        <v>#REF!</v>
      </c>
      <c r="CM11" t="e">
        <f>SUMIF('1.2 Equipements de bureau'!$B$51:$B$2241,CalculBureau!$C11,'1.2 Equipements de bureau'!#REF!)</f>
        <v>#REF!</v>
      </c>
      <c r="CN11" t="e">
        <f>SUMIF('1.2 Equipements de bureau'!$B$51:$B$2241,CalculBureau!$C11,'1.2 Equipements de bureau'!#REF!)</f>
        <v>#REF!</v>
      </c>
      <c r="CO11" t="e">
        <f>SUMIF('1.2 Equipements de bureau'!$B$51:$B$2241,CalculBureau!$C11,'1.2 Equipements de bureau'!#REF!)</f>
        <v>#REF!</v>
      </c>
      <c r="CP11" t="e">
        <f>SUMIF('1.2 Equipements de bureau'!$B$51:$B$2241,CalculBureau!$C11,'1.2 Equipements de bureau'!#REF!)</f>
        <v>#REF!</v>
      </c>
      <c r="CQ11" t="e">
        <f>SUMIF('1.2 Equipements de bureau'!$B$51:$B$2241,CalculBureau!$C11,'1.2 Equipements de bureau'!#REF!)</f>
        <v>#REF!</v>
      </c>
      <c r="CR11" t="e">
        <f>SUMIF('1.2 Equipements de bureau'!$B$51:$B$2241,CalculBureau!$C11,'1.2 Equipements de bureau'!#REF!)</f>
        <v>#REF!</v>
      </c>
      <c r="CS11" t="e">
        <f>SUMIF('1.2 Equipements de bureau'!$B$51:$B$2241,CalculBureau!$C11,'1.2 Equipements de bureau'!#REF!)</f>
        <v>#REF!</v>
      </c>
      <c r="CT11" t="e">
        <f>SUMIF('1.2 Equipements de bureau'!$B$51:$B$2241,CalculBureau!$C11,'1.2 Equipements de bureau'!#REF!)</f>
        <v>#REF!</v>
      </c>
      <c r="CU11" t="e">
        <f>SUMIF('1.2 Equipements de bureau'!$B$51:$B$2241,CalculBureau!$C11,'1.2 Equipements de bureau'!#REF!)</f>
        <v>#REF!</v>
      </c>
      <c r="CV11" t="e">
        <f>SUMIF('1.2 Equipements de bureau'!$B$51:$B$2241,CalculBureau!$C11,'1.2 Equipements de bureau'!#REF!)</f>
        <v>#REF!</v>
      </c>
      <c r="CW11" t="e">
        <f>SUMIF('1.2 Equipements de bureau'!$B$51:$B$2241,CalculBureau!$C11,'1.2 Equipements de bureau'!#REF!)</f>
        <v>#REF!</v>
      </c>
      <c r="CX11" t="e">
        <f>SUMIF('1.2 Equipements de bureau'!$B$51:$B$2241,CalculBureau!$C11,'1.2 Equipements de bureau'!#REF!)</f>
        <v>#REF!</v>
      </c>
      <c r="CY11" t="e">
        <f>SUMIF('1.2 Equipements de bureau'!$B$51:$B$2241,CalculBureau!$C11,'1.2 Equipements de bureau'!#REF!)</f>
        <v>#REF!</v>
      </c>
      <c r="CZ11" t="e">
        <f>SUMIF('1.2 Equipements de bureau'!$B$51:$B$2241,CalculBureau!$C11,'1.2 Equipements de bureau'!#REF!)</f>
        <v>#REF!</v>
      </c>
      <c r="DA11" t="e">
        <f>SUMIF('1.2 Equipements de bureau'!$B$51:$B$2241,CalculBureau!$C11,'1.2 Equipements de bureau'!#REF!)</f>
        <v>#REF!</v>
      </c>
      <c r="DB11" t="e">
        <f>SUMIF('1.2 Equipements de bureau'!$B$51:$B$2241,CalculBureau!$C11,'1.2 Equipements de bureau'!#REF!)</f>
        <v>#REF!</v>
      </c>
      <c r="DC11" t="e">
        <f>SUMIF('1.2 Equipements de bureau'!$B$51:$B$2241,CalculBureau!$C11,'1.2 Equipements de bureau'!#REF!)</f>
        <v>#REF!</v>
      </c>
      <c r="DD11" t="e">
        <f>SUMIF('1.2 Equipements de bureau'!$B$51:$B$2241,CalculBureau!$C11,'1.2 Equipements de bureau'!#REF!)</f>
        <v>#REF!</v>
      </c>
      <c r="DE11" t="e">
        <f>SUMIF('1.2 Equipements de bureau'!$B$51:$B$2241,CalculBureau!$C11,'1.2 Equipements de bureau'!#REF!)</f>
        <v>#REF!</v>
      </c>
      <c r="DF11" t="e">
        <f>SUMIF('1.2 Equipements de bureau'!$B$51:$B$2241,CalculBureau!$C11,'1.2 Equipements de bureau'!#REF!)</f>
        <v>#REF!</v>
      </c>
      <c r="DG11" t="e">
        <f>SUMIF('1.2 Equipements de bureau'!$B$51:$B$2241,CalculBureau!$C11,'1.2 Equipements de bureau'!#REF!)</f>
        <v>#REF!</v>
      </c>
      <c r="DH11" t="e">
        <f>SUMIF('1.2 Equipements de bureau'!$B$51:$B$2241,CalculBureau!$C11,'1.2 Equipements de bureau'!#REF!)</f>
        <v>#REF!</v>
      </c>
      <c r="DI11" t="e">
        <f>SUMIF('1.2 Equipements de bureau'!$B$51:$B$2241,CalculBureau!$C11,'1.2 Equipements de bureau'!#REF!)</f>
        <v>#REF!</v>
      </c>
      <c r="DJ11" t="e">
        <f>SUMIF('1.2 Equipements de bureau'!$B$51:$B$2241,CalculBureau!$C11,'1.2 Equipements de bureau'!#REF!)</f>
        <v>#REF!</v>
      </c>
      <c r="DK11" t="e">
        <f>SUMIF('1.2 Equipements de bureau'!$B$51:$B$2241,CalculBureau!$C11,'1.2 Equipements de bureau'!#REF!)</f>
        <v>#REF!</v>
      </c>
      <c r="DL11" t="e">
        <f>SUMIF('1.2 Equipements de bureau'!$B$51:$B$2241,CalculBureau!$C11,'1.2 Equipements de bureau'!#REF!)</f>
        <v>#REF!</v>
      </c>
      <c r="DM11" t="e">
        <f>SUMIF('1.2 Equipements de bureau'!$B$51:$B$2241,CalculBureau!$C11,'1.2 Equipements de bureau'!#REF!)</f>
        <v>#REF!</v>
      </c>
      <c r="DN11" t="e">
        <f>SUMIF('1.2 Equipements de bureau'!$B$51:$B$2241,CalculBureau!$C11,'1.2 Equipements de bureau'!#REF!)</f>
        <v>#REF!</v>
      </c>
      <c r="DO11" t="e">
        <f>SUMIF('1.2 Equipements de bureau'!$B$51:$B$2241,CalculBureau!$C11,'1.2 Equipements de bureau'!#REF!)</f>
        <v>#REF!</v>
      </c>
      <c r="DP11" t="e">
        <f>SUMIF('1.2 Equipements de bureau'!$B$51:$B$2241,CalculBureau!$C11,'1.2 Equipements de bureau'!#REF!)</f>
        <v>#REF!</v>
      </c>
      <c r="DQ11" t="e">
        <f>SUMIF('1.2 Equipements de bureau'!$B$51:$B$2241,CalculBureau!$C11,'1.2 Equipements de bureau'!#REF!)</f>
        <v>#REF!</v>
      </c>
      <c r="DR11" t="e">
        <f>SUMIF('1.2 Equipements de bureau'!$B$51:$B$2241,CalculBureau!$C11,'1.2 Equipements de bureau'!#REF!)</f>
        <v>#REF!</v>
      </c>
      <c r="DS11" t="e">
        <f>SUMIF('1.2 Equipements de bureau'!$B$51:$B$2241,CalculBureau!$C11,'1.2 Equipements de bureau'!#REF!)</f>
        <v>#REF!</v>
      </c>
      <c r="DT11" t="e">
        <f>SUMIF('1.2 Equipements de bureau'!$B$51:$B$2241,CalculBureau!$C11,'1.2 Equipements de bureau'!#REF!)</f>
        <v>#REF!</v>
      </c>
      <c r="DU11" t="e">
        <f>SUMIF('1.2 Equipements de bureau'!$B$51:$B$2241,CalculBureau!$C11,'1.2 Equipements de bureau'!#REF!)</f>
        <v>#REF!</v>
      </c>
      <c r="DV11" t="e">
        <f>SUMIF('1.2 Equipements de bureau'!$B$51:$B$2241,CalculBureau!$C11,'1.2 Equipements de bureau'!#REF!)</f>
        <v>#REF!</v>
      </c>
      <c r="DW11" t="e">
        <f>SUMIF('1.2 Equipements de bureau'!$B$51:$B$2241,CalculBureau!$C11,'1.2 Equipements de bureau'!#REF!)</f>
        <v>#REF!</v>
      </c>
      <c r="DX11" t="e">
        <f>SUMIF('1.2 Equipements de bureau'!$B$51:$B$2241,CalculBureau!$C11,'1.2 Equipements de bureau'!#REF!)</f>
        <v>#REF!</v>
      </c>
      <c r="DY11" t="e">
        <f>SUMIF('1.2 Equipements de bureau'!$B$51:$B$2241,CalculBureau!$C11,'1.2 Equipements de bureau'!#REF!)</f>
        <v>#REF!</v>
      </c>
      <c r="DZ11" t="e">
        <f>SUMIF('1.2 Equipements de bureau'!$B$51:$B$2241,CalculBureau!$C11,'1.2 Equipements de bureau'!#REF!)</f>
        <v>#REF!</v>
      </c>
      <c r="EA11" t="e">
        <f>SUMIF('1.2 Equipements de bureau'!$B$51:$B$2241,CalculBureau!$C11,'1.2 Equipements de bureau'!#REF!)</f>
        <v>#REF!</v>
      </c>
      <c r="EB11" t="e">
        <f>SUMIF('1.2 Equipements de bureau'!$B$51:$B$2241,CalculBureau!$C11,'1.2 Equipements de bureau'!#REF!)</f>
        <v>#REF!</v>
      </c>
      <c r="EC11" t="e">
        <f>SUMIF('1.2 Equipements de bureau'!$B$51:$B$2241,CalculBureau!$C11,'1.2 Equipements de bureau'!#REF!)</f>
        <v>#REF!</v>
      </c>
      <c r="ED11" t="e">
        <f>SUMIF('1.2 Equipements de bureau'!$B$51:$B$2241,CalculBureau!$C11,'1.2 Equipements de bureau'!#REF!)</f>
        <v>#REF!</v>
      </c>
      <c r="EE11" t="e">
        <f>SUMIF('1.2 Equipements de bureau'!$B$51:$B$2241,CalculBureau!$C11,'1.2 Equipements de bureau'!#REF!)</f>
        <v>#REF!</v>
      </c>
      <c r="EF11" t="e">
        <f>SUMIF('1.2 Equipements de bureau'!$B$51:$B$2241,CalculBureau!$C11,'1.2 Equipements de bureau'!#REF!)</f>
        <v>#REF!</v>
      </c>
      <c r="EG11" t="e">
        <f>SUMIF('1.2 Equipements de bureau'!$B$51:$B$2241,CalculBureau!$C11,'1.2 Equipements de bureau'!#REF!)</f>
        <v>#REF!</v>
      </c>
      <c r="EH11" t="e">
        <f>SUMIF('1.2 Equipements de bureau'!$B$51:$B$2241,CalculBureau!$C11,'1.2 Equipements de bureau'!#REF!)</f>
        <v>#REF!</v>
      </c>
      <c r="EI11" t="e">
        <f>SUMIF('1.2 Equipements de bureau'!$B$51:$B$2241,CalculBureau!$C11,'1.2 Equipements de bureau'!#REF!)</f>
        <v>#REF!</v>
      </c>
      <c r="EJ11" t="e">
        <f>SUMIF('1.2 Equipements de bureau'!$B$51:$B$2241,CalculBureau!$C11,'1.2 Equipements de bureau'!#REF!)</f>
        <v>#REF!</v>
      </c>
      <c r="EK11" t="e">
        <f>SUMIF('1.2 Equipements de bureau'!$B$51:$B$2241,CalculBureau!$C11,'1.2 Equipements de bureau'!#REF!)</f>
        <v>#REF!</v>
      </c>
      <c r="EL11" t="e">
        <f>SUMIF('1.2 Equipements de bureau'!$B$51:$B$2241,CalculBureau!$C11,'1.2 Equipements de bureau'!#REF!)</f>
        <v>#REF!</v>
      </c>
      <c r="EM11" t="e">
        <f>SUMIF('1.2 Equipements de bureau'!$B$51:$B$2241,CalculBureau!$C11,'1.2 Equipements de bureau'!#REF!)</f>
        <v>#REF!</v>
      </c>
      <c r="EN11" t="e">
        <f>SUMIF('1.2 Equipements de bureau'!$B$51:$B$2241,CalculBureau!$C11,'1.2 Equipements de bureau'!#REF!)</f>
        <v>#REF!</v>
      </c>
      <c r="EO11" t="e">
        <f>SUMIF('1.2 Equipements de bureau'!$B$51:$B$2241,CalculBureau!$C11,'1.2 Equipements de bureau'!#REF!)</f>
        <v>#REF!</v>
      </c>
      <c r="EP11" t="e">
        <f>SUMIF('1.2 Equipements de bureau'!$B$51:$B$2241,CalculBureau!$C11,'1.2 Equipements de bureau'!#REF!)</f>
        <v>#REF!</v>
      </c>
      <c r="EQ11" t="e">
        <f>SUMIF('1.2 Equipements de bureau'!$B$51:$B$2241,CalculBureau!$C11,'1.2 Equipements de bureau'!#REF!)</f>
        <v>#REF!</v>
      </c>
      <c r="ER11" t="e">
        <f>SUMIF('1.2 Equipements de bureau'!$B$51:$B$2241,CalculBureau!$C11,'1.2 Equipements de bureau'!#REF!)</f>
        <v>#REF!</v>
      </c>
      <c r="ES11" t="e">
        <f>SUMIF('1.2 Equipements de bureau'!$B$51:$B$2241,CalculBureau!$C11,'1.2 Equipements de bureau'!#REF!)</f>
        <v>#REF!</v>
      </c>
      <c r="ET11" t="e">
        <f>SUMIF('1.2 Equipements de bureau'!$B$51:$B$2241,CalculBureau!$C11,'1.2 Equipements de bureau'!#REF!)</f>
        <v>#REF!</v>
      </c>
      <c r="EU11" t="e">
        <f>SUMIF('1.2 Equipements de bureau'!$B$51:$B$2241,CalculBureau!$C11,'1.2 Equipements de bureau'!#REF!)</f>
        <v>#REF!</v>
      </c>
      <c r="EV11" t="e">
        <f>SUMIF('1.2 Equipements de bureau'!$B$51:$B$2241,CalculBureau!$C11,'1.2 Equipements de bureau'!#REF!)</f>
        <v>#REF!</v>
      </c>
      <c r="EW11" t="e">
        <f>SUMIF('1.2 Equipements de bureau'!$B$51:$B$2241,CalculBureau!$C11,'1.2 Equipements de bureau'!#REF!)</f>
        <v>#REF!</v>
      </c>
      <c r="EX11" t="e">
        <f>SUMIF('1.2 Equipements de bureau'!$B$51:$B$2241,CalculBureau!$C11,'1.2 Equipements de bureau'!#REF!)</f>
        <v>#REF!</v>
      </c>
      <c r="EY11" t="e">
        <f>SUMIF('1.2 Equipements de bureau'!$B$51:$B$2241,CalculBureau!$C11,'1.2 Equipements de bureau'!#REF!)</f>
        <v>#REF!</v>
      </c>
      <c r="EZ11" t="e">
        <f>SUMIF('1.2 Equipements de bureau'!$B$51:$B$2241,CalculBureau!$C11,'1.2 Equipements de bureau'!#REF!)</f>
        <v>#REF!</v>
      </c>
      <c r="FA11" t="e">
        <f>SUMIF('1.2 Equipements de bureau'!$B$51:$B$2241,CalculBureau!$C11,'1.2 Equipements de bureau'!#REF!)</f>
        <v>#REF!</v>
      </c>
      <c r="FB11" t="e">
        <f>SUMIF('1.2 Equipements de bureau'!$B$51:$B$2241,CalculBureau!$C11,'1.2 Equipements de bureau'!#REF!)</f>
        <v>#REF!</v>
      </c>
      <c r="FC11" t="e">
        <f>SUMIF('1.2 Equipements de bureau'!$B$51:$B$2241,CalculBureau!$C11,'1.2 Equipements de bureau'!#REF!)</f>
        <v>#REF!</v>
      </c>
      <c r="FD11" t="e">
        <f>SUMIF('1.2 Equipements de bureau'!$B$51:$B$2241,CalculBureau!$C11,'1.2 Equipements de bureau'!#REF!)</f>
        <v>#REF!</v>
      </c>
      <c r="FE11" t="e">
        <f>SUMIF('1.2 Equipements de bureau'!$B$51:$B$2241,CalculBureau!$C11,'1.2 Equipements de bureau'!#REF!)</f>
        <v>#REF!</v>
      </c>
      <c r="FF11" t="e">
        <f>SUMIF('1.2 Equipements de bureau'!$B$51:$B$2241,CalculBureau!$C11,'1.2 Equipements de bureau'!#REF!)</f>
        <v>#REF!</v>
      </c>
      <c r="FG11" t="e">
        <f>SUMIF('1.2 Equipements de bureau'!$B$51:$B$2241,CalculBureau!$C11,'1.2 Equipements de bureau'!#REF!)</f>
        <v>#REF!</v>
      </c>
      <c r="FH11" t="e">
        <f>SUMIF('1.2 Equipements de bureau'!$B$51:$B$2241,CalculBureau!$C11,'1.2 Equipements de bureau'!#REF!)</f>
        <v>#REF!</v>
      </c>
      <c r="FI11" t="e">
        <f>SUMIF('1.2 Equipements de bureau'!$B$51:$B$2241,CalculBureau!$C11,'1.2 Equipements de bureau'!#REF!)</f>
        <v>#REF!</v>
      </c>
      <c r="FJ11" t="e">
        <f>SUMIF('1.2 Equipements de bureau'!$B$51:$B$2241,CalculBureau!$C11,'1.2 Equipements de bureau'!#REF!)</f>
        <v>#REF!</v>
      </c>
      <c r="FK11" t="e">
        <f>SUMIF('1.2 Equipements de bureau'!$B$51:$B$2241,CalculBureau!$C11,'1.2 Equipements de bureau'!#REF!)</f>
        <v>#REF!</v>
      </c>
      <c r="FL11" t="e">
        <f>SUMIF('1.2 Equipements de bureau'!$B$51:$B$2241,CalculBureau!$C11,'1.2 Equipements de bureau'!#REF!)</f>
        <v>#REF!</v>
      </c>
      <c r="FM11" t="e">
        <f>SUMIF('1.2 Equipements de bureau'!$B$51:$B$2241,CalculBureau!$C11,'1.2 Equipements de bureau'!#REF!)</f>
        <v>#REF!</v>
      </c>
      <c r="FN11" t="e">
        <f>SUMIF('1.2 Equipements de bureau'!$B$51:$B$2241,CalculBureau!$C11,'1.2 Equipements de bureau'!#REF!)</f>
        <v>#REF!</v>
      </c>
      <c r="FO11" t="e">
        <f>SUMIF('1.2 Equipements de bureau'!$B$51:$B$2241,CalculBureau!$C11,'1.2 Equipements de bureau'!#REF!)</f>
        <v>#REF!</v>
      </c>
      <c r="FP11" t="e">
        <f>SUMIF('1.2 Equipements de bureau'!$B$51:$B$2241,CalculBureau!$C11,'1.2 Equipements de bureau'!#REF!)</f>
        <v>#REF!</v>
      </c>
      <c r="FQ11" t="e">
        <f>SUMIF('1.2 Equipements de bureau'!$B$51:$B$2241,CalculBureau!$C11,'1.2 Equipements de bureau'!#REF!)</f>
        <v>#REF!</v>
      </c>
      <c r="FR11" t="e">
        <f>SUMIF('1.2 Equipements de bureau'!$B$51:$B$2241,CalculBureau!$C11,'1.2 Equipements de bureau'!#REF!)</f>
        <v>#REF!</v>
      </c>
      <c r="FS11" t="e">
        <f>SUMIF('1.2 Equipements de bureau'!$B$51:$B$2241,CalculBureau!$C11,'1.2 Equipements de bureau'!#REF!)</f>
        <v>#REF!</v>
      </c>
      <c r="FT11" t="e">
        <f>SUMIF('1.2 Equipements de bureau'!$B$51:$B$2241,CalculBureau!$C11,'1.2 Equipements de bureau'!#REF!)</f>
        <v>#REF!</v>
      </c>
      <c r="FU11" t="e">
        <f>SUMIF('1.2 Equipements de bureau'!$B$51:$B$2241,CalculBureau!$C11,'1.2 Equipements de bureau'!#REF!)</f>
        <v>#REF!</v>
      </c>
      <c r="FV11" t="e">
        <f>SUMIF('1.2 Equipements de bureau'!$B$51:$B$2241,CalculBureau!$C11,'1.2 Equipements de bureau'!#REF!)</f>
        <v>#REF!</v>
      </c>
      <c r="FW11" t="e">
        <f>SUMIF('1.2 Equipements de bureau'!$B$51:$B$2241,CalculBureau!$C11,'1.2 Equipements de bureau'!#REF!)</f>
        <v>#REF!</v>
      </c>
      <c r="FX11" t="e">
        <f>SUMIF('1.2 Equipements de bureau'!$B$51:$B$2241,CalculBureau!$C11,'1.2 Equipements de bureau'!#REF!)</f>
        <v>#REF!</v>
      </c>
      <c r="FY11" t="e">
        <f>SUMIF('1.2 Equipements de bureau'!$B$51:$B$2241,CalculBureau!$C11,'1.2 Equipements de bureau'!#REF!)</f>
        <v>#REF!</v>
      </c>
      <c r="FZ11" t="e">
        <f>SUMIF('1.2 Equipements de bureau'!$B$51:$B$2241,CalculBureau!$C11,'1.2 Equipements de bureau'!#REF!)</f>
        <v>#REF!</v>
      </c>
      <c r="GA11" t="e">
        <f>SUMIF('1.2 Equipements de bureau'!$B$51:$B$2241,CalculBureau!$C11,'1.2 Equipements de bureau'!#REF!)</f>
        <v>#REF!</v>
      </c>
      <c r="GB11" t="e">
        <f>SUMIF('1.2 Equipements de bureau'!$B$51:$B$2241,CalculBureau!$C11,'1.2 Equipements de bureau'!#REF!)</f>
        <v>#REF!</v>
      </c>
      <c r="GC11" t="e">
        <f>SUMIF('1.2 Equipements de bureau'!$B$51:$B$2241,CalculBureau!$C11,'1.2 Equipements de bureau'!#REF!)</f>
        <v>#REF!</v>
      </c>
      <c r="GD11" t="e">
        <f>SUMIF('1.2 Equipements de bureau'!$B$51:$B$2241,CalculBureau!$C11,'1.2 Equipements de bureau'!#REF!)</f>
        <v>#REF!</v>
      </c>
      <c r="GE11" t="e">
        <f>SUMIF('1.2 Equipements de bureau'!$B$51:$B$2241,CalculBureau!$C11,'1.2 Equipements de bureau'!#REF!)</f>
        <v>#REF!</v>
      </c>
      <c r="GF11" t="e">
        <f>SUMIF('1.2 Equipements de bureau'!$B$51:$B$2241,CalculBureau!$C11,'1.2 Equipements de bureau'!#REF!)</f>
        <v>#REF!</v>
      </c>
      <c r="GG11" t="e">
        <f>SUMIF('1.2 Equipements de bureau'!$B$51:$B$2241,CalculBureau!$C11,'1.2 Equipements de bureau'!#REF!)</f>
        <v>#REF!</v>
      </c>
      <c r="GH11" t="e">
        <f>SUMIF('1.2 Equipements de bureau'!$B$51:$B$2241,CalculBureau!$C11,'1.2 Equipements de bureau'!#REF!)</f>
        <v>#REF!</v>
      </c>
      <c r="GI11" t="e">
        <f>SUMIF('1.2 Equipements de bureau'!$B$51:$B$2241,CalculBureau!$C11,'1.2 Equipements de bureau'!#REF!)</f>
        <v>#REF!</v>
      </c>
      <c r="GJ11" t="e">
        <f>SUMIF('1.2 Equipements de bureau'!$B$51:$B$2241,CalculBureau!$C11,'1.2 Equipements de bureau'!#REF!)</f>
        <v>#REF!</v>
      </c>
      <c r="GK11" t="e">
        <f>SUMIF('1.2 Equipements de bureau'!$B$51:$B$2241,CalculBureau!$C11,'1.2 Equipements de bureau'!#REF!)</f>
        <v>#REF!</v>
      </c>
      <c r="GL11" t="e">
        <f>SUMIF('1.2 Equipements de bureau'!$B$51:$B$2241,CalculBureau!$C11,'1.2 Equipements de bureau'!#REF!)</f>
        <v>#REF!</v>
      </c>
      <c r="GM11" t="e">
        <f>SUMIF('1.2 Equipements de bureau'!$B$51:$B$2241,CalculBureau!$C11,'1.2 Equipements de bureau'!#REF!)</f>
        <v>#REF!</v>
      </c>
      <c r="GN11" t="e">
        <f>SUMIF('1.2 Equipements de bureau'!$B$51:$B$2241,CalculBureau!$C11,'1.2 Equipements de bureau'!#REF!)</f>
        <v>#REF!</v>
      </c>
      <c r="GO11" t="e">
        <f>SUMIF('1.2 Equipements de bureau'!$B$51:$B$2241,CalculBureau!$C11,'1.2 Equipements de bureau'!#REF!)</f>
        <v>#REF!</v>
      </c>
      <c r="GP11" t="e">
        <f>SUMIF('1.2 Equipements de bureau'!$B$51:$B$2241,CalculBureau!$C11,'1.2 Equipements de bureau'!#REF!)</f>
        <v>#REF!</v>
      </c>
      <c r="GQ11" t="e">
        <f>SUMIF('1.2 Equipements de bureau'!$B$51:$B$2241,CalculBureau!$C11,'1.2 Equipements de bureau'!#REF!)</f>
        <v>#REF!</v>
      </c>
      <c r="GR11" t="e">
        <f>SUMIF('1.2 Equipements de bureau'!$B$51:$B$2241,CalculBureau!$C11,'1.2 Equipements de bureau'!#REF!)</f>
        <v>#REF!</v>
      </c>
      <c r="GS11" t="e">
        <f>SUMIF('1.2 Equipements de bureau'!$B$51:$B$2241,CalculBureau!$C11,'1.2 Equipements de bureau'!#REF!)</f>
        <v>#REF!</v>
      </c>
      <c r="GT11" t="e">
        <f>SUMIF('1.2 Equipements de bureau'!$B$51:$B$2241,CalculBureau!$C11,'1.2 Equipements de bureau'!#REF!)</f>
        <v>#REF!</v>
      </c>
      <c r="GU11" t="e">
        <f>SUMIF('1.2 Equipements de bureau'!$B$51:$B$2241,CalculBureau!$C11,'1.2 Equipements de bureau'!#REF!)</f>
        <v>#REF!</v>
      </c>
    </row>
    <row r="12" spans="3:203" x14ac:dyDescent="0.25">
      <c r="C12" s="195" t="s">
        <v>3466</v>
      </c>
      <c r="D12">
        <f>SUMIF('1.2 Equipements de bureau'!$B$51:$B$2241,CalculBureau!$C12,'1.2 Equipements de bureau'!D$51:D2252)</f>
        <v>0</v>
      </c>
      <c r="E12">
        <f>SUMIF('1.2 Equipements de bureau'!$B$51:$B$2241,CalculBureau!$C12,'1.2 Equipements de bureau'!E$51:E2252)</f>
        <v>0</v>
      </c>
      <c r="F12">
        <f>SUMIF('1.2 Equipements de bureau'!$B$51:$B$2241,CalculBureau!$C12,'1.2 Equipements de bureau'!F$51:F2252)</f>
        <v>0</v>
      </c>
      <c r="G12">
        <f>SUMIF('1.2 Equipements de bureau'!$B$51:$B$2241,CalculBureau!$C12,'1.2 Equipements de bureau'!G$51:G2252)</f>
        <v>0</v>
      </c>
      <c r="H12">
        <f>SUMIF('1.2 Equipements de bureau'!$B$51:$B$2241,CalculBureau!$C12,'1.2 Equipements de bureau'!H$51:H2252)</f>
        <v>0</v>
      </c>
      <c r="I12">
        <f>SUMIF('1.2 Equipements de bureau'!$B$51:$B$2241,CalculBureau!$C12,'1.2 Equipements de bureau'!I$51:I2252)</f>
        <v>0</v>
      </c>
      <c r="J12">
        <f>SUMIF('1.2 Equipements de bureau'!$B$51:$B$2241,CalculBureau!$C12,'1.2 Equipements de bureau'!J$51:J2252)</f>
        <v>0</v>
      </c>
      <c r="K12">
        <f>SUMIF('1.2 Equipements de bureau'!$B$51:$B$2241,CalculBureau!$C12,'1.2 Equipements de bureau'!K$51:K2252)</f>
        <v>0</v>
      </c>
      <c r="L12">
        <f>SUMIF('1.2 Equipements de bureau'!$B$51:$B$2241,CalculBureau!$C12,'1.2 Equipements de bureau'!L$51:L2252)</f>
        <v>0</v>
      </c>
      <c r="M12">
        <f>SUMIF('1.2 Equipements de bureau'!$B$51:$B$2241,CalculBureau!$C12,'1.2 Equipements de bureau'!M$51:M2252)</f>
        <v>0</v>
      </c>
      <c r="N12">
        <f>SUMIF('1.2 Equipements de bureau'!$B$51:$B$2241,CalculBureau!$C12,'1.2 Equipements de bureau'!N$51:N2252)</f>
        <v>0</v>
      </c>
      <c r="O12">
        <f>SUMIF('1.2 Equipements de bureau'!$B$51:$B$2241,CalculBureau!$C12,'1.2 Equipements de bureau'!O$51:O2252)</f>
        <v>0</v>
      </c>
      <c r="P12">
        <f>SUMIF('1.2 Equipements de bureau'!$B$51:$B$2241,CalculBureau!$C12,'1.2 Equipements de bureau'!P$51:P2252)</f>
        <v>0</v>
      </c>
      <c r="Q12">
        <f>SUMIF('1.2 Equipements de bureau'!$B$51:$B$2241,CalculBureau!$C12,'1.2 Equipements de bureau'!Q$51:Q2252)</f>
        <v>0</v>
      </c>
      <c r="R12">
        <f>SUMIF('1.2 Equipements de bureau'!$B$51:$B$2241,CalculBureau!$C12,'1.2 Equipements de bureau'!R$51:R2252)</f>
        <v>0</v>
      </c>
      <c r="S12">
        <f>SUMIF('1.2 Equipements de bureau'!$B$51:$B$2241,CalculBureau!$C12,'1.2 Equipements de bureau'!S$51:S2252)</f>
        <v>0</v>
      </c>
      <c r="T12">
        <f>SUMIF('1.2 Equipements de bureau'!$B$51:$B$2241,CalculBureau!$C12,'1.2 Equipements de bureau'!T$51:T2252)</f>
        <v>0</v>
      </c>
      <c r="U12">
        <f>SUMIF('1.2 Equipements de bureau'!$B$51:$B$2241,CalculBureau!$C12,'1.2 Equipements de bureau'!U$51:U2252)</f>
        <v>0</v>
      </c>
      <c r="V12">
        <f>SUMIF('1.2 Equipements de bureau'!$B$51:$B$2241,CalculBureau!$C12,'1.2 Equipements de bureau'!V$51:V2252)</f>
        <v>0</v>
      </c>
      <c r="W12">
        <f>SUMIF('1.2 Equipements de bureau'!$B$51:$B$2241,CalculBureau!$C12,'1.2 Equipements de bureau'!W$51:W2252)</f>
        <v>0</v>
      </c>
      <c r="X12">
        <f>SUMIF('1.2 Equipements de bureau'!$B$51:$B$2241,CalculBureau!$C12,'1.2 Equipements de bureau'!X$51:X2252)</f>
        <v>0</v>
      </c>
      <c r="Y12">
        <f>SUMIF('1.2 Equipements de bureau'!$B$51:$B$2241,CalculBureau!$C12,'1.2 Equipements de bureau'!Y$51:Y2252)</f>
        <v>0</v>
      </c>
      <c r="Z12">
        <f>SUMIF('1.2 Equipements de bureau'!$B$51:$B$2241,CalculBureau!$C12,'1.2 Equipements de bureau'!Z$51:Z2252)</f>
        <v>0</v>
      </c>
      <c r="AA12">
        <f>SUMIF('1.2 Equipements de bureau'!$B$51:$B$2241,CalculBureau!$C12,'1.2 Equipements de bureau'!AA$51:AA2252)</f>
        <v>0</v>
      </c>
      <c r="AB12">
        <f>SUMIF('1.2 Equipements de bureau'!$B$51:$B$2241,CalculBureau!$C12,'1.2 Equipements de bureau'!AB$51:AB2252)</f>
        <v>0</v>
      </c>
      <c r="AC12">
        <f>SUMIF('1.2 Equipements de bureau'!$B$51:$B$2241,CalculBureau!$C12,'1.2 Equipements de bureau'!AC$51:AC2252)</f>
        <v>0</v>
      </c>
      <c r="AD12">
        <f>SUMIF('1.2 Equipements de bureau'!$B$51:$B$2241,CalculBureau!$C12,'1.2 Equipements de bureau'!AD$51:AD2252)</f>
        <v>0</v>
      </c>
      <c r="AE12">
        <f>SUMIF('1.2 Equipements de bureau'!$B$51:$B$2241,CalculBureau!$C12,'1.2 Equipements de bureau'!AE$51:AE2252)</f>
        <v>0</v>
      </c>
      <c r="AF12">
        <f>SUMIF('1.2 Equipements de bureau'!$B$51:$B$2241,CalculBureau!$C12,'1.2 Equipements de bureau'!AF$51:AF2252)</f>
        <v>0</v>
      </c>
      <c r="AG12">
        <f>SUMIF('1.2 Equipements de bureau'!$B$51:$B$2241,CalculBureau!$C12,'1.2 Equipements de bureau'!AG$51:AG2252)</f>
        <v>0</v>
      </c>
      <c r="AH12" t="e">
        <f>SUMIF('1.2 Equipements de bureau'!$B$51:$B$2241,CalculBureau!$C12,'1.2 Equipements de bureau'!#REF!)</f>
        <v>#REF!</v>
      </c>
      <c r="AI12" t="e">
        <f>SUMIF('1.2 Equipements de bureau'!$B$51:$B$2241,CalculBureau!$C12,'1.2 Equipements de bureau'!#REF!)</f>
        <v>#REF!</v>
      </c>
      <c r="AJ12" t="e">
        <f>SUMIF('1.2 Equipements de bureau'!$B$51:$B$2241,CalculBureau!$C12,'1.2 Equipements de bureau'!#REF!)</f>
        <v>#REF!</v>
      </c>
      <c r="AK12" t="e">
        <f>SUMIF('1.2 Equipements de bureau'!$B$51:$B$2241,CalculBureau!$C12,'1.2 Equipements de bureau'!#REF!)</f>
        <v>#REF!</v>
      </c>
      <c r="AL12" t="e">
        <f>SUMIF('1.2 Equipements de bureau'!$B$51:$B$2241,CalculBureau!$C12,'1.2 Equipements de bureau'!#REF!)</f>
        <v>#REF!</v>
      </c>
      <c r="AM12" t="e">
        <f>SUMIF('1.2 Equipements de bureau'!$B$51:$B$2241,CalculBureau!$C12,'1.2 Equipements de bureau'!#REF!)</f>
        <v>#REF!</v>
      </c>
      <c r="AN12" t="e">
        <f>SUMIF('1.2 Equipements de bureau'!$B$51:$B$2241,CalculBureau!$C12,'1.2 Equipements de bureau'!#REF!)</f>
        <v>#REF!</v>
      </c>
      <c r="AO12" t="e">
        <f>SUMIF('1.2 Equipements de bureau'!$B$51:$B$2241,CalculBureau!$C12,'1.2 Equipements de bureau'!#REF!)</f>
        <v>#REF!</v>
      </c>
      <c r="AP12" t="e">
        <f>SUMIF('1.2 Equipements de bureau'!$B$51:$B$2241,CalculBureau!$C12,'1.2 Equipements de bureau'!#REF!)</f>
        <v>#REF!</v>
      </c>
      <c r="AQ12" t="e">
        <f>SUMIF('1.2 Equipements de bureau'!$B$51:$B$2241,CalculBureau!$C12,'1.2 Equipements de bureau'!#REF!)</f>
        <v>#REF!</v>
      </c>
      <c r="AR12" t="e">
        <f>SUMIF('1.2 Equipements de bureau'!$B$51:$B$2241,CalculBureau!$C12,'1.2 Equipements de bureau'!#REF!)</f>
        <v>#REF!</v>
      </c>
      <c r="AS12" t="e">
        <f>SUMIF('1.2 Equipements de bureau'!$B$51:$B$2241,CalculBureau!$C12,'1.2 Equipements de bureau'!#REF!)</f>
        <v>#REF!</v>
      </c>
      <c r="AT12" t="e">
        <f>SUMIF('1.2 Equipements de bureau'!$B$51:$B$2241,CalculBureau!$C12,'1.2 Equipements de bureau'!#REF!)</f>
        <v>#REF!</v>
      </c>
      <c r="AU12" t="e">
        <f>SUMIF('1.2 Equipements de bureau'!$B$51:$B$2241,CalculBureau!$C12,'1.2 Equipements de bureau'!#REF!)</f>
        <v>#REF!</v>
      </c>
      <c r="AV12" t="e">
        <f>SUMIF('1.2 Equipements de bureau'!$B$51:$B$2241,CalculBureau!$C12,'1.2 Equipements de bureau'!#REF!)</f>
        <v>#REF!</v>
      </c>
      <c r="AW12" t="e">
        <f>SUMIF('1.2 Equipements de bureau'!$B$51:$B$2241,CalculBureau!$C12,'1.2 Equipements de bureau'!#REF!)</f>
        <v>#REF!</v>
      </c>
      <c r="AX12" t="e">
        <f>SUMIF('1.2 Equipements de bureau'!$B$51:$B$2241,CalculBureau!$C12,'1.2 Equipements de bureau'!#REF!)</f>
        <v>#REF!</v>
      </c>
      <c r="AY12" t="e">
        <f>SUMIF('1.2 Equipements de bureau'!$B$51:$B$2241,CalculBureau!$C12,'1.2 Equipements de bureau'!#REF!)</f>
        <v>#REF!</v>
      </c>
      <c r="AZ12" t="e">
        <f>SUMIF('1.2 Equipements de bureau'!$B$51:$B$2241,CalculBureau!$C12,'1.2 Equipements de bureau'!#REF!)</f>
        <v>#REF!</v>
      </c>
      <c r="BA12" t="e">
        <f>SUMIF('1.2 Equipements de bureau'!$B$51:$B$2241,CalculBureau!$C12,'1.2 Equipements de bureau'!#REF!)</f>
        <v>#REF!</v>
      </c>
      <c r="BB12" t="e">
        <f>SUMIF('1.2 Equipements de bureau'!$B$51:$B$2241,CalculBureau!$C12,'1.2 Equipements de bureau'!#REF!)</f>
        <v>#REF!</v>
      </c>
      <c r="BC12" t="e">
        <f>SUMIF('1.2 Equipements de bureau'!$B$51:$B$2241,CalculBureau!$C12,'1.2 Equipements de bureau'!#REF!)</f>
        <v>#REF!</v>
      </c>
      <c r="BD12" t="e">
        <f>SUMIF('1.2 Equipements de bureau'!$B$51:$B$2241,CalculBureau!$C12,'1.2 Equipements de bureau'!#REF!)</f>
        <v>#REF!</v>
      </c>
      <c r="BE12" t="e">
        <f>SUMIF('1.2 Equipements de bureau'!$B$51:$B$2241,CalculBureau!$C12,'1.2 Equipements de bureau'!#REF!)</f>
        <v>#REF!</v>
      </c>
      <c r="BF12" t="e">
        <f>SUMIF('1.2 Equipements de bureau'!$B$51:$B$2241,CalculBureau!$C12,'1.2 Equipements de bureau'!#REF!)</f>
        <v>#REF!</v>
      </c>
      <c r="BG12" t="e">
        <f>SUMIF('1.2 Equipements de bureau'!$B$51:$B$2241,CalculBureau!$C12,'1.2 Equipements de bureau'!#REF!)</f>
        <v>#REF!</v>
      </c>
      <c r="BH12" t="e">
        <f>SUMIF('1.2 Equipements de bureau'!$B$51:$B$2241,CalculBureau!$C12,'1.2 Equipements de bureau'!#REF!)</f>
        <v>#REF!</v>
      </c>
      <c r="BI12" t="e">
        <f>SUMIF('1.2 Equipements de bureau'!$B$51:$B$2241,CalculBureau!$C12,'1.2 Equipements de bureau'!#REF!)</f>
        <v>#REF!</v>
      </c>
      <c r="BJ12" t="e">
        <f>SUMIF('1.2 Equipements de bureau'!$B$51:$B$2241,CalculBureau!$C12,'1.2 Equipements de bureau'!#REF!)</f>
        <v>#REF!</v>
      </c>
      <c r="BK12" t="e">
        <f>SUMIF('1.2 Equipements de bureau'!$B$51:$B$2241,CalculBureau!$C12,'1.2 Equipements de bureau'!#REF!)</f>
        <v>#REF!</v>
      </c>
      <c r="BL12" t="e">
        <f>SUMIF('1.2 Equipements de bureau'!$B$51:$B$2241,CalculBureau!$C12,'1.2 Equipements de bureau'!#REF!)</f>
        <v>#REF!</v>
      </c>
      <c r="BM12" t="e">
        <f>SUMIF('1.2 Equipements de bureau'!$B$51:$B$2241,CalculBureau!$C12,'1.2 Equipements de bureau'!#REF!)</f>
        <v>#REF!</v>
      </c>
      <c r="BN12" t="e">
        <f>SUMIF('1.2 Equipements de bureau'!$B$51:$B$2241,CalculBureau!$C12,'1.2 Equipements de bureau'!#REF!)</f>
        <v>#REF!</v>
      </c>
      <c r="BO12" t="e">
        <f>SUMIF('1.2 Equipements de bureau'!$B$51:$B$2241,CalculBureau!$C12,'1.2 Equipements de bureau'!#REF!)</f>
        <v>#REF!</v>
      </c>
      <c r="BP12" t="e">
        <f>SUMIF('1.2 Equipements de bureau'!$B$51:$B$2241,CalculBureau!$C12,'1.2 Equipements de bureau'!#REF!)</f>
        <v>#REF!</v>
      </c>
      <c r="BQ12" t="e">
        <f>SUMIF('1.2 Equipements de bureau'!$B$51:$B$2241,CalculBureau!$C12,'1.2 Equipements de bureau'!#REF!)</f>
        <v>#REF!</v>
      </c>
      <c r="BR12" t="e">
        <f>SUMIF('1.2 Equipements de bureau'!$B$51:$B$2241,CalculBureau!$C12,'1.2 Equipements de bureau'!#REF!)</f>
        <v>#REF!</v>
      </c>
      <c r="BS12" t="e">
        <f>SUMIF('1.2 Equipements de bureau'!$B$51:$B$2241,CalculBureau!$C12,'1.2 Equipements de bureau'!#REF!)</f>
        <v>#REF!</v>
      </c>
      <c r="BT12" t="e">
        <f>SUMIF('1.2 Equipements de bureau'!$B$51:$B$2241,CalculBureau!$C12,'1.2 Equipements de bureau'!#REF!)</f>
        <v>#REF!</v>
      </c>
      <c r="BU12" t="e">
        <f>SUMIF('1.2 Equipements de bureau'!$B$51:$B$2241,CalculBureau!$C12,'1.2 Equipements de bureau'!#REF!)</f>
        <v>#REF!</v>
      </c>
      <c r="BV12" t="e">
        <f>SUMIF('1.2 Equipements de bureau'!$B$51:$B$2241,CalculBureau!$C12,'1.2 Equipements de bureau'!#REF!)</f>
        <v>#REF!</v>
      </c>
      <c r="BW12" t="e">
        <f>SUMIF('1.2 Equipements de bureau'!$B$51:$B$2241,CalculBureau!$C12,'1.2 Equipements de bureau'!#REF!)</f>
        <v>#REF!</v>
      </c>
      <c r="BX12" t="e">
        <f>SUMIF('1.2 Equipements de bureau'!$B$51:$B$2241,CalculBureau!$C12,'1.2 Equipements de bureau'!#REF!)</f>
        <v>#REF!</v>
      </c>
      <c r="BY12" t="e">
        <f>SUMIF('1.2 Equipements de bureau'!$B$51:$B$2241,CalculBureau!$C12,'1.2 Equipements de bureau'!#REF!)</f>
        <v>#REF!</v>
      </c>
      <c r="BZ12" t="e">
        <f>SUMIF('1.2 Equipements de bureau'!$B$51:$B$2241,CalculBureau!$C12,'1.2 Equipements de bureau'!#REF!)</f>
        <v>#REF!</v>
      </c>
      <c r="CA12" t="e">
        <f>SUMIF('1.2 Equipements de bureau'!$B$51:$B$2241,CalculBureau!$C12,'1.2 Equipements de bureau'!#REF!)</f>
        <v>#REF!</v>
      </c>
      <c r="CB12" t="e">
        <f>SUMIF('1.2 Equipements de bureau'!$B$51:$B$2241,CalculBureau!$C12,'1.2 Equipements de bureau'!#REF!)</f>
        <v>#REF!</v>
      </c>
      <c r="CC12" t="e">
        <f>SUMIF('1.2 Equipements de bureau'!$B$51:$B$2241,CalculBureau!$C12,'1.2 Equipements de bureau'!#REF!)</f>
        <v>#REF!</v>
      </c>
      <c r="CD12" t="e">
        <f>SUMIF('1.2 Equipements de bureau'!$B$51:$B$2241,CalculBureau!$C12,'1.2 Equipements de bureau'!#REF!)</f>
        <v>#REF!</v>
      </c>
      <c r="CE12" t="e">
        <f>SUMIF('1.2 Equipements de bureau'!$B$51:$B$2241,CalculBureau!$C12,'1.2 Equipements de bureau'!#REF!)</f>
        <v>#REF!</v>
      </c>
      <c r="CF12" t="e">
        <f>SUMIF('1.2 Equipements de bureau'!$B$51:$B$2241,CalculBureau!$C12,'1.2 Equipements de bureau'!#REF!)</f>
        <v>#REF!</v>
      </c>
      <c r="CG12" t="e">
        <f>SUMIF('1.2 Equipements de bureau'!$B$51:$B$2241,CalculBureau!$C12,'1.2 Equipements de bureau'!#REF!)</f>
        <v>#REF!</v>
      </c>
      <c r="CH12" t="e">
        <f>SUMIF('1.2 Equipements de bureau'!$B$51:$B$2241,CalculBureau!$C12,'1.2 Equipements de bureau'!#REF!)</f>
        <v>#REF!</v>
      </c>
      <c r="CI12" t="e">
        <f>SUMIF('1.2 Equipements de bureau'!$B$51:$B$2241,CalculBureau!$C12,'1.2 Equipements de bureau'!#REF!)</f>
        <v>#REF!</v>
      </c>
      <c r="CJ12" t="e">
        <f>SUMIF('1.2 Equipements de bureau'!$B$51:$B$2241,CalculBureau!$C12,'1.2 Equipements de bureau'!#REF!)</f>
        <v>#REF!</v>
      </c>
      <c r="CK12" t="e">
        <f>SUMIF('1.2 Equipements de bureau'!$B$51:$B$2241,CalculBureau!$C12,'1.2 Equipements de bureau'!#REF!)</f>
        <v>#REF!</v>
      </c>
      <c r="CL12" t="e">
        <f>SUMIF('1.2 Equipements de bureau'!$B$51:$B$2241,CalculBureau!$C12,'1.2 Equipements de bureau'!#REF!)</f>
        <v>#REF!</v>
      </c>
      <c r="CM12" t="e">
        <f>SUMIF('1.2 Equipements de bureau'!$B$51:$B$2241,CalculBureau!$C12,'1.2 Equipements de bureau'!#REF!)</f>
        <v>#REF!</v>
      </c>
      <c r="CN12" t="e">
        <f>SUMIF('1.2 Equipements de bureau'!$B$51:$B$2241,CalculBureau!$C12,'1.2 Equipements de bureau'!#REF!)</f>
        <v>#REF!</v>
      </c>
      <c r="CO12" t="e">
        <f>SUMIF('1.2 Equipements de bureau'!$B$51:$B$2241,CalculBureau!$C12,'1.2 Equipements de bureau'!#REF!)</f>
        <v>#REF!</v>
      </c>
      <c r="CP12" t="e">
        <f>SUMIF('1.2 Equipements de bureau'!$B$51:$B$2241,CalculBureau!$C12,'1.2 Equipements de bureau'!#REF!)</f>
        <v>#REF!</v>
      </c>
      <c r="CQ12" t="e">
        <f>SUMIF('1.2 Equipements de bureau'!$B$51:$B$2241,CalculBureau!$C12,'1.2 Equipements de bureau'!#REF!)</f>
        <v>#REF!</v>
      </c>
      <c r="CR12" t="e">
        <f>SUMIF('1.2 Equipements de bureau'!$B$51:$B$2241,CalculBureau!$C12,'1.2 Equipements de bureau'!#REF!)</f>
        <v>#REF!</v>
      </c>
      <c r="CS12" t="e">
        <f>SUMIF('1.2 Equipements de bureau'!$B$51:$B$2241,CalculBureau!$C12,'1.2 Equipements de bureau'!#REF!)</f>
        <v>#REF!</v>
      </c>
      <c r="CT12" t="e">
        <f>SUMIF('1.2 Equipements de bureau'!$B$51:$B$2241,CalculBureau!$C12,'1.2 Equipements de bureau'!#REF!)</f>
        <v>#REF!</v>
      </c>
      <c r="CU12" t="e">
        <f>SUMIF('1.2 Equipements de bureau'!$B$51:$B$2241,CalculBureau!$C12,'1.2 Equipements de bureau'!#REF!)</f>
        <v>#REF!</v>
      </c>
      <c r="CV12" t="e">
        <f>SUMIF('1.2 Equipements de bureau'!$B$51:$B$2241,CalculBureau!$C12,'1.2 Equipements de bureau'!#REF!)</f>
        <v>#REF!</v>
      </c>
      <c r="CW12" t="e">
        <f>SUMIF('1.2 Equipements de bureau'!$B$51:$B$2241,CalculBureau!$C12,'1.2 Equipements de bureau'!#REF!)</f>
        <v>#REF!</v>
      </c>
      <c r="CX12" t="e">
        <f>SUMIF('1.2 Equipements de bureau'!$B$51:$B$2241,CalculBureau!$C12,'1.2 Equipements de bureau'!#REF!)</f>
        <v>#REF!</v>
      </c>
      <c r="CY12" t="e">
        <f>SUMIF('1.2 Equipements de bureau'!$B$51:$B$2241,CalculBureau!$C12,'1.2 Equipements de bureau'!#REF!)</f>
        <v>#REF!</v>
      </c>
      <c r="CZ12" t="e">
        <f>SUMIF('1.2 Equipements de bureau'!$B$51:$B$2241,CalculBureau!$C12,'1.2 Equipements de bureau'!#REF!)</f>
        <v>#REF!</v>
      </c>
      <c r="DA12" t="e">
        <f>SUMIF('1.2 Equipements de bureau'!$B$51:$B$2241,CalculBureau!$C12,'1.2 Equipements de bureau'!#REF!)</f>
        <v>#REF!</v>
      </c>
      <c r="DB12" t="e">
        <f>SUMIF('1.2 Equipements de bureau'!$B$51:$B$2241,CalculBureau!$C12,'1.2 Equipements de bureau'!#REF!)</f>
        <v>#REF!</v>
      </c>
      <c r="DC12" t="e">
        <f>SUMIF('1.2 Equipements de bureau'!$B$51:$B$2241,CalculBureau!$C12,'1.2 Equipements de bureau'!#REF!)</f>
        <v>#REF!</v>
      </c>
      <c r="DD12" t="e">
        <f>SUMIF('1.2 Equipements de bureau'!$B$51:$B$2241,CalculBureau!$C12,'1.2 Equipements de bureau'!#REF!)</f>
        <v>#REF!</v>
      </c>
      <c r="DE12" t="e">
        <f>SUMIF('1.2 Equipements de bureau'!$B$51:$B$2241,CalculBureau!$C12,'1.2 Equipements de bureau'!#REF!)</f>
        <v>#REF!</v>
      </c>
      <c r="DF12" t="e">
        <f>SUMIF('1.2 Equipements de bureau'!$B$51:$B$2241,CalculBureau!$C12,'1.2 Equipements de bureau'!#REF!)</f>
        <v>#REF!</v>
      </c>
      <c r="DG12" t="e">
        <f>SUMIF('1.2 Equipements de bureau'!$B$51:$B$2241,CalculBureau!$C12,'1.2 Equipements de bureau'!#REF!)</f>
        <v>#REF!</v>
      </c>
      <c r="DH12" t="e">
        <f>SUMIF('1.2 Equipements de bureau'!$B$51:$B$2241,CalculBureau!$C12,'1.2 Equipements de bureau'!#REF!)</f>
        <v>#REF!</v>
      </c>
      <c r="DI12" t="e">
        <f>SUMIF('1.2 Equipements de bureau'!$B$51:$B$2241,CalculBureau!$C12,'1.2 Equipements de bureau'!#REF!)</f>
        <v>#REF!</v>
      </c>
      <c r="DJ12" t="e">
        <f>SUMIF('1.2 Equipements de bureau'!$B$51:$B$2241,CalculBureau!$C12,'1.2 Equipements de bureau'!#REF!)</f>
        <v>#REF!</v>
      </c>
      <c r="DK12" t="e">
        <f>SUMIF('1.2 Equipements de bureau'!$B$51:$B$2241,CalculBureau!$C12,'1.2 Equipements de bureau'!#REF!)</f>
        <v>#REF!</v>
      </c>
      <c r="DL12" t="e">
        <f>SUMIF('1.2 Equipements de bureau'!$B$51:$B$2241,CalculBureau!$C12,'1.2 Equipements de bureau'!#REF!)</f>
        <v>#REF!</v>
      </c>
      <c r="DM12" t="e">
        <f>SUMIF('1.2 Equipements de bureau'!$B$51:$B$2241,CalculBureau!$C12,'1.2 Equipements de bureau'!#REF!)</f>
        <v>#REF!</v>
      </c>
      <c r="DN12" t="e">
        <f>SUMIF('1.2 Equipements de bureau'!$B$51:$B$2241,CalculBureau!$C12,'1.2 Equipements de bureau'!#REF!)</f>
        <v>#REF!</v>
      </c>
      <c r="DO12" t="e">
        <f>SUMIF('1.2 Equipements de bureau'!$B$51:$B$2241,CalculBureau!$C12,'1.2 Equipements de bureau'!#REF!)</f>
        <v>#REF!</v>
      </c>
      <c r="DP12" t="e">
        <f>SUMIF('1.2 Equipements de bureau'!$B$51:$B$2241,CalculBureau!$C12,'1.2 Equipements de bureau'!#REF!)</f>
        <v>#REF!</v>
      </c>
      <c r="DQ12" t="e">
        <f>SUMIF('1.2 Equipements de bureau'!$B$51:$B$2241,CalculBureau!$C12,'1.2 Equipements de bureau'!#REF!)</f>
        <v>#REF!</v>
      </c>
      <c r="DR12" t="e">
        <f>SUMIF('1.2 Equipements de bureau'!$B$51:$B$2241,CalculBureau!$C12,'1.2 Equipements de bureau'!#REF!)</f>
        <v>#REF!</v>
      </c>
      <c r="DS12" t="e">
        <f>SUMIF('1.2 Equipements de bureau'!$B$51:$B$2241,CalculBureau!$C12,'1.2 Equipements de bureau'!#REF!)</f>
        <v>#REF!</v>
      </c>
      <c r="DT12" t="e">
        <f>SUMIF('1.2 Equipements de bureau'!$B$51:$B$2241,CalculBureau!$C12,'1.2 Equipements de bureau'!#REF!)</f>
        <v>#REF!</v>
      </c>
      <c r="DU12" t="e">
        <f>SUMIF('1.2 Equipements de bureau'!$B$51:$B$2241,CalculBureau!$C12,'1.2 Equipements de bureau'!#REF!)</f>
        <v>#REF!</v>
      </c>
      <c r="DV12" t="e">
        <f>SUMIF('1.2 Equipements de bureau'!$B$51:$B$2241,CalculBureau!$C12,'1.2 Equipements de bureau'!#REF!)</f>
        <v>#REF!</v>
      </c>
      <c r="DW12" t="e">
        <f>SUMIF('1.2 Equipements de bureau'!$B$51:$B$2241,CalculBureau!$C12,'1.2 Equipements de bureau'!#REF!)</f>
        <v>#REF!</v>
      </c>
      <c r="DX12" t="e">
        <f>SUMIF('1.2 Equipements de bureau'!$B$51:$B$2241,CalculBureau!$C12,'1.2 Equipements de bureau'!#REF!)</f>
        <v>#REF!</v>
      </c>
      <c r="DY12" t="e">
        <f>SUMIF('1.2 Equipements de bureau'!$B$51:$B$2241,CalculBureau!$C12,'1.2 Equipements de bureau'!#REF!)</f>
        <v>#REF!</v>
      </c>
      <c r="DZ12" t="e">
        <f>SUMIF('1.2 Equipements de bureau'!$B$51:$B$2241,CalculBureau!$C12,'1.2 Equipements de bureau'!#REF!)</f>
        <v>#REF!</v>
      </c>
      <c r="EA12" t="e">
        <f>SUMIF('1.2 Equipements de bureau'!$B$51:$B$2241,CalculBureau!$C12,'1.2 Equipements de bureau'!#REF!)</f>
        <v>#REF!</v>
      </c>
      <c r="EB12" t="e">
        <f>SUMIF('1.2 Equipements de bureau'!$B$51:$B$2241,CalculBureau!$C12,'1.2 Equipements de bureau'!#REF!)</f>
        <v>#REF!</v>
      </c>
      <c r="EC12" t="e">
        <f>SUMIF('1.2 Equipements de bureau'!$B$51:$B$2241,CalculBureau!$C12,'1.2 Equipements de bureau'!#REF!)</f>
        <v>#REF!</v>
      </c>
      <c r="ED12" t="e">
        <f>SUMIF('1.2 Equipements de bureau'!$B$51:$B$2241,CalculBureau!$C12,'1.2 Equipements de bureau'!#REF!)</f>
        <v>#REF!</v>
      </c>
      <c r="EE12" t="e">
        <f>SUMIF('1.2 Equipements de bureau'!$B$51:$B$2241,CalculBureau!$C12,'1.2 Equipements de bureau'!#REF!)</f>
        <v>#REF!</v>
      </c>
      <c r="EF12" t="e">
        <f>SUMIF('1.2 Equipements de bureau'!$B$51:$B$2241,CalculBureau!$C12,'1.2 Equipements de bureau'!#REF!)</f>
        <v>#REF!</v>
      </c>
      <c r="EG12" t="e">
        <f>SUMIF('1.2 Equipements de bureau'!$B$51:$B$2241,CalculBureau!$C12,'1.2 Equipements de bureau'!#REF!)</f>
        <v>#REF!</v>
      </c>
      <c r="EH12" t="e">
        <f>SUMIF('1.2 Equipements de bureau'!$B$51:$B$2241,CalculBureau!$C12,'1.2 Equipements de bureau'!#REF!)</f>
        <v>#REF!</v>
      </c>
      <c r="EI12" t="e">
        <f>SUMIF('1.2 Equipements de bureau'!$B$51:$B$2241,CalculBureau!$C12,'1.2 Equipements de bureau'!#REF!)</f>
        <v>#REF!</v>
      </c>
      <c r="EJ12" t="e">
        <f>SUMIF('1.2 Equipements de bureau'!$B$51:$B$2241,CalculBureau!$C12,'1.2 Equipements de bureau'!#REF!)</f>
        <v>#REF!</v>
      </c>
      <c r="EK12" t="e">
        <f>SUMIF('1.2 Equipements de bureau'!$B$51:$B$2241,CalculBureau!$C12,'1.2 Equipements de bureau'!#REF!)</f>
        <v>#REF!</v>
      </c>
      <c r="EL12" t="e">
        <f>SUMIF('1.2 Equipements de bureau'!$B$51:$B$2241,CalculBureau!$C12,'1.2 Equipements de bureau'!#REF!)</f>
        <v>#REF!</v>
      </c>
      <c r="EM12" t="e">
        <f>SUMIF('1.2 Equipements de bureau'!$B$51:$B$2241,CalculBureau!$C12,'1.2 Equipements de bureau'!#REF!)</f>
        <v>#REF!</v>
      </c>
      <c r="EN12" t="e">
        <f>SUMIF('1.2 Equipements de bureau'!$B$51:$B$2241,CalculBureau!$C12,'1.2 Equipements de bureau'!#REF!)</f>
        <v>#REF!</v>
      </c>
      <c r="EO12" t="e">
        <f>SUMIF('1.2 Equipements de bureau'!$B$51:$B$2241,CalculBureau!$C12,'1.2 Equipements de bureau'!#REF!)</f>
        <v>#REF!</v>
      </c>
      <c r="EP12" t="e">
        <f>SUMIF('1.2 Equipements de bureau'!$B$51:$B$2241,CalculBureau!$C12,'1.2 Equipements de bureau'!#REF!)</f>
        <v>#REF!</v>
      </c>
      <c r="EQ12" t="e">
        <f>SUMIF('1.2 Equipements de bureau'!$B$51:$B$2241,CalculBureau!$C12,'1.2 Equipements de bureau'!#REF!)</f>
        <v>#REF!</v>
      </c>
      <c r="ER12" t="e">
        <f>SUMIF('1.2 Equipements de bureau'!$B$51:$B$2241,CalculBureau!$C12,'1.2 Equipements de bureau'!#REF!)</f>
        <v>#REF!</v>
      </c>
      <c r="ES12" t="e">
        <f>SUMIF('1.2 Equipements de bureau'!$B$51:$B$2241,CalculBureau!$C12,'1.2 Equipements de bureau'!#REF!)</f>
        <v>#REF!</v>
      </c>
      <c r="ET12" t="e">
        <f>SUMIF('1.2 Equipements de bureau'!$B$51:$B$2241,CalculBureau!$C12,'1.2 Equipements de bureau'!#REF!)</f>
        <v>#REF!</v>
      </c>
      <c r="EU12" t="e">
        <f>SUMIF('1.2 Equipements de bureau'!$B$51:$B$2241,CalculBureau!$C12,'1.2 Equipements de bureau'!#REF!)</f>
        <v>#REF!</v>
      </c>
      <c r="EV12" t="e">
        <f>SUMIF('1.2 Equipements de bureau'!$B$51:$B$2241,CalculBureau!$C12,'1.2 Equipements de bureau'!#REF!)</f>
        <v>#REF!</v>
      </c>
      <c r="EW12" t="e">
        <f>SUMIF('1.2 Equipements de bureau'!$B$51:$B$2241,CalculBureau!$C12,'1.2 Equipements de bureau'!#REF!)</f>
        <v>#REF!</v>
      </c>
      <c r="EX12" t="e">
        <f>SUMIF('1.2 Equipements de bureau'!$B$51:$B$2241,CalculBureau!$C12,'1.2 Equipements de bureau'!#REF!)</f>
        <v>#REF!</v>
      </c>
      <c r="EY12" t="e">
        <f>SUMIF('1.2 Equipements de bureau'!$B$51:$B$2241,CalculBureau!$C12,'1.2 Equipements de bureau'!#REF!)</f>
        <v>#REF!</v>
      </c>
      <c r="EZ12" t="e">
        <f>SUMIF('1.2 Equipements de bureau'!$B$51:$B$2241,CalculBureau!$C12,'1.2 Equipements de bureau'!#REF!)</f>
        <v>#REF!</v>
      </c>
      <c r="FA12" t="e">
        <f>SUMIF('1.2 Equipements de bureau'!$B$51:$B$2241,CalculBureau!$C12,'1.2 Equipements de bureau'!#REF!)</f>
        <v>#REF!</v>
      </c>
      <c r="FB12" t="e">
        <f>SUMIF('1.2 Equipements de bureau'!$B$51:$B$2241,CalculBureau!$C12,'1.2 Equipements de bureau'!#REF!)</f>
        <v>#REF!</v>
      </c>
      <c r="FC12" t="e">
        <f>SUMIF('1.2 Equipements de bureau'!$B$51:$B$2241,CalculBureau!$C12,'1.2 Equipements de bureau'!#REF!)</f>
        <v>#REF!</v>
      </c>
      <c r="FD12" t="e">
        <f>SUMIF('1.2 Equipements de bureau'!$B$51:$B$2241,CalculBureau!$C12,'1.2 Equipements de bureau'!#REF!)</f>
        <v>#REF!</v>
      </c>
      <c r="FE12" t="e">
        <f>SUMIF('1.2 Equipements de bureau'!$B$51:$B$2241,CalculBureau!$C12,'1.2 Equipements de bureau'!#REF!)</f>
        <v>#REF!</v>
      </c>
      <c r="FF12" t="e">
        <f>SUMIF('1.2 Equipements de bureau'!$B$51:$B$2241,CalculBureau!$C12,'1.2 Equipements de bureau'!#REF!)</f>
        <v>#REF!</v>
      </c>
      <c r="FG12" t="e">
        <f>SUMIF('1.2 Equipements de bureau'!$B$51:$B$2241,CalculBureau!$C12,'1.2 Equipements de bureau'!#REF!)</f>
        <v>#REF!</v>
      </c>
      <c r="FH12" t="e">
        <f>SUMIF('1.2 Equipements de bureau'!$B$51:$B$2241,CalculBureau!$C12,'1.2 Equipements de bureau'!#REF!)</f>
        <v>#REF!</v>
      </c>
      <c r="FI12" t="e">
        <f>SUMIF('1.2 Equipements de bureau'!$B$51:$B$2241,CalculBureau!$C12,'1.2 Equipements de bureau'!#REF!)</f>
        <v>#REF!</v>
      </c>
      <c r="FJ12" t="e">
        <f>SUMIF('1.2 Equipements de bureau'!$B$51:$B$2241,CalculBureau!$C12,'1.2 Equipements de bureau'!#REF!)</f>
        <v>#REF!</v>
      </c>
      <c r="FK12" t="e">
        <f>SUMIF('1.2 Equipements de bureau'!$B$51:$B$2241,CalculBureau!$C12,'1.2 Equipements de bureau'!#REF!)</f>
        <v>#REF!</v>
      </c>
      <c r="FL12" t="e">
        <f>SUMIF('1.2 Equipements de bureau'!$B$51:$B$2241,CalculBureau!$C12,'1.2 Equipements de bureau'!#REF!)</f>
        <v>#REF!</v>
      </c>
      <c r="FM12" t="e">
        <f>SUMIF('1.2 Equipements de bureau'!$B$51:$B$2241,CalculBureau!$C12,'1.2 Equipements de bureau'!#REF!)</f>
        <v>#REF!</v>
      </c>
      <c r="FN12" t="e">
        <f>SUMIF('1.2 Equipements de bureau'!$B$51:$B$2241,CalculBureau!$C12,'1.2 Equipements de bureau'!#REF!)</f>
        <v>#REF!</v>
      </c>
      <c r="FO12" t="e">
        <f>SUMIF('1.2 Equipements de bureau'!$B$51:$B$2241,CalculBureau!$C12,'1.2 Equipements de bureau'!#REF!)</f>
        <v>#REF!</v>
      </c>
      <c r="FP12" t="e">
        <f>SUMIF('1.2 Equipements de bureau'!$B$51:$B$2241,CalculBureau!$C12,'1.2 Equipements de bureau'!#REF!)</f>
        <v>#REF!</v>
      </c>
      <c r="FQ12" t="e">
        <f>SUMIF('1.2 Equipements de bureau'!$B$51:$B$2241,CalculBureau!$C12,'1.2 Equipements de bureau'!#REF!)</f>
        <v>#REF!</v>
      </c>
      <c r="FR12" t="e">
        <f>SUMIF('1.2 Equipements de bureau'!$B$51:$B$2241,CalculBureau!$C12,'1.2 Equipements de bureau'!#REF!)</f>
        <v>#REF!</v>
      </c>
      <c r="FS12" t="e">
        <f>SUMIF('1.2 Equipements de bureau'!$B$51:$B$2241,CalculBureau!$C12,'1.2 Equipements de bureau'!#REF!)</f>
        <v>#REF!</v>
      </c>
      <c r="FT12" t="e">
        <f>SUMIF('1.2 Equipements de bureau'!$B$51:$B$2241,CalculBureau!$C12,'1.2 Equipements de bureau'!#REF!)</f>
        <v>#REF!</v>
      </c>
      <c r="FU12" t="e">
        <f>SUMIF('1.2 Equipements de bureau'!$B$51:$B$2241,CalculBureau!$C12,'1.2 Equipements de bureau'!#REF!)</f>
        <v>#REF!</v>
      </c>
      <c r="FV12" t="e">
        <f>SUMIF('1.2 Equipements de bureau'!$B$51:$B$2241,CalculBureau!$C12,'1.2 Equipements de bureau'!#REF!)</f>
        <v>#REF!</v>
      </c>
      <c r="FW12" t="e">
        <f>SUMIF('1.2 Equipements de bureau'!$B$51:$B$2241,CalculBureau!$C12,'1.2 Equipements de bureau'!#REF!)</f>
        <v>#REF!</v>
      </c>
      <c r="FX12" t="e">
        <f>SUMIF('1.2 Equipements de bureau'!$B$51:$B$2241,CalculBureau!$C12,'1.2 Equipements de bureau'!#REF!)</f>
        <v>#REF!</v>
      </c>
      <c r="FY12" t="e">
        <f>SUMIF('1.2 Equipements de bureau'!$B$51:$B$2241,CalculBureau!$C12,'1.2 Equipements de bureau'!#REF!)</f>
        <v>#REF!</v>
      </c>
      <c r="FZ12" t="e">
        <f>SUMIF('1.2 Equipements de bureau'!$B$51:$B$2241,CalculBureau!$C12,'1.2 Equipements de bureau'!#REF!)</f>
        <v>#REF!</v>
      </c>
      <c r="GA12" t="e">
        <f>SUMIF('1.2 Equipements de bureau'!$B$51:$B$2241,CalculBureau!$C12,'1.2 Equipements de bureau'!#REF!)</f>
        <v>#REF!</v>
      </c>
      <c r="GB12" t="e">
        <f>SUMIF('1.2 Equipements de bureau'!$B$51:$B$2241,CalculBureau!$C12,'1.2 Equipements de bureau'!#REF!)</f>
        <v>#REF!</v>
      </c>
      <c r="GC12" t="e">
        <f>SUMIF('1.2 Equipements de bureau'!$B$51:$B$2241,CalculBureau!$C12,'1.2 Equipements de bureau'!#REF!)</f>
        <v>#REF!</v>
      </c>
      <c r="GD12" t="e">
        <f>SUMIF('1.2 Equipements de bureau'!$B$51:$B$2241,CalculBureau!$C12,'1.2 Equipements de bureau'!#REF!)</f>
        <v>#REF!</v>
      </c>
      <c r="GE12" t="e">
        <f>SUMIF('1.2 Equipements de bureau'!$B$51:$B$2241,CalculBureau!$C12,'1.2 Equipements de bureau'!#REF!)</f>
        <v>#REF!</v>
      </c>
      <c r="GF12" t="e">
        <f>SUMIF('1.2 Equipements de bureau'!$B$51:$B$2241,CalculBureau!$C12,'1.2 Equipements de bureau'!#REF!)</f>
        <v>#REF!</v>
      </c>
      <c r="GG12" t="e">
        <f>SUMIF('1.2 Equipements de bureau'!$B$51:$B$2241,CalculBureau!$C12,'1.2 Equipements de bureau'!#REF!)</f>
        <v>#REF!</v>
      </c>
      <c r="GH12" t="e">
        <f>SUMIF('1.2 Equipements de bureau'!$B$51:$B$2241,CalculBureau!$C12,'1.2 Equipements de bureau'!#REF!)</f>
        <v>#REF!</v>
      </c>
      <c r="GI12" t="e">
        <f>SUMIF('1.2 Equipements de bureau'!$B$51:$B$2241,CalculBureau!$C12,'1.2 Equipements de bureau'!#REF!)</f>
        <v>#REF!</v>
      </c>
      <c r="GJ12" t="e">
        <f>SUMIF('1.2 Equipements de bureau'!$B$51:$B$2241,CalculBureau!$C12,'1.2 Equipements de bureau'!#REF!)</f>
        <v>#REF!</v>
      </c>
      <c r="GK12" t="e">
        <f>SUMIF('1.2 Equipements de bureau'!$B$51:$B$2241,CalculBureau!$C12,'1.2 Equipements de bureau'!#REF!)</f>
        <v>#REF!</v>
      </c>
      <c r="GL12" t="e">
        <f>SUMIF('1.2 Equipements de bureau'!$B$51:$B$2241,CalculBureau!$C12,'1.2 Equipements de bureau'!#REF!)</f>
        <v>#REF!</v>
      </c>
      <c r="GM12" t="e">
        <f>SUMIF('1.2 Equipements de bureau'!$B$51:$B$2241,CalculBureau!$C12,'1.2 Equipements de bureau'!#REF!)</f>
        <v>#REF!</v>
      </c>
      <c r="GN12" t="e">
        <f>SUMIF('1.2 Equipements de bureau'!$B$51:$B$2241,CalculBureau!$C12,'1.2 Equipements de bureau'!#REF!)</f>
        <v>#REF!</v>
      </c>
      <c r="GO12" t="e">
        <f>SUMIF('1.2 Equipements de bureau'!$B$51:$B$2241,CalculBureau!$C12,'1.2 Equipements de bureau'!#REF!)</f>
        <v>#REF!</v>
      </c>
      <c r="GP12" t="e">
        <f>SUMIF('1.2 Equipements de bureau'!$B$51:$B$2241,CalculBureau!$C12,'1.2 Equipements de bureau'!#REF!)</f>
        <v>#REF!</v>
      </c>
      <c r="GQ12" t="e">
        <f>SUMIF('1.2 Equipements de bureau'!$B$51:$B$2241,CalculBureau!$C12,'1.2 Equipements de bureau'!#REF!)</f>
        <v>#REF!</v>
      </c>
      <c r="GR12" t="e">
        <f>SUMIF('1.2 Equipements de bureau'!$B$51:$B$2241,CalculBureau!$C12,'1.2 Equipements de bureau'!#REF!)</f>
        <v>#REF!</v>
      </c>
      <c r="GS12" t="e">
        <f>SUMIF('1.2 Equipements de bureau'!$B$51:$B$2241,CalculBureau!$C12,'1.2 Equipements de bureau'!#REF!)</f>
        <v>#REF!</v>
      </c>
      <c r="GT12" t="e">
        <f>SUMIF('1.2 Equipements de bureau'!$B$51:$B$2241,CalculBureau!$C12,'1.2 Equipements de bureau'!#REF!)</f>
        <v>#REF!</v>
      </c>
      <c r="GU12" t="e">
        <f>SUMIF('1.2 Equipements de bureau'!$B$51:$B$2241,CalculBureau!$C12,'1.2 Equipements de bureau'!#REF!)</f>
        <v>#REF!</v>
      </c>
    </row>
    <row r="13" spans="3:203" x14ac:dyDescent="0.25">
      <c r="C13" s="195" t="s">
        <v>386</v>
      </c>
      <c r="D13">
        <f>SUMIF('1.2 Equipements de bureau'!$B$51:$B$2241,CalculBureau!$C13,'1.2 Equipements de bureau'!D$51:D2253)</f>
        <v>0</v>
      </c>
      <c r="E13">
        <f>SUMIF('1.2 Equipements de bureau'!$B$51:$B$2241,CalculBureau!$C13,'1.2 Equipements de bureau'!E$51:E2253)</f>
        <v>0</v>
      </c>
      <c r="F13">
        <f>SUMIF('1.2 Equipements de bureau'!$B$51:$B$2241,CalculBureau!$C13,'1.2 Equipements de bureau'!F$51:F2253)</f>
        <v>0</v>
      </c>
      <c r="G13">
        <f>SUMIF('1.2 Equipements de bureau'!$B$51:$B$2241,CalculBureau!$C13,'1.2 Equipements de bureau'!G$51:G2253)</f>
        <v>0</v>
      </c>
      <c r="H13">
        <f>SUMIF('1.2 Equipements de bureau'!$B$51:$B$2241,CalculBureau!$C13,'1.2 Equipements de bureau'!H$51:H2253)</f>
        <v>0</v>
      </c>
      <c r="I13">
        <f>SUMIF('1.2 Equipements de bureau'!$B$51:$B$2241,CalculBureau!$C13,'1.2 Equipements de bureau'!I$51:I2253)</f>
        <v>0</v>
      </c>
      <c r="J13">
        <f>SUMIF('1.2 Equipements de bureau'!$B$51:$B$2241,CalculBureau!$C13,'1.2 Equipements de bureau'!J$51:J2253)</f>
        <v>0</v>
      </c>
      <c r="K13">
        <f>SUMIF('1.2 Equipements de bureau'!$B$51:$B$2241,CalculBureau!$C13,'1.2 Equipements de bureau'!K$51:K2253)</f>
        <v>0</v>
      </c>
      <c r="L13">
        <f>SUMIF('1.2 Equipements de bureau'!$B$51:$B$2241,CalculBureau!$C13,'1.2 Equipements de bureau'!L$51:L2253)</f>
        <v>0</v>
      </c>
      <c r="M13">
        <f>SUMIF('1.2 Equipements de bureau'!$B$51:$B$2241,CalculBureau!$C13,'1.2 Equipements de bureau'!M$51:M2253)</f>
        <v>0</v>
      </c>
      <c r="N13">
        <f>SUMIF('1.2 Equipements de bureau'!$B$51:$B$2241,CalculBureau!$C13,'1.2 Equipements de bureau'!N$51:N2253)</f>
        <v>0</v>
      </c>
      <c r="O13">
        <f>SUMIF('1.2 Equipements de bureau'!$B$51:$B$2241,CalculBureau!$C13,'1.2 Equipements de bureau'!O$51:O2253)</f>
        <v>0</v>
      </c>
      <c r="P13">
        <f>SUMIF('1.2 Equipements de bureau'!$B$51:$B$2241,CalculBureau!$C13,'1.2 Equipements de bureau'!P$51:P2253)</f>
        <v>0</v>
      </c>
      <c r="Q13">
        <f>SUMIF('1.2 Equipements de bureau'!$B$51:$B$2241,CalculBureau!$C13,'1.2 Equipements de bureau'!Q$51:Q2253)</f>
        <v>0</v>
      </c>
      <c r="R13">
        <f>SUMIF('1.2 Equipements de bureau'!$B$51:$B$2241,CalculBureau!$C13,'1.2 Equipements de bureau'!R$51:R2253)</f>
        <v>0</v>
      </c>
      <c r="S13">
        <f>SUMIF('1.2 Equipements de bureau'!$B$51:$B$2241,CalculBureau!$C13,'1.2 Equipements de bureau'!S$51:S2253)</f>
        <v>0</v>
      </c>
      <c r="T13">
        <f>SUMIF('1.2 Equipements de bureau'!$B$51:$B$2241,CalculBureau!$C13,'1.2 Equipements de bureau'!T$51:T2253)</f>
        <v>0</v>
      </c>
      <c r="U13">
        <f>SUMIF('1.2 Equipements de bureau'!$B$51:$B$2241,CalculBureau!$C13,'1.2 Equipements de bureau'!U$51:U2253)</f>
        <v>0</v>
      </c>
      <c r="V13">
        <f>SUMIF('1.2 Equipements de bureau'!$B$51:$B$2241,CalculBureau!$C13,'1.2 Equipements de bureau'!V$51:V2253)</f>
        <v>0</v>
      </c>
      <c r="W13">
        <f>SUMIF('1.2 Equipements de bureau'!$B$51:$B$2241,CalculBureau!$C13,'1.2 Equipements de bureau'!W$51:W2253)</f>
        <v>0</v>
      </c>
      <c r="X13">
        <f>SUMIF('1.2 Equipements de bureau'!$B$51:$B$2241,CalculBureau!$C13,'1.2 Equipements de bureau'!X$51:X2253)</f>
        <v>0</v>
      </c>
      <c r="Y13">
        <f>SUMIF('1.2 Equipements de bureau'!$B$51:$B$2241,CalculBureau!$C13,'1.2 Equipements de bureau'!Y$51:Y2253)</f>
        <v>0</v>
      </c>
      <c r="Z13">
        <f>SUMIF('1.2 Equipements de bureau'!$B$51:$B$2241,CalculBureau!$C13,'1.2 Equipements de bureau'!Z$51:Z2253)</f>
        <v>0</v>
      </c>
      <c r="AA13">
        <f>SUMIF('1.2 Equipements de bureau'!$B$51:$B$2241,CalculBureau!$C13,'1.2 Equipements de bureau'!AA$51:AA2253)</f>
        <v>0</v>
      </c>
      <c r="AB13">
        <f>SUMIF('1.2 Equipements de bureau'!$B$51:$B$2241,CalculBureau!$C13,'1.2 Equipements de bureau'!AB$51:AB2253)</f>
        <v>0</v>
      </c>
      <c r="AC13">
        <f>SUMIF('1.2 Equipements de bureau'!$B$51:$B$2241,CalculBureau!$C13,'1.2 Equipements de bureau'!AC$51:AC2253)</f>
        <v>0</v>
      </c>
      <c r="AD13">
        <f>SUMIF('1.2 Equipements de bureau'!$B$51:$B$2241,CalculBureau!$C13,'1.2 Equipements de bureau'!AD$51:AD2253)</f>
        <v>0</v>
      </c>
      <c r="AE13">
        <f>SUMIF('1.2 Equipements de bureau'!$B$51:$B$2241,CalculBureau!$C13,'1.2 Equipements de bureau'!AE$51:AE2253)</f>
        <v>0</v>
      </c>
      <c r="AF13">
        <f>SUMIF('1.2 Equipements de bureau'!$B$51:$B$2241,CalculBureau!$C13,'1.2 Equipements de bureau'!AF$51:AF2253)</f>
        <v>0</v>
      </c>
      <c r="AG13">
        <f>SUMIF('1.2 Equipements de bureau'!$B$51:$B$2241,CalculBureau!$C13,'1.2 Equipements de bureau'!AG$51:AG2253)</f>
        <v>0</v>
      </c>
      <c r="AH13" t="e">
        <f>SUMIF('1.2 Equipements de bureau'!$B$51:$B$2241,CalculBureau!$C13,'1.2 Equipements de bureau'!#REF!)</f>
        <v>#REF!</v>
      </c>
      <c r="AI13" t="e">
        <f>SUMIF('1.2 Equipements de bureau'!$B$51:$B$2241,CalculBureau!$C13,'1.2 Equipements de bureau'!#REF!)</f>
        <v>#REF!</v>
      </c>
      <c r="AJ13" t="e">
        <f>SUMIF('1.2 Equipements de bureau'!$B$51:$B$2241,CalculBureau!$C13,'1.2 Equipements de bureau'!#REF!)</f>
        <v>#REF!</v>
      </c>
      <c r="AK13" t="e">
        <f>SUMIF('1.2 Equipements de bureau'!$B$51:$B$2241,CalculBureau!$C13,'1.2 Equipements de bureau'!#REF!)</f>
        <v>#REF!</v>
      </c>
      <c r="AL13" t="e">
        <f>SUMIF('1.2 Equipements de bureau'!$B$51:$B$2241,CalculBureau!$C13,'1.2 Equipements de bureau'!#REF!)</f>
        <v>#REF!</v>
      </c>
      <c r="AM13" t="e">
        <f>SUMIF('1.2 Equipements de bureau'!$B$51:$B$2241,CalculBureau!$C13,'1.2 Equipements de bureau'!#REF!)</f>
        <v>#REF!</v>
      </c>
      <c r="AN13" t="e">
        <f>SUMIF('1.2 Equipements de bureau'!$B$51:$B$2241,CalculBureau!$C13,'1.2 Equipements de bureau'!#REF!)</f>
        <v>#REF!</v>
      </c>
      <c r="AO13" t="e">
        <f>SUMIF('1.2 Equipements de bureau'!$B$51:$B$2241,CalculBureau!$C13,'1.2 Equipements de bureau'!#REF!)</f>
        <v>#REF!</v>
      </c>
      <c r="AP13" t="e">
        <f>SUMIF('1.2 Equipements de bureau'!$B$51:$B$2241,CalculBureau!$C13,'1.2 Equipements de bureau'!#REF!)</f>
        <v>#REF!</v>
      </c>
      <c r="AQ13" t="e">
        <f>SUMIF('1.2 Equipements de bureau'!$B$51:$B$2241,CalculBureau!$C13,'1.2 Equipements de bureau'!#REF!)</f>
        <v>#REF!</v>
      </c>
      <c r="AR13" t="e">
        <f>SUMIF('1.2 Equipements de bureau'!$B$51:$B$2241,CalculBureau!$C13,'1.2 Equipements de bureau'!#REF!)</f>
        <v>#REF!</v>
      </c>
      <c r="AS13" t="e">
        <f>SUMIF('1.2 Equipements de bureau'!$B$51:$B$2241,CalculBureau!$C13,'1.2 Equipements de bureau'!#REF!)</f>
        <v>#REF!</v>
      </c>
      <c r="AT13" t="e">
        <f>SUMIF('1.2 Equipements de bureau'!$B$51:$B$2241,CalculBureau!$C13,'1.2 Equipements de bureau'!#REF!)</f>
        <v>#REF!</v>
      </c>
      <c r="AU13" t="e">
        <f>SUMIF('1.2 Equipements de bureau'!$B$51:$B$2241,CalculBureau!$C13,'1.2 Equipements de bureau'!#REF!)</f>
        <v>#REF!</v>
      </c>
      <c r="AV13" t="e">
        <f>SUMIF('1.2 Equipements de bureau'!$B$51:$B$2241,CalculBureau!$C13,'1.2 Equipements de bureau'!#REF!)</f>
        <v>#REF!</v>
      </c>
      <c r="AW13" t="e">
        <f>SUMIF('1.2 Equipements de bureau'!$B$51:$B$2241,CalculBureau!$C13,'1.2 Equipements de bureau'!#REF!)</f>
        <v>#REF!</v>
      </c>
      <c r="AX13" t="e">
        <f>SUMIF('1.2 Equipements de bureau'!$B$51:$B$2241,CalculBureau!$C13,'1.2 Equipements de bureau'!#REF!)</f>
        <v>#REF!</v>
      </c>
      <c r="AY13" t="e">
        <f>SUMIF('1.2 Equipements de bureau'!$B$51:$B$2241,CalculBureau!$C13,'1.2 Equipements de bureau'!#REF!)</f>
        <v>#REF!</v>
      </c>
      <c r="AZ13" t="e">
        <f>SUMIF('1.2 Equipements de bureau'!$B$51:$B$2241,CalculBureau!$C13,'1.2 Equipements de bureau'!#REF!)</f>
        <v>#REF!</v>
      </c>
      <c r="BA13" t="e">
        <f>SUMIF('1.2 Equipements de bureau'!$B$51:$B$2241,CalculBureau!$C13,'1.2 Equipements de bureau'!#REF!)</f>
        <v>#REF!</v>
      </c>
      <c r="BB13" t="e">
        <f>SUMIF('1.2 Equipements de bureau'!$B$51:$B$2241,CalculBureau!$C13,'1.2 Equipements de bureau'!#REF!)</f>
        <v>#REF!</v>
      </c>
      <c r="BC13" t="e">
        <f>SUMIF('1.2 Equipements de bureau'!$B$51:$B$2241,CalculBureau!$C13,'1.2 Equipements de bureau'!#REF!)</f>
        <v>#REF!</v>
      </c>
      <c r="BD13" t="e">
        <f>SUMIF('1.2 Equipements de bureau'!$B$51:$B$2241,CalculBureau!$C13,'1.2 Equipements de bureau'!#REF!)</f>
        <v>#REF!</v>
      </c>
      <c r="BE13" t="e">
        <f>SUMIF('1.2 Equipements de bureau'!$B$51:$B$2241,CalculBureau!$C13,'1.2 Equipements de bureau'!#REF!)</f>
        <v>#REF!</v>
      </c>
      <c r="BF13" t="e">
        <f>SUMIF('1.2 Equipements de bureau'!$B$51:$B$2241,CalculBureau!$C13,'1.2 Equipements de bureau'!#REF!)</f>
        <v>#REF!</v>
      </c>
      <c r="BG13" t="e">
        <f>SUMIF('1.2 Equipements de bureau'!$B$51:$B$2241,CalculBureau!$C13,'1.2 Equipements de bureau'!#REF!)</f>
        <v>#REF!</v>
      </c>
      <c r="BH13" t="e">
        <f>SUMIF('1.2 Equipements de bureau'!$B$51:$B$2241,CalculBureau!$C13,'1.2 Equipements de bureau'!#REF!)</f>
        <v>#REF!</v>
      </c>
      <c r="BI13" t="e">
        <f>SUMIF('1.2 Equipements de bureau'!$B$51:$B$2241,CalculBureau!$C13,'1.2 Equipements de bureau'!#REF!)</f>
        <v>#REF!</v>
      </c>
      <c r="BJ13" t="e">
        <f>SUMIF('1.2 Equipements de bureau'!$B$51:$B$2241,CalculBureau!$C13,'1.2 Equipements de bureau'!#REF!)</f>
        <v>#REF!</v>
      </c>
      <c r="BK13" t="e">
        <f>SUMIF('1.2 Equipements de bureau'!$B$51:$B$2241,CalculBureau!$C13,'1.2 Equipements de bureau'!#REF!)</f>
        <v>#REF!</v>
      </c>
      <c r="BL13" t="e">
        <f>SUMIF('1.2 Equipements de bureau'!$B$51:$B$2241,CalculBureau!$C13,'1.2 Equipements de bureau'!#REF!)</f>
        <v>#REF!</v>
      </c>
      <c r="BM13" t="e">
        <f>SUMIF('1.2 Equipements de bureau'!$B$51:$B$2241,CalculBureau!$C13,'1.2 Equipements de bureau'!#REF!)</f>
        <v>#REF!</v>
      </c>
      <c r="BN13" t="e">
        <f>SUMIF('1.2 Equipements de bureau'!$B$51:$B$2241,CalculBureau!$C13,'1.2 Equipements de bureau'!#REF!)</f>
        <v>#REF!</v>
      </c>
      <c r="BO13" t="e">
        <f>SUMIF('1.2 Equipements de bureau'!$B$51:$B$2241,CalculBureau!$C13,'1.2 Equipements de bureau'!#REF!)</f>
        <v>#REF!</v>
      </c>
      <c r="BP13" t="e">
        <f>SUMIF('1.2 Equipements de bureau'!$B$51:$B$2241,CalculBureau!$C13,'1.2 Equipements de bureau'!#REF!)</f>
        <v>#REF!</v>
      </c>
      <c r="BQ13" t="e">
        <f>SUMIF('1.2 Equipements de bureau'!$B$51:$B$2241,CalculBureau!$C13,'1.2 Equipements de bureau'!#REF!)</f>
        <v>#REF!</v>
      </c>
      <c r="BR13" t="e">
        <f>SUMIF('1.2 Equipements de bureau'!$B$51:$B$2241,CalculBureau!$C13,'1.2 Equipements de bureau'!#REF!)</f>
        <v>#REF!</v>
      </c>
      <c r="BS13" t="e">
        <f>SUMIF('1.2 Equipements de bureau'!$B$51:$B$2241,CalculBureau!$C13,'1.2 Equipements de bureau'!#REF!)</f>
        <v>#REF!</v>
      </c>
      <c r="BT13" t="e">
        <f>SUMIF('1.2 Equipements de bureau'!$B$51:$B$2241,CalculBureau!$C13,'1.2 Equipements de bureau'!#REF!)</f>
        <v>#REF!</v>
      </c>
      <c r="BU13" t="e">
        <f>SUMIF('1.2 Equipements de bureau'!$B$51:$B$2241,CalculBureau!$C13,'1.2 Equipements de bureau'!#REF!)</f>
        <v>#REF!</v>
      </c>
      <c r="BV13" t="e">
        <f>SUMIF('1.2 Equipements de bureau'!$B$51:$B$2241,CalculBureau!$C13,'1.2 Equipements de bureau'!#REF!)</f>
        <v>#REF!</v>
      </c>
      <c r="BW13" t="e">
        <f>SUMIF('1.2 Equipements de bureau'!$B$51:$B$2241,CalculBureau!$C13,'1.2 Equipements de bureau'!#REF!)</f>
        <v>#REF!</v>
      </c>
      <c r="BX13" t="e">
        <f>SUMIF('1.2 Equipements de bureau'!$B$51:$B$2241,CalculBureau!$C13,'1.2 Equipements de bureau'!#REF!)</f>
        <v>#REF!</v>
      </c>
      <c r="BY13" t="e">
        <f>SUMIF('1.2 Equipements de bureau'!$B$51:$B$2241,CalculBureau!$C13,'1.2 Equipements de bureau'!#REF!)</f>
        <v>#REF!</v>
      </c>
      <c r="BZ13" t="e">
        <f>SUMIF('1.2 Equipements de bureau'!$B$51:$B$2241,CalculBureau!$C13,'1.2 Equipements de bureau'!#REF!)</f>
        <v>#REF!</v>
      </c>
      <c r="CA13" t="e">
        <f>SUMIF('1.2 Equipements de bureau'!$B$51:$B$2241,CalculBureau!$C13,'1.2 Equipements de bureau'!#REF!)</f>
        <v>#REF!</v>
      </c>
      <c r="CB13" t="e">
        <f>SUMIF('1.2 Equipements de bureau'!$B$51:$B$2241,CalculBureau!$C13,'1.2 Equipements de bureau'!#REF!)</f>
        <v>#REF!</v>
      </c>
      <c r="CC13" t="e">
        <f>SUMIF('1.2 Equipements de bureau'!$B$51:$B$2241,CalculBureau!$C13,'1.2 Equipements de bureau'!#REF!)</f>
        <v>#REF!</v>
      </c>
      <c r="CD13" t="e">
        <f>SUMIF('1.2 Equipements de bureau'!$B$51:$B$2241,CalculBureau!$C13,'1.2 Equipements de bureau'!#REF!)</f>
        <v>#REF!</v>
      </c>
      <c r="CE13" t="e">
        <f>SUMIF('1.2 Equipements de bureau'!$B$51:$B$2241,CalculBureau!$C13,'1.2 Equipements de bureau'!#REF!)</f>
        <v>#REF!</v>
      </c>
      <c r="CF13" t="e">
        <f>SUMIF('1.2 Equipements de bureau'!$B$51:$B$2241,CalculBureau!$C13,'1.2 Equipements de bureau'!#REF!)</f>
        <v>#REF!</v>
      </c>
      <c r="CG13" t="e">
        <f>SUMIF('1.2 Equipements de bureau'!$B$51:$B$2241,CalculBureau!$C13,'1.2 Equipements de bureau'!#REF!)</f>
        <v>#REF!</v>
      </c>
      <c r="CH13" t="e">
        <f>SUMIF('1.2 Equipements de bureau'!$B$51:$B$2241,CalculBureau!$C13,'1.2 Equipements de bureau'!#REF!)</f>
        <v>#REF!</v>
      </c>
      <c r="CI13" t="e">
        <f>SUMIF('1.2 Equipements de bureau'!$B$51:$B$2241,CalculBureau!$C13,'1.2 Equipements de bureau'!#REF!)</f>
        <v>#REF!</v>
      </c>
      <c r="CJ13" t="e">
        <f>SUMIF('1.2 Equipements de bureau'!$B$51:$B$2241,CalculBureau!$C13,'1.2 Equipements de bureau'!#REF!)</f>
        <v>#REF!</v>
      </c>
      <c r="CK13" t="e">
        <f>SUMIF('1.2 Equipements de bureau'!$B$51:$B$2241,CalculBureau!$C13,'1.2 Equipements de bureau'!#REF!)</f>
        <v>#REF!</v>
      </c>
      <c r="CL13" t="e">
        <f>SUMIF('1.2 Equipements de bureau'!$B$51:$B$2241,CalculBureau!$C13,'1.2 Equipements de bureau'!#REF!)</f>
        <v>#REF!</v>
      </c>
      <c r="CM13" t="e">
        <f>SUMIF('1.2 Equipements de bureau'!$B$51:$B$2241,CalculBureau!$C13,'1.2 Equipements de bureau'!#REF!)</f>
        <v>#REF!</v>
      </c>
      <c r="CN13" t="e">
        <f>SUMIF('1.2 Equipements de bureau'!$B$51:$B$2241,CalculBureau!$C13,'1.2 Equipements de bureau'!#REF!)</f>
        <v>#REF!</v>
      </c>
      <c r="CO13" t="e">
        <f>SUMIF('1.2 Equipements de bureau'!$B$51:$B$2241,CalculBureau!$C13,'1.2 Equipements de bureau'!#REF!)</f>
        <v>#REF!</v>
      </c>
      <c r="CP13" t="e">
        <f>SUMIF('1.2 Equipements de bureau'!$B$51:$B$2241,CalculBureau!$C13,'1.2 Equipements de bureau'!#REF!)</f>
        <v>#REF!</v>
      </c>
      <c r="CQ13" t="e">
        <f>SUMIF('1.2 Equipements de bureau'!$B$51:$B$2241,CalculBureau!$C13,'1.2 Equipements de bureau'!#REF!)</f>
        <v>#REF!</v>
      </c>
      <c r="CR13" t="e">
        <f>SUMIF('1.2 Equipements de bureau'!$B$51:$B$2241,CalculBureau!$C13,'1.2 Equipements de bureau'!#REF!)</f>
        <v>#REF!</v>
      </c>
      <c r="CS13" t="e">
        <f>SUMIF('1.2 Equipements de bureau'!$B$51:$B$2241,CalculBureau!$C13,'1.2 Equipements de bureau'!#REF!)</f>
        <v>#REF!</v>
      </c>
      <c r="CT13" t="e">
        <f>SUMIF('1.2 Equipements de bureau'!$B$51:$B$2241,CalculBureau!$C13,'1.2 Equipements de bureau'!#REF!)</f>
        <v>#REF!</v>
      </c>
      <c r="CU13" t="e">
        <f>SUMIF('1.2 Equipements de bureau'!$B$51:$B$2241,CalculBureau!$C13,'1.2 Equipements de bureau'!#REF!)</f>
        <v>#REF!</v>
      </c>
      <c r="CV13" t="e">
        <f>SUMIF('1.2 Equipements de bureau'!$B$51:$B$2241,CalculBureau!$C13,'1.2 Equipements de bureau'!#REF!)</f>
        <v>#REF!</v>
      </c>
      <c r="CW13" t="e">
        <f>SUMIF('1.2 Equipements de bureau'!$B$51:$B$2241,CalculBureau!$C13,'1.2 Equipements de bureau'!#REF!)</f>
        <v>#REF!</v>
      </c>
      <c r="CX13" t="e">
        <f>SUMIF('1.2 Equipements de bureau'!$B$51:$B$2241,CalculBureau!$C13,'1.2 Equipements de bureau'!#REF!)</f>
        <v>#REF!</v>
      </c>
      <c r="CY13" t="e">
        <f>SUMIF('1.2 Equipements de bureau'!$B$51:$B$2241,CalculBureau!$C13,'1.2 Equipements de bureau'!#REF!)</f>
        <v>#REF!</v>
      </c>
      <c r="CZ13" t="e">
        <f>SUMIF('1.2 Equipements de bureau'!$B$51:$B$2241,CalculBureau!$C13,'1.2 Equipements de bureau'!#REF!)</f>
        <v>#REF!</v>
      </c>
      <c r="DA13" t="e">
        <f>SUMIF('1.2 Equipements de bureau'!$B$51:$B$2241,CalculBureau!$C13,'1.2 Equipements de bureau'!#REF!)</f>
        <v>#REF!</v>
      </c>
      <c r="DB13" t="e">
        <f>SUMIF('1.2 Equipements de bureau'!$B$51:$B$2241,CalculBureau!$C13,'1.2 Equipements de bureau'!#REF!)</f>
        <v>#REF!</v>
      </c>
      <c r="DC13" t="e">
        <f>SUMIF('1.2 Equipements de bureau'!$B$51:$B$2241,CalculBureau!$C13,'1.2 Equipements de bureau'!#REF!)</f>
        <v>#REF!</v>
      </c>
      <c r="DD13" t="e">
        <f>SUMIF('1.2 Equipements de bureau'!$B$51:$B$2241,CalculBureau!$C13,'1.2 Equipements de bureau'!#REF!)</f>
        <v>#REF!</v>
      </c>
      <c r="DE13" t="e">
        <f>SUMIF('1.2 Equipements de bureau'!$B$51:$B$2241,CalculBureau!$C13,'1.2 Equipements de bureau'!#REF!)</f>
        <v>#REF!</v>
      </c>
      <c r="DF13" t="e">
        <f>SUMIF('1.2 Equipements de bureau'!$B$51:$B$2241,CalculBureau!$C13,'1.2 Equipements de bureau'!#REF!)</f>
        <v>#REF!</v>
      </c>
      <c r="DG13" t="e">
        <f>SUMIF('1.2 Equipements de bureau'!$B$51:$B$2241,CalculBureau!$C13,'1.2 Equipements de bureau'!#REF!)</f>
        <v>#REF!</v>
      </c>
      <c r="DH13" t="e">
        <f>SUMIF('1.2 Equipements de bureau'!$B$51:$B$2241,CalculBureau!$C13,'1.2 Equipements de bureau'!#REF!)</f>
        <v>#REF!</v>
      </c>
      <c r="DI13" t="e">
        <f>SUMIF('1.2 Equipements de bureau'!$B$51:$B$2241,CalculBureau!$C13,'1.2 Equipements de bureau'!#REF!)</f>
        <v>#REF!</v>
      </c>
      <c r="DJ13" t="e">
        <f>SUMIF('1.2 Equipements de bureau'!$B$51:$B$2241,CalculBureau!$C13,'1.2 Equipements de bureau'!#REF!)</f>
        <v>#REF!</v>
      </c>
      <c r="DK13" t="e">
        <f>SUMIF('1.2 Equipements de bureau'!$B$51:$B$2241,CalculBureau!$C13,'1.2 Equipements de bureau'!#REF!)</f>
        <v>#REF!</v>
      </c>
      <c r="DL13" t="e">
        <f>SUMIF('1.2 Equipements de bureau'!$B$51:$B$2241,CalculBureau!$C13,'1.2 Equipements de bureau'!#REF!)</f>
        <v>#REF!</v>
      </c>
      <c r="DM13" t="e">
        <f>SUMIF('1.2 Equipements de bureau'!$B$51:$B$2241,CalculBureau!$C13,'1.2 Equipements de bureau'!#REF!)</f>
        <v>#REF!</v>
      </c>
      <c r="DN13" t="e">
        <f>SUMIF('1.2 Equipements de bureau'!$B$51:$B$2241,CalculBureau!$C13,'1.2 Equipements de bureau'!#REF!)</f>
        <v>#REF!</v>
      </c>
      <c r="DO13" t="e">
        <f>SUMIF('1.2 Equipements de bureau'!$B$51:$B$2241,CalculBureau!$C13,'1.2 Equipements de bureau'!#REF!)</f>
        <v>#REF!</v>
      </c>
      <c r="DP13" t="e">
        <f>SUMIF('1.2 Equipements de bureau'!$B$51:$B$2241,CalculBureau!$C13,'1.2 Equipements de bureau'!#REF!)</f>
        <v>#REF!</v>
      </c>
      <c r="DQ13" t="e">
        <f>SUMIF('1.2 Equipements de bureau'!$B$51:$B$2241,CalculBureau!$C13,'1.2 Equipements de bureau'!#REF!)</f>
        <v>#REF!</v>
      </c>
      <c r="DR13" t="e">
        <f>SUMIF('1.2 Equipements de bureau'!$B$51:$B$2241,CalculBureau!$C13,'1.2 Equipements de bureau'!#REF!)</f>
        <v>#REF!</v>
      </c>
      <c r="DS13" t="e">
        <f>SUMIF('1.2 Equipements de bureau'!$B$51:$B$2241,CalculBureau!$C13,'1.2 Equipements de bureau'!#REF!)</f>
        <v>#REF!</v>
      </c>
      <c r="DT13" t="e">
        <f>SUMIF('1.2 Equipements de bureau'!$B$51:$B$2241,CalculBureau!$C13,'1.2 Equipements de bureau'!#REF!)</f>
        <v>#REF!</v>
      </c>
      <c r="DU13" t="e">
        <f>SUMIF('1.2 Equipements de bureau'!$B$51:$B$2241,CalculBureau!$C13,'1.2 Equipements de bureau'!#REF!)</f>
        <v>#REF!</v>
      </c>
      <c r="DV13" t="e">
        <f>SUMIF('1.2 Equipements de bureau'!$B$51:$B$2241,CalculBureau!$C13,'1.2 Equipements de bureau'!#REF!)</f>
        <v>#REF!</v>
      </c>
      <c r="DW13" t="e">
        <f>SUMIF('1.2 Equipements de bureau'!$B$51:$B$2241,CalculBureau!$C13,'1.2 Equipements de bureau'!#REF!)</f>
        <v>#REF!</v>
      </c>
      <c r="DX13" t="e">
        <f>SUMIF('1.2 Equipements de bureau'!$B$51:$B$2241,CalculBureau!$C13,'1.2 Equipements de bureau'!#REF!)</f>
        <v>#REF!</v>
      </c>
      <c r="DY13" t="e">
        <f>SUMIF('1.2 Equipements de bureau'!$B$51:$B$2241,CalculBureau!$C13,'1.2 Equipements de bureau'!#REF!)</f>
        <v>#REF!</v>
      </c>
      <c r="DZ13" t="e">
        <f>SUMIF('1.2 Equipements de bureau'!$B$51:$B$2241,CalculBureau!$C13,'1.2 Equipements de bureau'!#REF!)</f>
        <v>#REF!</v>
      </c>
      <c r="EA13" t="e">
        <f>SUMIF('1.2 Equipements de bureau'!$B$51:$B$2241,CalculBureau!$C13,'1.2 Equipements de bureau'!#REF!)</f>
        <v>#REF!</v>
      </c>
      <c r="EB13" t="e">
        <f>SUMIF('1.2 Equipements de bureau'!$B$51:$B$2241,CalculBureau!$C13,'1.2 Equipements de bureau'!#REF!)</f>
        <v>#REF!</v>
      </c>
      <c r="EC13" t="e">
        <f>SUMIF('1.2 Equipements de bureau'!$B$51:$B$2241,CalculBureau!$C13,'1.2 Equipements de bureau'!#REF!)</f>
        <v>#REF!</v>
      </c>
      <c r="ED13" t="e">
        <f>SUMIF('1.2 Equipements de bureau'!$B$51:$B$2241,CalculBureau!$C13,'1.2 Equipements de bureau'!#REF!)</f>
        <v>#REF!</v>
      </c>
      <c r="EE13" t="e">
        <f>SUMIF('1.2 Equipements de bureau'!$B$51:$B$2241,CalculBureau!$C13,'1.2 Equipements de bureau'!#REF!)</f>
        <v>#REF!</v>
      </c>
      <c r="EF13" t="e">
        <f>SUMIF('1.2 Equipements de bureau'!$B$51:$B$2241,CalculBureau!$C13,'1.2 Equipements de bureau'!#REF!)</f>
        <v>#REF!</v>
      </c>
      <c r="EG13" t="e">
        <f>SUMIF('1.2 Equipements de bureau'!$B$51:$B$2241,CalculBureau!$C13,'1.2 Equipements de bureau'!#REF!)</f>
        <v>#REF!</v>
      </c>
      <c r="EH13" t="e">
        <f>SUMIF('1.2 Equipements de bureau'!$B$51:$B$2241,CalculBureau!$C13,'1.2 Equipements de bureau'!#REF!)</f>
        <v>#REF!</v>
      </c>
      <c r="EI13" t="e">
        <f>SUMIF('1.2 Equipements de bureau'!$B$51:$B$2241,CalculBureau!$C13,'1.2 Equipements de bureau'!#REF!)</f>
        <v>#REF!</v>
      </c>
      <c r="EJ13" t="e">
        <f>SUMIF('1.2 Equipements de bureau'!$B$51:$B$2241,CalculBureau!$C13,'1.2 Equipements de bureau'!#REF!)</f>
        <v>#REF!</v>
      </c>
      <c r="EK13" t="e">
        <f>SUMIF('1.2 Equipements de bureau'!$B$51:$B$2241,CalculBureau!$C13,'1.2 Equipements de bureau'!#REF!)</f>
        <v>#REF!</v>
      </c>
      <c r="EL13" t="e">
        <f>SUMIF('1.2 Equipements de bureau'!$B$51:$B$2241,CalculBureau!$C13,'1.2 Equipements de bureau'!#REF!)</f>
        <v>#REF!</v>
      </c>
      <c r="EM13" t="e">
        <f>SUMIF('1.2 Equipements de bureau'!$B$51:$B$2241,CalculBureau!$C13,'1.2 Equipements de bureau'!#REF!)</f>
        <v>#REF!</v>
      </c>
      <c r="EN13" t="e">
        <f>SUMIF('1.2 Equipements de bureau'!$B$51:$B$2241,CalculBureau!$C13,'1.2 Equipements de bureau'!#REF!)</f>
        <v>#REF!</v>
      </c>
      <c r="EO13" t="e">
        <f>SUMIF('1.2 Equipements de bureau'!$B$51:$B$2241,CalculBureau!$C13,'1.2 Equipements de bureau'!#REF!)</f>
        <v>#REF!</v>
      </c>
      <c r="EP13" t="e">
        <f>SUMIF('1.2 Equipements de bureau'!$B$51:$B$2241,CalculBureau!$C13,'1.2 Equipements de bureau'!#REF!)</f>
        <v>#REF!</v>
      </c>
      <c r="EQ13" t="e">
        <f>SUMIF('1.2 Equipements de bureau'!$B$51:$B$2241,CalculBureau!$C13,'1.2 Equipements de bureau'!#REF!)</f>
        <v>#REF!</v>
      </c>
      <c r="ER13" t="e">
        <f>SUMIF('1.2 Equipements de bureau'!$B$51:$B$2241,CalculBureau!$C13,'1.2 Equipements de bureau'!#REF!)</f>
        <v>#REF!</v>
      </c>
      <c r="ES13" t="e">
        <f>SUMIF('1.2 Equipements de bureau'!$B$51:$B$2241,CalculBureau!$C13,'1.2 Equipements de bureau'!#REF!)</f>
        <v>#REF!</v>
      </c>
      <c r="ET13" t="e">
        <f>SUMIF('1.2 Equipements de bureau'!$B$51:$B$2241,CalculBureau!$C13,'1.2 Equipements de bureau'!#REF!)</f>
        <v>#REF!</v>
      </c>
      <c r="EU13" t="e">
        <f>SUMIF('1.2 Equipements de bureau'!$B$51:$B$2241,CalculBureau!$C13,'1.2 Equipements de bureau'!#REF!)</f>
        <v>#REF!</v>
      </c>
      <c r="EV13" t="e">
        <f>SUMIF('1.2 Equipements de bureau'!$B$51:$B$2241,CalculBureau!$C13,'1.2 Equipements de bureau'!#REF!)</f>
        <v>#REF!</v>
      </c>
      <c r="EW13" t="e">
        <f>SUMIF('1.2 Equipements de bureau'!$B$51:$B$2241,CalculBureau!$C13,'1.2 Equipements de bureau'!#REF!)</f>
        <v>#REF!</v>
      </c>
      <c r="EX13" t="e">
        <f>SUMIF('1.2 Equipements de bureau'!$B$51:$B$2241,CalculBureau!$C13,'1.2 Equipements de bureau'!#REF!)</f>
        <v>#REF!</v>
      </c>
      <c r="EY13" t="e">
        <f>SUMIF('1.2 Equipements de bureau'!$B$51:$B$2241,CalculBureau!$C13,'1.2 Equipements de bureau'!#REF!)</f>
        <v>#REF!</v>
      </c>
      <c r="EZ13" t="e">
        <f>SUMIF('1.2 Equipements de bureau'!$B$51:$B$2241,CalculBureau!$C13,'1.2 Equipements de bureau'!#REF!)</f>
        <v>#REF!</v>
      </c>
      <c r="FA13" t="e">
        <f>SUMIF('1.2 Equipements de bureau'!$B$51:$B$2241,CalculBureau!$C13,'1.2 Equipements de bureau'!#REF!)</f>
        <v>#REF!</v>
      </c>
      <c r="FB13" t="e">
        <f>SUMIF('1.2 Equipements de bureau'!$B$51:$B$2241,CalculBureau!$C13,'1.2 Equipements de bureau'!#REF!)</f>
        <v>#REF!</v>
      </c>
      <c r="FC13" t="e">
        <f>SUMIF('1.2 Equipements de bureau'!$B$51:$B$2241,CalculBureau!$C13,'1.2 Equipements de bureau'!#REF!)</f>
        <v>#REF!</v>
      </c>
      <c r="FD13" t="e">
        <f>SUMIF('1.2 Equipements de bureau'!$B$51:$B$2241,CalculBureau!$C13,'1.2 Equipements de bureau'!#REF!)</f>
        <v>#REF!</v>
      </c>
      <c r="FE13" t="e">
        <f>SUMIF('1.2 Equipements de bureau'!$B$51:$B$2241,CalculBureau!$C13,'1.2 Equipements de bureau'!#REF!)</f>
        <v>#REF!</v>
      </c>
      <c r="FF13" t="e">
        <f>SUMIF('1.2 Equipements de bureau'!$B$51:$B$2241,CalculBureau!$C13,'1.2 Equipements de bureau'!#REF!)</f>
        <v>#REF!</v>
      </c>
      <c r="FG13" t="e">
        <f>SUMIF('1.2 Equipements de bureau'!$B$51:$B$2241,CalculBureau!$C13,'1.2 Equipements de bureau'!#REF!)</f>
        <v>#REF!</v>
      </c>
      <c r="FH13" t="e">
        <f>SUMIF('1.2 Equipements de bureau'!$B$51:$B$2241,CalculBureau!$C13,'1.2 Equipements de bureau'!#REF!)</f>
        <v>#REF!</v>
      </c>
      <c r="FI13" t="e">
        <f>SUMIF('1.2 Equipements de bureau'!$B$51:$B$2241,CalculBureau!$C13,'1.2 Equipements de bureau'!#REF!)</f>
        <v>#REF!</v>
      </c>
      <c r="FJ13" t="e">
        <f>SUMIF('1.2 Equipements de bureau'!$B$51:$B$2241,CalculBureau!$C13,'1.2 Equipements de bureau'!#REF!)</f>
        <v>#REF!</v>
      </c>
      <c r="FK13" t="e">
        <f>SUMIF('1.2 Equipements de bureau'!$B$51:$B$2241,CalculBureau!$C13,'1.2 Equipements de bureau'!#REF!)</f>
        <v>#REF!</v>
      </c>
      <c r="FL13" t="e">
        <f>SUMIF('1.2 Equipements de bureau'!$B$51:$B$2241,CalculBureau!$C13,'1.2 Equipements de bureau'!#REF!)</f>
        <v>#REF!</v>
      </c>
      <c r="FM13" t="e">
        <f>SUMIF('1.2 Equipements de bureau'!$B$51:$B$2241,CalculBureau!$C13,'1.2 Equipements de bureau'!#REF!)</f>
        <v>#REF!</v>
      </c>
      <c r="FN13" t="e">
        <f>SUMIF('1.2 Equipements de bureau'!$B$51:$B$2241,CalculBureau!$C13,'1.2 Equipements de bureau'!#REF!)</f>
        <v>#REF!</v>
      </c>
      <c r="FO13" t="e">
        <f>SUMIF('1.2 Equipements de bureau'!$B$51:$B$2241,CalculBureau!$C13,'1.2 Equipements de bureau'!#REF!)</f>
        <v>#REF!</v>
      </c>
      <c r="FP13" t="e">
        <f>SUMIF('1.2 Equipements de bureau'!$B$51:$B$2241,CalculBureau!$C13,'1.2 Equipements de bureau'!#REF!)</f>
        <v>#REF!</v>
      </c>
      <c r="FQ13" t="e">
        <f>SUMIF('1.2 Equipements de bureau'!$B$51:$B$2241,CalculBureau!$C13,'1.2 Equipements de bureau'!#REF!)</f>
        <v>#REF!</v>
      </c>
      <c r="FR13" t="e">
        <f>SUMIF('1.2 Equipements de bureau'!$B$51:$B$2241,CalculBureau!$C13,'1.2 Equipements de bureau'!#REF!)</f>
        <v>#REF!</v>
      </c>
      <c r="FS13" t="e">
        <f>SUMIF('1.2 Equipements de bureau'!$B$51:$B$2241,CalculBureau!$C13,'1.2 Equipements de bureau'!#REF!)</f>
        <v>#REF!</v>
      </c>
      <c r="FT13" t="e">
        <f>SUMIF('1.2 Equipements de bureau'!$B$51:$B$2241,CalculBureau!$C13,'1.2 Equipements de bureau'!#REF!)</f>
        <v>#REF!</v>
      </c>
      <c r="FU13" t="e">
        <f>SUMIF('1.2 Equipements de bureau'!$B$51:$B$2241,CalculBureau!$C13,'1.2 Equipements de bureau'!#REF!)</f>
        <v>#REF!</v>
      </c>
      <c r="FV13" t="e">
        <f>SUMIF('1.2 Equipements de bureau'!$B$51:$B$2241,CalculBureau!$C13,'1.2 Equipements de bureau'!#REF!)</f>
        <v>#REF!</v>
      </c>
      <c r="FW13" t="e">
        <f>SUMIF('1.2 Equipements de bureau'!$B$51:$B$2241,CalculBureau!$C13,'1.2 Equipements de bureau'!#REF!)</f>
        <v>#REF!</v>
      </c>
      <c r="FX13" t="e">
        <f>SUMIF('1.2 Equipements de bureau'!$B$51:$B$2241,CalculBureau!$C13,'1.2 Equipements de bureau'!#REF!)</f>
        <v>#REF!</v>
      </c>
      <c r="FY13" t="e">
        <f>SUMIF('1.2 Equipements de bureau'!$B$51:$B$2241,CalculBureau!$C13,'1.2 Equipements de bureau'!#REF!)</f>
        <v>#REF!</v>
      </c>
      <c r="FZ13" t="e">
        <f>SUMIF('1.2 Equipements de bureau'!$B$51:$B$2241,CalculBureau!$C13,'1.2 Equipements de bureau'!#REF!)</f>
        <v>#REF!</v>
      </c>
      <c r="GA13" t="e">
        <f>SUMIF('1.2 Equipements de bureau'!$B$51:$B$2241,CalculBureau!$C13,'1.2 Equipements de bureau'!#REF!)</f>
        <v>#REF!</v>
      </c>
      <c r="GB13" t="e">
        <f>SUMIF('1.2 Equipements de bureau'!$B$51:$B$2241,CalculBureau!$C13,'1.2 Equipements de bureau'!#REF!)</f>
        <v>#REF!</v>
      </c>
      <c r="GC13" t="e">
        <f>SUMIF('1.2 Equipements de bureau'!$B$51:$B$2241,CalculBureau!$C13,'1.2 Equipements de bureau'!#REF!)</f>
        <v>#REF!</v>
      </c>
      <c r="GD13" t="e">
        <f>SUMIF('1.2 Equipements de bureau'!$B$51:$B$2241,CalculBureau!$C13,'1.2 Equipements de bureau'!#REF!)</f>
        <v>#REF!</v>
      </c>
      <c r="GE13" t="e">
        <f>SUMIF('1.2 Equipements de bureau'!$B$51:$B$2241,CalculBureau!$C13,'1.2 Equipements de bureau'!#REF!)</f>
        <v>#REF!</v>
      </c>
      <c r="GF13" t="e">
        <f>SUMIF('1.2 Equipements de bureau'!$B$51:$B$2241,CalculBureau!$C13,'1.2 Equipements de bureau'!#REF!)</f>
        <v>#REF!</v>
      </c>
      <c r="GG13" t="e">
        <f>SUMIF('1.2 Equipements de bureau'!$B$51:$B$2241,CalculBureau!$C13,'1.2 Equipements de bureau'!#REF!)</f>
        <v>#REF!</v>
      </c>
      <c r="GH13" t="e">
        <f>SUMIF('1.2 Equipements de bureau'!$B$51:$B$2241,CalculBureau!$C13,'1.2 Equipements de bureau'!#REF!)</f>
        <v>#REF!</v>
      </c>
      <c r="GI13" t="e">
        <f>SUMIF('1.2 Equipements de bureau'!$B$51:$B$2241,CalculBureau!$C13,'1.2 Equipements de bureau'!#REF!)</f>
        <v>#REF!</v>
      </c>
      <c r="GJ13" t="e">
        <f>SUMIF('1.2 Equipements de bureau'!$B$51:$B$2241,CalculBureau!$C13,'1.2 Equipements de bureau'!#REF!)</f>
        <v>#REF!</v>
      </c>
      <c r="GK13" t="e">
        <f>SUMIF('1.2 Equipements de bureau'!$B$51:$B$2241,CalculBureau!$C13,'1.2 Equipements de bureau'!#REF!)</f>
        <v>#REF!</v>
      </c>
      <c r="GL13" t="e">
        <f>SUMIF('1.2 Equipements de bureau'!$B$51:$B$2241,CalculBureau!$C13,'1.2 Equipements de bureau'!#REF!)</f>
        <v>#REF!</v>
      </c>
      <c r="GM13" t="e">
        <f>SUMIF('1.2 Equipements de bureau'!$B$51:$B$2241,CalculBureau!$C13,'1.2 Equipements de bureau'!#REF!)</f>
        <v>#REF!</v>
      </c>
      <c r="GN13" t="e">
        <f>SUMIF('1.2 Equipements de bureau'!$B$51:$B$2241,CalculBureau!$C13,'1.2 Equipements de bureau'!#REF!)</f>
        <v>#REF!</v>
      </c>
      <c r="GO13" t="e">
        <f>SUMIF('1.2 Equipements de bureau'!$B$51:$B$2241,CalculBureau!$C13,'1.2 Equipements de bureau'!#REF!)</f>
        <v>#REF!</v>
      </c>
      <c r="GP13" t="e">
        <f>SUMIF('1.2 Equipements de bureau'!$B$51:$B$2241,CalculBureau!$C13,'1.2 Equipements de bureau'!#REF!)</f>
        <v>#REF!</v>
      </c>
      <c r="GQ13" t="e">
        <f>SUMIF('1.2 Equipements de bureau'!$B$51:$B$2241,CalculBureau!$C13,'1.2 Equipements de bureau'!#REF!)</f>
        <v>#REF!</v>
      </c>
      <c r="GR13" t="e">
        <f>SUMIF('1.2 Equipements de bureau'!$B$51:$B$2241,CalculBureau!$C13,'1.2 Equipements de bureau'!#REF!)</f>
        <v>#REF!</v>
      </c>
      <c r="GS13" t="e">
        <f>SUMIF('1.2 Equipements de bureau'!$B$51:$B$2241,CalculBureau!$C13,'1.2 Equipements de bureau'!#REF!)</f>
        <v>#REF!</v>
      </c>
      <c r="GT13" t="e">
        <f>SUMIF('1.2 Equipements de bureau'!$B$51:$B$2241,CalculBureau!$C13,'1.2 Equipements de bureau'!#REF!)</f>
        <v>#REF!</v>
      </c>
      <c r="GU13" t="e">
        <f>SUMIF('1.2 Equipements de bureau'!$B$51:$B$2241,CalculBureau!$C13,'1.2 Equipements de bureau'!#REF!)</f>
        <v>#REF!</v>
      </c>
    </row>
    <row r="14" spans="3:203" x14ac:dyDescent="0.25">
      <c r="C14" s="195" t="s">
        <v>390</v>
      </c>
      <c r="D14">
        <f>SUMIF('1.2 Equipements de bureau'!$B$51:$B$2241,CalculBureau!$C14,'1.2 Equipements de bureau'!D$51:D2257)</f>
        <v>0</v>
      </c>
      <c r="E14">
        <f>SUMIF('1.2 Equipements de bureau'!$B$51:$B$2241,CalculBureau!$C14,'1.2 Equipements de bureau'!E$51:E2257)</f>
        <v>0</v>
      </c>
      <c r="F14">
        <f>SUMIF('1.2 Equipements de bureau'!$B$51:$B$2241,CalculBureau!$C14,'1.2 Equipements de bureau'!F$51:F2257)</f>
        <v>0</v>
      </c>
      <c r="G14">
        <f>SUMIF('1.2 Equipements de bureau'!$B$51:$B$2241,CalculBureau!$C14,'1.2 Equipements de bureau'!G$51:G2257)</f>
        <v>0</v>
      </c>
      <c r="H14">
        <f>SUMIF('1.2 Equipements de bureau'!$B$51:$B$2241,CalculBureau!$C14,'1.2 Equipements de bureau'!H$51:H2257)</f>
        <v>0</v>
      </c>
      <c r="I14">
        <f>SUMIF('1.2 Equipements de bureau'!$B$51:$B$2241,CalculBureau!$C14,'1.2 Equipements de bureau'!I$51:I2257)</f>
        <v>0</v>
      </c>
      <c r="J14">
        <f>SUMIF('1.2 Equipements de bureau'!$B$51:$B$2241,CalculBureau!$C14,'1.2 Equipements de bureau'!J$51:J2257)</f>
        <v>0</v>
      </c>
      <c r="K14">
        <f>SUMIF('1.2 Equipements de bureau'!$B$51:$B$2241,CalculBureau!$C14,'1.2 Equipements de bureau'!K$51:K2257)</f>
        <v>0</v>
      </c>
      <c r="L14">
        <f>SUMIF('1.2 Equipements de bureau'!$B$51:$B$2241,CalculBureau!$C14,'1.2 Equipements de bureau'!L$51:L2257)</f>
        <v>0</v>
      </c>
      <c r="M14">
        <f>SUMIF('1.2 Equipements de bureau'!$B$51:$B$2241,CalculBureau!$C14,'1.2 Equipements de bureau'!M$51:M2257)</f>
        <v>0</v>
      </c>
      <c r="N14">
        <f>SUMIF('1.2 Equipements de bureau'!$B$51:$B$2241,CalculBureau!$C14,'1.2 Equipements de bureau'!N$51:N2257)</f>
        <v>0</v>
      </c>
      <c r="O14">
        <f>SUMIF('1.2 Equipements de bureau'!$B$51:$B$2241,CalculBureau!$C14,'1.2 Equipements de bureau'!O$51:O2257)</f>
        <v>0</v>
      </c>
      <c r="P14">
        <f>SUMIF('1.2 Equipements de bureau'!$B$51:$B$2241,CalculBureau!$C14,'1.2 Equipements de bureau'!P$51:P2257)</f>
        <v>0</v>
      </c>
      <c r="Q14">
        <f>SUMIF('1.2 Equipements de bureau'!$B$51:$B$2241,CalculBureau!$C14,'1.2 Equipements de bureau'!Q$51:Q2257)</f>
        <v>0</v>
      </c>
      <c r="R14">
        <f>SUMIF('1.2 Equipements de bureau'!$B$51:$B$2241,CalculBureau!$C14,'1.2 Equipements de bureau'!R$51:R2257)</f>
        <v>0</v>
      </c>
      <c r="S14">
        <f>SUMIF('1.2 Equipements de bureau'!$B$51:$B$2241,CalculBureau!$C14,'1.2 Equipements de bureau'!S$51:S2257)</f>
        <v>0</v>
      </c>
      <c r="T14">
        <f>SUMIF('1.2 Equipements de bureau'!$B$51:$B$2241,CalculBureau!$C14,'1.2 Equipements de bureau'!T$51:T2257)</f>
        <v>0</v>
      </c>
      <c r="U14">
        <f>SUMIF('1.2 Equipements de bureau'!$B$51:$B$2241,CalculBureau!$C14,'1.2 Equipements de bureau'!U$51:U2257)</f>
        <v>0</v>
      </c>
      <c r="V14">
        <f>SUMIF('1.2 Equipements de bureau'!$B$51:$B$2241,CalculBureau!$C14,'1.2 Equipements de bureau'!V$51:V2257)</f>
        <v>0</v>
      </c>
      <c r="W14">
        <f>SUMIF('1.2 Equipements de bureau'!$B$51:$B$2241,CalculBureau!$C14,'1.2 Equipements de bureau'!W$51:W2257)</f>
        <v>0</v>
      </c>
      <c r="X14">
        <f>SUMIF('1.2 Equipements de bureau'!$B$51:$B$2241,CalculBureau!$C14,'1.2 Equipements de bureau'!X$51:X2257)</f>
        <v>0</v>
      </c>
      <c r="Y14">
        <f>SUMIF('1.2 Equipements de bureau'!$B$51:$B$2241,CalculBureau!$C14,'1.2 Equipements de bureau'!Y$51:Y2257)</f>
        <v>0</v>
      </c>
      <c r="Z14">
        <f>SUMIF('1.2 Equipements de bureau'!$B$51:$B$2241,CalculBureau!$C14,'1.2 Equipements de bureau'!Z$51:Z2257)</f>
        <v>0</v>
      </c>
      <c r="AA14">
        <f>SUMIF('1.2 Equipements de bureau'!$B$51:$B$2241,CalculBureau!$C14,'1.2 Equipements de bureau'!AA$51:AA2257)</f>
        <v>0</v>
      </c>
      <c r="AB14">
        <f>SUMIF('1.2 Equipements de bureau'!$B$51:$B$2241,CalculBureau!$C14,'1.2 Equipements de bureau'!AB$51:AB2257)</f>
        <v>0</v>
      </c>
      <c r="AC14">
        <f>SUMIF('1.2 Equipements de bureau'!$B$51:$B$2241,CalculBureau!$C14,'1.2 Equipements de bureau'!AC$51:AC2257)</f>
        <v>0</v>
      </c>
      <c r="AD14">
        <f>SUMIF('1.2 Equipements de bureau'!$B$51:$B$2241,CalculBureau!$C14,'1.2 Equipements de bureau'!AD$51:AD2257)</f>
        <v>0</v>
      </c>
      <c r="AE14">
        <f>SUMIF('1.2 Equipements de bureau'!$B$51:$B$2241,CalculBureau!$C14,'1.2 Equipements de bureau'!AE$51:AE2257)</f>
        <v>0</v>
      </c>
      <c r="AF14">
        <f>SUMIF('1.2 Equipements de bureau'!$B$51:$B$2241,CalculBureau!$C14,'1.2 Equipements de bureau'!AF$51:AF2257)</f>
        <v>0</v>
      </c>
      <c r="AG14">
        <f>SUMIF('1.2 Equipements de bureau'!$B$51:$B$2241,CalculBureau!$C14,'1.2 Equipements de bureau'!AG$51:AG2257)</f>
        <v>0</v>
      </c>
      <c r="AH14" t="e">
        <f>SUMIF('1.2 Equipements de bureau'!$B$51:$B$2241,CalculBureau!$C14,'1.2 Equipements de bureau'!#REF!)</f>
        <v>#REF!</v>
      </c>
      <c r="AI14" t="e">
        <f>SUMIF('1.2 Equipements de bureau'!$B$51:$B$2241,CalculBureau!$C14,'1.2 Equipements de bureau'!#REF!)</f>
        <v>#REF!</v>
      </c>
      <c r="AJ14" t="e">
        <f>SUMIF('1.2 Equipements de bureau'!$B$51:$B$2241,CalculBureau!$C14,'1.2 Equipements de bureau'!#REF!)</f>
        <v>#REF!</v>
      </c>
      <c r="AK14" t="e">
        <f>SUMIF('1.2 Equipements de bureau'!$B$51:$B$2241,CalculBureau!$C14,'1.2 Equipements de bureau'!#REF!)</f>
        <v>#REF!</v>
      </c>
      <c r="AL14" t="e">
        <f>SUMIF('1.2 Equipements de bureau'!$B$51:$B$2241,CalculBureau!$C14,'1.2 Equipements de bureau'!#REF!)</f>
        <v>#REF!</v>
      </c>
      <c r="AM14" t="e">
        <f>SUMIF('1.2 Equipements de bureau'!$B$51:$B$2241,CalculBureau!$C14,'1.2 Equipements de bureau'!#REF!)</f>
        <v>#REF!</v>
      </c>
      <c r="AN14" t="e">
        <f>SUMIF('1.2 Equipements de bureau'!$B$51:$B$2241,CalculBureau!$C14,'1.2 Equipements de bureau'!#REF!)</f>
        <v>#REF!</v>
      </c>
      <c r="AO14" t="e">
        <f>SUMIF('1.2 Equipements de bureau'!$B$51:$B$2241,CalculBureau!$C14,'1.2 Equipements de bureau'!#REF!)</f>
        <v>#REF!</v>
      </c>
      <c r="AP14" t="e">
        <f>SUMIF('1.2 Equipements de bureau'!$B$51:$B$2241,CalculBureau!$C14,'1.2 Equipements de bureau'!#REF!)</f>
        <v>#REF!</v>
      </c>
      <c r="AQ14" t="e">
        <f>SUMIF('1.2 Equipements de bureau'!$B$51:$B$2241,CalculBureau!$C14,'1.2 Equipements de bureau'!#REF!)</f>
        <v>#REF!</v>
      </c>
      <c r="AR14" t="e">
        <f>SUMIF('1.2 Equipements de bureau'!$B$51:$B$2241,CalculBureau!$C14,'1.2 Equipements de bureau'!#REF!)</f>
        <v>#REF!</v>
      </c>
      <c r="AS14" t="e">
        <f>SUMIF('1.2 Equipements de bureau'!$B$51:$B$2241,CalculBureau!$C14,'1.2 Equipements de bureau'!#REF!)</f>
        <v>#REF!</v>
      </c>
      <c r="AT14" t="e">
        <f>SUMIF('1.2 Equipements de bureau'!$B$51:$B$2241,CalculBureau!$C14,'1.2 Equipements de bureau'!#REF!)</f>
        <v>#REF!</v>
      </c>
      <c r="AU14" t="e">
        <f>SUMIF('1.2 Equipements de bureau'!$B$51:$B$2241,CalculBureau!$C14,'1.2 Equipements de bureau'!#REF!)</f>
        <v>#REF!</v>
      </c>
      <c r="AV14" t="e">
        <f>SUMIF('1.2 Equipements de bureau'!$B$51:$B$2241,CalculBureau!$C14,'1.2 Equipements de bureau'!#REF!)</f>
        <v>#REF!</v>
      </c>
      <c r="AW14" t="e">
        <f>SUMIF('1.2 Equipements de bureau'!$B$51:$B$2241,CalculBureau!$C14,'1.2 Equipements de bureau'!#REF!)</f>
        <v>#REF!</v>
      </c>
      <c r="AX14" t="e">
        <f>SUMIF('1.2 Equipements de bureau'!$B$51:$B$2241,CalculBureau!$C14,'1.2 Equipements de bureau'!#REF!)</f>
        <v>#REF!</v>
      </c>
      <c r="AY14" t="e">
        <f>SUMIF('1.2 Equipements de bureau'!$B$51:$B$2241,CalculBureau!$C14,'1.2 Equipements de bureau'!#REF!)</f>
        <v>#REF!</v>
      </c>
      <c r="AZ14" t="e">
        <f>SUMIF('1.2 Equipements de bureau'!$B$51:$B$2241,CalculBureau!$C14,'1.2 Equipements de bureau'!#REF!)</f>
        <v>#REF!</v>
      </c>
      <c r="BA14" t="e">
        <f>SUMIF('1.2 Equipements de bureau'!$B$51:$B$2241,CalculBureau!$C14,'1.2 Equipements de bureau'!#REF!)</f>
        <v>#REF!</v>
      </c>
      <c r="BB14" t="e">
        <f>SUMIF('1.2 Equipements de bureau'!$B$51:$B$2241,CalculBureau!$C14,'1.2 Equipements de bureau'!#REF!)</f>
        <v>#REF!</v>
      </c>
      <c r="BC14" t="e">
        <f>SUMIF('1.2 Equipements de bureau'!$B$51:$B$2241,CalculBureau!$C14,'1.2 Equipements de bureau'!#REF!)</f>
        <v>#REF!</v>
      </c>
      <c r="BD14" t="e">
        <f>SUMIF('1.2 Equipements de bureau'!$B$51:$B$2241,CalculBureau!$C14,'1.2 Equipements de bureau'!#REF!)</f>
        <v>#REF!</v>
      </c>
      <c r="BE14" t="e">
        <f>SUMIF('1.2 Equipements de bureau'!$B$51:$B$2241,CalculBureau!$C14,'1.2 Equipements de bureau'!#REF!)</f>
        <v>#REF!</v>
      </c>
      <c r="BF14" t="e">
        <f>SUMIF('1.2 Equipements de bureau'!$B$51:$B$2241,CalculBureau!$C14,'1.2 Equipements de bureau'!#REF!)</f>
        <v>#REF!</v>
      </c>
      <c r="BG14" t="e">
        <f>SUMIF('1.2 Equipements de bureau'!$B$51:$B$2241,CalculBureau!$C14,'1.2 Equipements de bureau'!#REF!)</f>
        <v>#REF!</v>
      </c>
      <c r="BH14" t="e">
        <f>SUMIF('1.2 Equipements de bureau'!$B$51:$B$2241,CalculBureau!$C14,'1.2 Equipements de bureau'!#REF!)</f>
        <v>#REF!</v>
      </c>
      <c r="BI14" t="e">
        <f>SUMIF('1.2 Equipements de bureau'!$B$51:$B$2241,CalculBureau!$C14,'1.2 Equipements de bureau'!#REF!)</f>
        <v>#REF!</v>
      </c>
      <c r="BJ14" t="e">
        <f>SUMIF('1.2 Equipements de bureau'!$B$51:$B$2241,CalculBureau!$C14,'1.2 Equipements de bureau'!#REF!)</f>
        <v>#REF!</v>
      </c>
      <c r="BK14" t="e">
        <f>SUMIF('1.2 Equipements de bureau'!$B$51:$B$2241,CalculBureau!$C14,'1.2 Equipements de bureau'!#REF!)</f>
        <v>#REF!</v>
      </c>
      <c r="BL14" t="e">
        <f>SUMIF('1.2 Equipements de bureau'!$B$51:$B$2241,CalculBureau!$C14,'1.2 Equipements de bureau'!#REF!)</f>
        <v>#REF!</v>
      </c>
      <c r="BM14" t="e">
        <f>SUMIF('1.2 Equipements de bureau'!$B$51:$B$2241,CalculBureau!$C14,'1.2 Equipements de bureau'!#REF!)</f>
        <v>#REF!</v>
      </c>
      <c r="BN14" t="e">
        <f>SUMIF('1.2 Equipements de bureau'!$B$51:$B$2241,CalculBureau!$C14,'1.2 Equipements de bureau'!#REF!)</f>
        <v>#REF!</v>
      </c>
      <c r="BO14" t="e">
        <f>SUMIF('1.2 Equipements de bureau'!$B$51:$B$2241,CalculBureau!$C14,'1.2 Equipements de bureau'!#REF!)</f>
        <v>#REF!</v>
      </c>
      <c r="BP14" t="e">
        <f>SUMIF('1.2 Equipements de bureau'!$B$51:$B$2241,CalculBureau!$C14,'1.2 Equipements de bureau'!#REF!)</f>
        <v>#REF!</v>
      </c>
      <c r="BQ14" t="e">
        <f>SUMIF('1.2 Equipements de bureau'!$B$51:$B$2241,CalculBureau!$C14,'1.2 Equipements de bureau'!#REF!)</f>
        <v>#REF!</v>
      </c>
      <c r="BR14" t="e">
        <f>SUMIF('1.2 Equipements de bureau'!$B$51:$B$2241,CalculBureau!$C14,'1.2 Equipements de bureau'!#REF!)</f>
        <v>#REF!</v>
      </c>
      <c r="BS14" t="e">
        <f>SUMIF('1.2 Equipements de bureau'!$B$51:$B$2241,CalculBureau!$C14,'1.2 Equipements de bureau'!#REF!)</f>
        <v>#REF!</v>
      </c>
      <c r="BT14" t="e">
        <f>SUMIF('1.2 Equipements de bureau'!$B$51:$B$2241,CalculBureau!$C14,'1.2 Equipements de bureau'!#REF!)</f>
        <v>#REF!</v>
      </c>
      <c r="BU14" t="e">
        <f>SUMIF('1.2 Equipements de bureau'!$B$51:$B$2241,CalculBureau!$C14,'1.2 Equipements de bureau'!#REF!)</f>
        <v>#REF!</v>
      </c>
      <c r="BV14" t="e">
        <f>SUMIF('1.2 Equipements de bureau'!$B$51:$B$2241,CalculBureau!$C14,'1.2 Equipements de bureau'!#REF!)</f>
        <v>#REF!</v>
      </c>
      <c r="BW14" t="e">
        <f>SUMIF('1.2 Equipements de bureau'!$B$51:$B$2241,CalculBureau!$C14,'1.2 Equipements de bureau'!#REF!)</f>
        <v>#REF!</v>
      </c>
      <c r="BX14" t="e">
        <f>SUMIF('1.2 Equipements de bureau'!$B$51:$B$2241,CalculBureau!$C14,'1.2 Equipements de bureau'!#REF!)</f>
        <v>#REF!</v>
      </c>
      <c r="BY14" t="e">
        <f>SUMIF('1.2 Equipements de bureau'!$B$51:$B$2241,CalculBureau!$C14,'1.2 Equipements de bureau'!#REF!)</f>
        <v>#REF!</v>
      </c>
      <c r="BZ14" t="e">
        <f>SUMIF('1.2 Equipements de bureau'!$B$51:$B$2241,CalculBureau!$C14,'1.2 Equipements de bureau'!#REF!)</f>
        <v>#REF!</v>
      </c>
      <c r="CA14" t="e">
        <f>SUMIF('1.2 Equipements de bureau'!$B$51:$B$2241,CalculBureau!$C14,'1.2 Equipements de bureau'!#REF!)</f>
        <v>#REF!</v>
      </c>
      <c r="CB14" t="e">
        <f>SUMIF('1.2 Equipements de bureau'!$B$51:$B$2241,CalculBureau!$C14,'1.2 Equipements de bureau'!#REF!)</f>
        <v>#REF!</v>
      </c>
      <c r="CC14" t="e">
        <f>SUMIF('1.2 Equipements de bureau'!$B$51:$B$2241,CalculBureau!$C14,'1.2 Equipements de bureau'!#REF!)</f>
        <v>#REF!</v>
      </c>
      <c r="CD14" t="e">
        <f>SUMIF('1.2 Equipements de bureau'!$B$51:$B$2241,CalculBureau!$C14,'1.2 Equipements de bureau'!#REF!)</f>
        <v>#REF!</v>
      </c>
      <c r="CE14" t="e">
        <f>SUMIF('1.2 Equipements de bureau'!$B$51:$B$2241,CalculBureau!$C14,'1.2 Equipements de bureau'!#REF!)</f>
        <v>#REF!</v>
      </c>
      <c r="CF14" t="e">
        <f>SUMIF('1.2 Equipements de bureau'!$B$51:$B$2241,CalculBureau!$C14,'1.2 Equipements de bureau'!#REF!)</f>
        <v>#REF!</v>
      </c>
      <c r="CG14" t="e">
        <f>SUMIF('1.2 Equipements de bureau'!$B$51:$B$2241,CalculBureau!$C14,'1.2 Equipements de bureau'!#REF!)</f>
        <v>#REF!</v>
      </c>
      <c r="CH14" t="e">
        <f>SUMIF('1.2 Equipements de bureau'!$B$51:$B$2241,CalculBureau!$C14,'1.2 Equipements de bureau'!#REF!)</f>
        <v>#REF!</v>
      </c>
      <c r="CI14" t="e">
        <f>SUMIF('1.2 Equipements de bureau'!$B$51:$B$2241,CalculBureau!$C14,'1.2 Equipements de bureau'!#REF!)</f>
        <v>#REF!</v>
      </c>
      <c r="CJ14" t="e">
        <f>SUMIF('1.2 Equipements de bureau'!$B$51:$B$2241,CalculBureau!$C14,'1.2 Equipements de bureau'!#REF!)</f>
        <v>#REF!</v>
      </c>
      <c r="CK14" t="e">
        <f>SUMIF('1.2 Equipements de bureau'!$B$51:$B$2241,CalculBureau!$C14,'1.2 Equipements de bureau'!#REF!)</f>
        <v>#REF!</v>
      </c>
      <c r="CL14" t="e">
        <f>SUMIF('1.2 Equipements de bureau'!$B$51:$B$2241,CalculBureau!$C14,'1.2 Equipements de bureau'!#REF!)</f>
        <v>#REF!</v>
      </c>
      <c r="CM14" t="e">
        <f>SUMIF('1.2 Equipements de bureau'!$B$51:$B$2241,CalculBureau!$C14,'1.2 Equipements de bureau'!#REF!)</f>
        <v>#REF!</v>
      </c>
      <c r="CN14" t="e">
        <f>SUMIF('1.2 Equipements de bureau'!$B$51:$B$2241,CalculBureau!$C14,'1.2 Equipements de bureau'!#REF!)</f>
        <v>#REF!</v>
      </c>
      <c r="CO14" t="e">
        <f>SUMIF('1.2 Equipements de bureau'!$B$51:$B$2241,CalculBureau!$C14,'1.2 Equipements de bureau'!#REF!)</f>
        <v>#REF!</v>
      </c>
      <c r="CP14" t="e">
        <f>SUMIF('1.2 Equipements de bureau'!$B$51:$B$2241,CalculBureau!$C14,'1.2 Equipements de bureau'!#REF!)</f>
        <v>#REF!</v>
      </c>
      <c r="CQ14" t="e">
        <f>SUMIF('1.2 Equipements de bureau'!$B$51:$B$2241,CalculBureau!$C14,'1.2 Equipements de bureau'!#REF!)</f>
        <v>#REF!</v>
      </c>
      <c r="CR14" t="e">
        <f>SUMIF('1.2 Equipements de bureau'!$B$51:$B$2241,CalculBureau!$C14,'1.2 Equipements de bureau'!#REF!)</f>
        <v>#REF!</v>
      </c>
      <c r="CS14" t="e">
        <f>SUMIF('1.2 Equipements de bureau'!$B$51:$B$2241,CalculBureau!$C14,'1.2 Equipements de bureau'!#REF!)</f>
        <v>#REF!</v>
      </c>
      <c r="CT14" t="e">
        <f>SUMIF('1.2 Equipements de bureau'!$B$51:$B$2241,CalculBureau!$C14,'1.2 Equipements de bureau'!#REF!)</f>
        <v>#REF!</v>
      </c>
      <c r="CU14" t="e">
        <f>SUMIF('1.2 Equipements de bureau'!$B$51:$B$2241,CalculBureau!$C14,'1.2 Equipements de bureau'!#REF!)</f>
        <v>#REF!</v>
      </c>
      <c r="CV14" t="e">
        <f>SUMIF('1.2 Equipements de bureau'!$B$51:$B$2241,CalculBureau!$C14,'1.2 Equipements de bureau'!#REF!)</f>
        <v>#REF!</v>
      </c>
      <c r="CW14" t="e">
        <f>SUMIF('1.2 Equipements de bureau'!$B$51:$B$2241,CalculBureau!$C14,'1.2 Equipements de bureau'!#REF!)</f>
        <v>#REF!</v>
      </c>
      <c r="CX14" t="e">
        <f>SUMIF('1.2 Equipements de bureau'!$B$51:$B$2241,CalculBureau!$C14,'1.2 Equipements de bureau'!#REF!)</f>
        <v>#REF!</v>
      </c>
      <c r="CY14" t="e">
        <f>SUMIF('1.2 Equipements de bureau'!$B$51:$B$2241,CalculBureau!$C14,'1.2 Equipements de bureau'!#REF!)</f>
        <v>#REF!</v>
      </c>
      <c r="CZ14" t="e">
        <f>SUMIF('1.2 Equipements de bureau'!$B$51:$B$2241,CalculBureau!$C14,'1.2 Equipements de bureau'!#REF!)</f>
        <v>#REF!</v>
      </c>
      <c r="DA14" t="e">
        <f>SUMIF('1.2 Equipements de bureau'!$B$51:$B$2241,CalculBureau!$C14,'1.2 Equipements de bureau'!#REF!)</f>
        <v>#REF!</v>
      </c>
      <c r="DB14" t="e">
        <f>SUMIF('1.2 Equipements de bureau'!$B$51:$B$2241,CalculBureau!$C14,'1.2 Equipements de bureau'!#REF!)</f>
        <v>#REF!</v>
      </c>
      <c r="DC14" t="e">
        <f>SUMIF('1.2 Equipements de bureau'!$B$51:$B$2241,CalculBureau!$C14,'1.2 Equipements de bureau'!#REF!)</f>
        <v>#REF!</v>
      </c>
      <c r="DD14" t="e">
        <f>SUMIF('1.2 Equipements de bureau'!$B$51:$B$2241,CalculBureau!$C14,'1.2 Equipements de bureau'!#REF!)</f>
        <v>#REF!</v>
      </c>
      <c r="DE14" t="e">
        <f>SUMIF('1.2 Equipements de bureau'!$B$51:$B$2241,CalculBureau!$C14,'1.2 Equipements de bureau'!#REF!)</f>
        <v>#REF!</v>
      </c>
      <c r="DF14" t="e">
        <f>SUMIF('1.2 Equipements de bureau'!$B$51:$B$2241,CalculBureau!$C14,'1.2 Equipements de bureau'!#REF!)</f>
        <v>#REF!</v>
      </c>
      <c r="DG14" t="e">
        <f>SUMIF('1.2 Equipements de bureau'!$B$51:$B$2241,CalculBureau!$C14,'1.2 Equipements de bureau'!#REF!)</f>
        <v>#REF!</v>
      </c>
      <c r="DH14" t="e">
        <f>SUMIF('1.2 Equipements de bureau'!$B$51:$B$2241,CalculBureau!$C14,'1.2 Equipements de bureau'!#REF!)</f>
        <v>#REF!</v>
      </c>
      <c r="DI14" t="e">
        <f>SUMIF('1.2 Equipements de bureau'!$B$51:$B$2241,CalculBureau!$C14,'1.2 Equipements de bureau'!#REF!)</f>
        <v>#REF!</v>
      </c>
      <c r="DJ14" t="e">
        <f>SUMIF('1.2 Equipements de bureau'!$B$51:$B$2241,CalculBureau!$C14,'1.2 Equipements de bureau'!#REF!)</f>
        <v>#REF!</v>
      </c>
      <c r="DK14" t="e">
        <f>SUMIF('1.2 Equipements de bureau'!$B$51:$B$2241,CalculBureau!$C14,'1.2 Equipements de bureau'!#REF!)</f>
        <v>#REF!</v>
      </c>
      <c r="DL14" t="e">
        <f>SUMIF('1.2 Equipements de bureau'!$B$51:$B$2241,CalculBureau!$C14,'1.2 Equipements de bureau'!#REF!)</f>
        <v>#REF!</v>
      </c>
      <c r="DM14" t="e">
        <f>SUMIF('1.2 Equipements de bureau'!$B$51:$B$2241,CalculBureau!$C14,'1.2 Equipements de bureau'!#REF!)</f>
        <v>#REF!</v>
      </c>
      <c r="DN14" t="e">
        <f>SUMIF('1.2 Equipements de bureau'!$B$51:$B$2241,CalculBureau!$C14,'1.2 Equipements de bureau'!#REF!)</f>
        <v>#REF!</v>
      </c>
      <c r="DO14" t="e">
        <f>SUMIF('1.2 Equipements de bureau'!$B$51:$B$2241,CalculBureau!$C14,'1.2 Equipements de bureau'!#REF!)</f>
        <v>#REF!</v>
      </c>
      <c r="DP14" t="e">
        <f>SUMIF('1.2 Equipements de bureau'!$B$51:$B$2241,CalculBureau!$C14,'1.2 Equipements de bureau'!#REF!)</f>
        <v>#REF!</v>
      </c>
      <c r="DQ14" t="e">
        <f>SUMIF('1.2 Equipements de bureau'!$B$51:$B$2241,CalculBureau!$C14,'1.2 Equipements de bureau'!#REF!)</f>
        <v>#REF!</v>
      </c>
      <c r="DR14" t="e">
        <f>SUMIF('1.2 Equipements de bureau'!$B$51:$B$2241,CalculBureau!$C14,'1.2 Equipements de bureau'!#REF!)</f>
        <v>#REF!</v>
      </c>
      <c r="DS14" t="e">
        <f>SUMIF('1.2 Equipements de bureau'!$B$51:$B$2241,CalculBureau!$C14,'1.2 Equipements de bureau'!#REF!)</f>
        <v>#REF!</v>
      </c>
      <c r="DT14" t="e">
        <f>SUMIF('1.2 Equipements de bureau'!$B$51:$B$2241,CalculBureau!$C14,'1.2 Equipements de bureau'!#REF!)</f>
        <v>#REF!</v>
      </c>
      <c r="DU14" t="e">
        <f>SUMIF('1.2 Equipements de bureau'!$B$51:$B$2241,CalculBureau!$C14,'1.2 Equipements de bureau'!#REF!)</f>
        <v>#REF!</v>
      </c>
      <c r="DV14" t="e">
        <f>SUMIF('1.2 Equipements de bureau'!$B$51:$B$2241,CalculBureau!$C14,'1.2 Equipements de bureau'!#REF!)</f>
        <v>#REF!</v>
      </c>
      <c r="DW14" t="e">
        <f>SUMIF('1.2 Equipements de bureau'!$B$51:$B$2241,CalculBureau!$C14,'1.2 Equipements de bureau'!#REF!)</f>
        <v>#REF!</v>
      </c>
      <c r="DX14" t="e">
        <f>SUMIF('1.2 Equipements de bureau'!$B$51:$B$2241,CalculBureau!$C14,'1.2 Equipements de bureau'!#REF!)</f>
        <v>#REF!</v>
      </c>
      <c r="DY14" t="e">
        <f>SUMIF('1.2 Equipements de bureau'!$B$51:$B$2241,CalculBureau!$C14,'1.2 Equipements de bureau'!#REF!)</f>
        <v>#REF!</v>
      </c>
      <c r="DZ14" t="e">
        <f>SUMIF('1.2 Equipements de bureau'!$B$51:$B$2241,CalculBureau!$C14,'1.2 Equipements de bureau'!#REF!)</f>
        <v>#REF!</v>
      </c>
      <c r="EA14" t="e">
        <f>SUMIF('1.2 Equipements de bureau'!$B$51:$B$2241,CalculBureau!$C14,'1.2 Equipements de bureau'!#REF!)</f>
        <v>#REF!</v>
      </c>
      <c r="EB14" t="e">
        <f>SUMIF('1.2 Equipements de bureau'!$B$51:$B$2241,CalculBureau!$C14,'1.2 Equipements de bureau'!#REF!)</f>
        <v>#REF!</v>
      </c>
      <c r="EC14" t="e">
        <f>SUMIF('1.2 Equipements de bureau'!$B$51:$B$2241,CalculBureau!$C14,'1.2 Equipements de bureau'!#REF!)</f>
        <v>#REF!</v>
      </c>
      <c r="ED14" t="e">
        <f>SUMIF('1.2 Equipements de bureau'!$B$51:$B$2241,CalculBureau!$C14,'1.2 Equipements de bureau'!#REF!)</f>
        <v>#REF!</v>
      </c>
      <c r="EE14" t="e">
        <f>SUMIF('1.2 Equipements de bureau'!$B$51:$B$2241,CalculBureau!$C14,'1.2 Equipements de bureau'!#REF!)</f>
        <v>#REF!</v>
      </c>
      <c r="EF14" t="e">
        <f>SUMIF('1.2 Equipements de bureau'!$B$51:$B$2241,CalculBureau!$C14,'1.2 Equipements de bureau'!#REF!)</f>
        <v>#REF!</v>
      </c>
      <c r="EG14" t="e">
        <f>SUMIF('1.2 Equipements de bureau'!$B$51:$B$2241,CalculBureau!$C14,'1.2 Equipements de bureau'!#REF!)</f>
        <v>#REF!</v>
      </c>
      <c r="EH14" t="e">
        <f>SUMIF('1.2 Equipements de bureau'!$B$51:$B$2241,CalculBureau!$C14,'1.2 Equipements de bureau'!#REF!)</f>
        <v>#REF!</v>
      </c>
      <c r="EI14" t="e">
        <f>SUMIF('1.2 Equipements de bureau'!$B$51:$B$2241,CalculBureau!$C14,'1.2 Equipements de bureau'!#REF!)</f>
        <v>#REF!</v>
      </c>
      <c r="EJ14" t="e">
        <f>SUMIF('1.2 Equipements de bureau'!$B$51:$B$2241,CalculBureau!$C14,'1.2 Equipements de bureau'!#REF!)</f>
        <v>#REF!</v>
      </c>
      <c r="EK14" t="e">
        <f>SUMIF('1.2 Equipements de bureau'!$B$51:$B$2241,CalculBureau!$C14,'1.2 Equipements de bureau'!#REF!)</f>
        <v>#REF!</v>
      </c>
      <c r="EL14" t="e">
        <f>SUMIF('1.2 Equipements de bureau'!$B$51:$B$2241,CalculBureau!$C14,'1.2 Equipements de bureau'!#REF!)</f>
        <v>#REF!</v>
      </c>
      <c r="EM14" t="e">
        <f>SUMIF('1.2 Equipements de bureau'!$B$51:$B$2241,CalculBureau!$C14,'1.2 Equipements de bureau'!#REF!)</f>
        <v>#REF!</v>
      </c>
      <c r="EN14" t="e">
        <f>SUMIF('1.2 Equipements de bureau'!$B$51:$B$2241,CalculBureau!$C14,'1.2 Equipements de bureau'!#REF!)</f>
        <v>#REF!</v>
      </c>
      <c r="EO14" t="e">
        <f>SUMIF('1.2 Equipements de bureau'!$B$51:$B$2241,CalculBureau!$C14,'1.2 Equipements de bureau'!#REF!)</f>
        <v>#REF!</v>
      </c>
      <c r="EP14" t="e">
        <f>SUMIF('1.2 Equipements de bureau'!$B$51:$B$2241,CalculBureau!$C14,'1.2 Equipements de bureau'!#REF!)</f>
        <v>#REF!</v>
      </c>
      <c r="EQ14" t="e">
        <f>SUMIF('1.2 Equipements de bureau'!$B$51:$B$2241,CalculBureau!$C14,'1.2 Equipements de bureau'!#REF!)</f>
        <v>#REF!</v>
      </c>
      <c r="ER14" t="e">
        <f>SUMIF('1.2 Equipements de bureau'!$B$51:$B$2241,CalculBureau!$C14,'1.2 Equipements de bureau'!#REF!)</f>
        <v>#REF!</v>
      </c>
      <c r="ES14" t="e">
        <f>SUMIF('1.2 Equipements de bureau'!$B$51:$B$2241,CalculBureau!$C14,'1.2 Equipements de bureau'!#REF!)</f>
        <v>#REF!</v>
      </c>
      <c r="ET14" t="e">
        <f>SUMIF('1.2 Equipements de bureau'!$B$51:$B$2241,CalculBureau!$C14,'1.2 Equipements de bureau'!#REF!)</f>
        <v>#REF!</v>
      </c>
      <c r="EU14" t="e">
        <f>SUMIF('1.2 Equipements de bureau'!$B$51:$B$2241,CalculBureau!$C14,'1.2 Equipements de bureau'!#REF!)</f>
        <v>#REF!</v>
      </c>
      <c r="EV14" t="e">
        <f>SUMIF('1.2 Equipements de bureau'!$B$51:$B$2241,CalculBureau!$C14,'1.2 Equipements de bureau'!#REF!)</f>
        <v>#REF!</v>
      </c>
      <c r="EW14" t="e">
        <f>SUMIF('1.2 Equipements de bureau'!$B$51:$B$2241,CalculBureau!$C14,'1.2 Equipements de bureau'!#REF!)</f>
        <v>#REF!</v>
      </c>
      <c r="EX14" t="e">
        <f>SUMIF('1.2 Equipements de bureau'!$B$51:$B$2241,CalculBureau!$C14,'1.2 Equipements de bureau'!#REF!)</f>
        <v>#REF!</v>
      </c>
      <c r="EY14" t="e">
        <f>SUMIF('1.2 Equipements de bureau'!$B$51:$B$2241,CalculBureau!$C14,'1.2 Equipements de bureau'!#REF!)</f>
        <v>#REF!</v>
      </c>
      <c r="EZ14" t="e">
        <f>SUMIF('1.2 Equipements de bureau'!$B$51:$B$2241,CalculBureau!$C14,'1.2 Equipements de bureau'!#REF!)</f>
        <v>#REF!</v>
      </c>
      <c r="FA14" t="e">
        <f>SUMIF('1.2 Equipements de bureau'!$B$51:$B$2241,CalculBureau!$C14,'1.2 Equipements de bureau'!#REF!)</f>
        <v>#REF!</v>
      </c>
      <c r="FB14" t="e">
        <f>SUMIF('1.2 Equipements de bureau'!$B$51:$B$2241,CalculBureau!$C14,'1.2 Equipements de bureau'!#REF!)</f>
        <v>#REF!</v>
      </c>
      <c r="FC14" t="e">
        <f>SUMIF('1.2 Equipements de bureau'!$B$51:$B$2241,CalculBureau!$C14,'1.2 Equipements de bureau'!#REF!)</f>
        <v>#REF!</v>
      </c>
      <c r="FD14" t="e">
        <f>SUMIF('1.2 Equipements de bureau'!$B$51:$B$2241,CalculBureau!$C14,'1.2 Equipements de bureau'!#REF!)</f>
        <v>#REF!</v>
      </c>
      <c r="FE14" t="e">
        <f>SUMIF('1.2 Equipements de bureau'!$B$51:$B$2241,CalculBureau!$C14,'1.2 Equipements de bureau'!#REF!)</f>
        <v>#REF!</v>
      </c>
      <c r="FF14" t="e">
        <f>SUMIF('1.2 Equipements de bureau'!$B$51:$B$2241,CalculBureau!$C14,'1.2 Equipements de bureau'!#REF!)</f>
        <v>#REF!</v>
      </c>
      <c r="FG14" t="e">
        <f>SUMIF('1.2 Equipements de bureau'!$B$51:$B$2241,CalculBureau!$C14,'1.2 Equipements de bureau'!#REF!)</f>
        <v>#REF!</v>
      </c>
      <c r="FH14" t="e">
        <f>SUMIF('1.2 Equipements de bureau'!$B$51:$B$2241,CalculBureau!$C14,'1.2 Equipements de bureau'!#REF!)</f>
        <v>#REF!</v>
      </c>
      <c r="FI14" t="e">
        <f>SUMIF('1.2 Equipements de bureau'!$B$51:$B$2241,CalculBureau!$C14,'1.2 Equipements de bureau'!#REF!)</f>
        <v>#REF!</v>
      </c>
      <c r="FJ14" t="e">
        <f>SUMIF('1.2 Equipements de bureau'!$B$51:$B$2241,CalculBureau!$C14,'1.2 Equipements de bureau'!#REF!)</f>
        <v>#REF!</v>
      </c>
      <c r="FK14" t="e">
        <f>SUMIF('1.2 Equipements de bureau'!$B$51:$B$2241,CalculBureau!$C14,'1.2 Equipements de bureau'!#REF!)</f>
        <v>#REF!</v>
      </c>
      <c r="FL14" t="e">
        <f>SUMIF('1.2 Equipements de bureau'!$B$51:$B$2241,CalculBureau!$C14,'1.2 Equipements de bureau'!#REF!)</f>
        <v>#REF!</v>
      </c>
      <c r="FM14" t="e">
        <f>SUMIF('1.2 Equipements de bureau'!$B$51:$B$2241,CalculBureau!$C14,'1.2 Equipements de bureau'!#REF!)</f>
        <v>#REF!</v>
      </c>
      <c r="FN14" t="e">
        <f>SUMIF('1.2 Equipements de bureau'!$B$51:$B$2241,CalculBureau!$C14,'1.2 Equipements de bureau'!#REF!)</f>
        <v>#REF!</v>
      </c>
      <c r="FO14" t="e">
        <f>SUMIF('1.2 Equipements de bureau'!$B$51:$B$2241,CalculBureau!$C14,'1.2 Equipements de bureau'!#REF!)</f>
        <v>#REF!</v>
      </c>
      <c r="FP14" t="e">
        <f>SUMIF('1.2 Equipements de bureau'!$B$51:$B$2241,CalculBureau!$C14,'1.2 Equipements de bureau'!#REF!)</f>
        <v>#REF!</v>
      </c>
      <c r="FQ14" t="e">
        <f>SUMIF('1.2 Equipements de bureau'!$B$51:$B$2241,CalculBureau!$C14,'1.2 Equipements de bureau'!#REF!)</f>
        <v>#REF!</v>
      </c>
      <c r="FR14" t="e">
        <f>SUMIF('1.2 Equipements de bureau'!$B$51:$B$2241,CalculBureau!$C14,'1.2 Equipements de bureau'!#REF!)</f>
        <v>#REF!</v>
      </c>
      <c r="FS14" t="e">
        <f>SUMIF('1.2 Equipements de bureau'!$B$51:$B$2241,CalculBureau!$C14,'1.2 Equipements de bureau'!#REF!)</f>
        <v>#REF!</v>
      </c>
      <c r="FT14" t="e">
        <f>SUMIF('1.2 Equipements de bureau'!$B$51:$B$2241,CalculBureau!$C14,'1.2 Equipements de bureau'!#REF!)</f>
        <v>#REF!</v>
      </c>
      <c r="FU14" t="e">
        <f>SUMIF('1.2 Equipements de bureau'!$B$51:$B$2241,CalculBureau!$C14,'1.2 Equipements de bureau'!#REF!)</f>
        <v>#REF!</v>
      </c>
      <c r="FV14" t="e">
        <f>SUMIF('1.2 Equipements de bureau'!$B$51:$B$2241,CalculBureau!$C14,'1.2 Equipements de bureau'!#REF!)</f>
        <v>#REF!</v>
      </c>
      <c r="FW14" t="e">
        <f>SUMIF('1.2 Equipements de bureau'!$B$51:$B$2241,CalculBureau!$C14,'1.2 Equipements de bureau'!#REF!)</f>
        <v>#REF!</v>
      </c>
      <c r="FX14" t="e">
        <f>SUMIF('1.2 Equipements de bureau'!$B$51:$B$2241,CalculBureau!$C14,'1.2 Equipements de bureau'!#REF!)</f>
        <v>#REF!</v>
      </c>
      <c r="FY14" t="e">
        <f>SUMIF('1.2 Equipements de bureau'!$B$51:$B$2241,CalculBureau!$C14,'1.2 Equipements de bureau'!#REF!)</f>
        <v>#REF!</v>
      </c>
      <c r="FZ14" t="e">
        <f>SUMIF('1.2 Equipements de bureau'!$B$51:$B$2241,CalculBureau!$C14,'1.2 Equipements de bureau'!#REF!)</f>
        <v>#REF!</v>
      </c>
      <c r="GA14" t="e">
        <f>SUMIF('1.2 Equipements de bureau'!$B$51:$B$2241,CalculBureau!$C14,'1.2 Equipements de bureau'!#REF!)</f>
        <v>#REF!</v>
      </c>
      <c r="GB14" t="e">
        <f>SUMIF('1.2 Equipements de bureau'!$B$51:$B$2241,CalculBureau!$C14,'1.2 Equipements de bureau'!#REF!)</f>
        <v>#REF!</v>
      </c>
      <c r="GC14" t="e">
        <f>SUMIF('1.2 Equipements de bureau'!$B$51:$B$2241,CalculBureau!$C14,'1.2 Equipements de bureau'!#REF!)</f>
        <v>#REF!</v>
      </c>
      <c r="GD14" t="e">
        <f>SUMIF('1.2 Equipements de bureau'!$B$51:$B$2241,CalculBureau!$C14,'1.2 Equipements de bureau'!#REF!)</f>
        <v>#REF!</v>
      </c>
      <c r="GE14" t="e">
        <f>SUMIF('1.2 Equipements de bureau'!$B$51:$B$2241,CalculBureau!$C14,'1.2 Equipements de bureau'!#REF!)</f>
        <v>#REF!</v>
      </c>
      <c r="GF14" t="e">
        <f>SUMIF('1.2 Equipements de bureau'!$B$51:$B$2241,CalculBureau!$C14,'1.2 Equipements de bureau'!#REF!)</f>
        <v>#REF!</v>
      </c>
      <c r="GG14" t="e">
        <f>SUMIF('1.2 Equipements de bureau'!$B$51:$B$2241,CalculBureau!$C14,'1.2 Equipements de bureau'!#REF!)</f>
        <v>#REF!</v>
      </c>
      <c r="GH14" t="e">
        <f>SUMIF('1.2 Equipements de bureau'!$B$51:$B$2241,CalculBureau!$C14,'1.2 Equipements de bureau'!#REF!)</f>
        <v>#REF!</v>
      </c>
      <c r="GI14" t="e">
        <f>SUMIF('1.2 Equipements de bureau'!$B$51:$B$2241,CalculBureau!$C14,'1.2 Equipements de bureau'!#REF!)</f>
        <v>#REF!</v>
      </c>
      <c r="GJ14" t="e">
        <f>SUMIF('1.2 Equipements de bureau'!$B$51:$B$2241,CalculBureau!$C14,'1.2 Equipements de bureau'!#REF!)</f>
        <v>#REF!</v>
      </c>
      <c r="GK14" t="e">
        <f>SUMIF('1.2 Equipements de bureau'!$B$51:$B$2241,CalculBureau!$C14,'1.2 Equipements de bureau'!#REF!)</f>
        <v>#REF!</v>
      </c>
      <c r="GL14" t="e">
        <f>SUMIF('1.2 Equipements de bureau'!$B$51:$B$2241,CalculBureau!$C14,'1.2 Equipements de bureau'!#REF!)</f>
        <v>#REF!</v>
      </c>
      <c r="GM14" t="e">
        <f>SUMIF('1.2 Equipements de bureau'!$B$51:$B$2241,CalculBureau!$C14,'1.2 Equipements de bureau'!#REF!)</f>
        <v>#REF!</v>
      </c>
      <c r="GN14" t="e">
        <f>SUMIF('1.2 Equipements de bureau'!$B$51:$B$2241,CalculBureau!$C14,'1.2 Equipements de bureau'!#REF!)</f>
        <v>#REF!</v>
      </c>
      <c r="GO14" t="e">
        <f>SUMIF('1.2 Equipements de bureau'!$B$51:$B$2241,CalculBureau!$C14,'1.2 Equipements de bureau'!#REF!)</f>
        <v>#REF!</v>
      </c>
      <c r="GP14" t="e">
        <f>SUMIF('1.2 Equipements de bureau'!$B$51:$B$2241,CalculBureau!$C14,'1.2 Equipements de bureau'!#REF!)</f>
        <v>#REF!</v>
      </c>
      <c r="GQ14" t="e">
        <f>SUMIF('1.2 Equipements de bureau'!$B$51:$B$2241,CalculBureau!$C14,'1.2 Equipements de bureau'!#REF!)</f>
        <v>#REF!</v>
      </c>
      <c r="GR14" t="e">
        <f>SUMIF('1.2 Equipements de bureau'!$B$51:$B$2241,CalculBureau!$C14,'1.2 Equipements de bureau'!#REF!)</f>
        <v>#REF!</v>
      </c>
      <c r="GS14" t="e">
        <f>SUMIF('1.2 Equipements de bureau'!$B$51:$B$2241,CalculBureau!$C14,'1.2 Equipements de bureau'!#REF!)</f>
        <v>#REF!</v>
      </c>
      <c r="GT14" t="e">
        <f>SUMIF('1.2 Equipements de bureau'!$B$51:$B$2241,CalculBureau!$C14,'1.2 Equipements de bureau'!#REF!)</f>
        <v>#REF!</v>
      </c>
      <c r="GU14" t="e">
        <f>SUMIF('1.2 Equipements de bureau'!$B$51:$B$2241,CalculBureau!$C14,'1.2 Equipements de bureau'!#REF!)</f>
        <v>#REF!</v>
      </c>
    </row>
    <row r="15" spans="3:203" x14ac:dyDescent="0.25">
      <c r="C15" s="211" t="s">
        <v>82</v>
      </c>
      <c r="D15">
        <f>SUMIF('1.2 Equipements de bureau'!$B$51:$B$2241,CalculBureau!$C15,'1.2 Equipements de bureau'!D$51:D2259)</f>
        <v>0</v>
      </c>
      <c r="E15">
        <f>SUMIF('1.2 Equipements de bureau'!$B$51:$B$2241,CalculBureau!$C15,'1.2 Equipements de bureau'!E$51:E2259)</f>
        <v>0</v>
      </c>
      <c r="F15">
        <f>SUMIF('1.2 Equipements de bureau'!$B$51:$B$2241,CalculBureau!$C15,'1.2 Equipements de bureau'!F$51:F2259)</f>
        <v>0</v>
      </c>
      <c r="G15">
        <f>SUMIF('1.2 Equipements de bureau'!$B$51:$B$2241,CalculBureau!$C15,'1.2 Equipements de bureau'!G$51:G2259)</f>
        <v>0</v>
      </c>
      <c r="H15">
        <f>SUMIF('1.2 Equipements de bureau'!$B$51:$B$2241,CalculBureau!$C15,'1.2 Equipements de bureau'!H$51:H2259)</f>
        <v>0</v>
      </c>
      <c r="I15">
        <f>SUMIF('1.2 Equipements de bureau'!$B$51:$B$2241,CalculBureau!$C15,'1.2 Equipements de bureau'!I$51:I2259)</f>
        <v>0</v>
      </c>
      <c r="J15">
        <f>SUMIF('1.2 Equipements de bureau'!$B$51:$B$2241,CalculBureau!$C15,'1.2 Equipements de bureau'!J$51:J2259)</f>
        <v>0</v>
      </c>
      <c r="K15">
        <f>SUMIF('1.2 Equipements de bureau'!$B$51:$B$2241,CalculBureau!$C15,'1.2 Equipements de bureau'!K$51:K2259)</f>
        <v>0</v>
      </c>
      <c r="L15">
        <f>SUMIF('1.2 Equipements de bureau'!$B$51:$B$2241,CalculBureau!$C15,'1.2 Equipements de bureau'!L$51:L2259)</f>
        <v>0</v>
      </c>
      <c r="M15">
        <f>SUMIF('1.2 Equipements de bureau'!$B$51:$B$2241,CalculBureau!$C15,'1.2 Equipements de bureau'!M$51:M2259)</f>
        <v>0</v>
      </c>
      <c r="N15">
        <f>SUMIF('1.2 Equipements de bureau'!$B$51:$B$2241,CalculBureau!$C15,'1.2 Equipements de bureau'!N$51:N2259)</f>
        <v>0</v>
      </c>
      <c r="O15">
        <f>SUMIF('1.2 Equipements de bureau'!$B$51:$B$2241,CalculBureau!$C15,'1.2 Equipements de bureau'!O$51:O2259)</f>
        <v>0</v>
      </c>
      <c r="P15">
        <f>SUMIF('1.2 Equipements de bureau'!$B$51:$B$2241,CalculBureau!$C15,'1.2 Equipements de bureau'!P$51:P2259)</f>
        <v>0</v>
      </c>
      <c r="Q15">
        <f>SUMIF('1.2 Equipements de bureau'!$B$51:$B$2241,CalculBureau!$C15,'1.2 Equipements de bureau'!Q$51:Q2259)</f>
        <v>0</v>
      </c>
      <c r="R15">
        <f>SUMIF('1.2 Equipements de bureau'!$B$51:$B$2241,CalculBureau!$C15,'1.2 Equipements de bureau'!R$51:R2259)</f>
        <v>0</v>
      </c>
      <c r="S15">
        <f>SUMIF('1.2 Equipements de bureau'!$B$51:$B$2241,CalculBureau!$C15,'1.2 Equipements de bureau'!S$51:S2259)</f>
        <v>0</v>
      </c>
      <c r="T15">
        <f>SUMIF('1.2 Equipements de bureau'!$B$51:$B$2241,CalculBureau!$C15,'1.2 Equipements de bureau'!T$51:T2259)</f>
        <v>0</v>
      </c>
      <c r="U15">
        <f>SUMIF('1.2 Equipements de bureau'!$B$51:$B$2241,CalculBureau!$C15,'1.2 Equipements de bureau'!U$51:U2259)</f>
        <v>0</v>
      </c>
      <c r="V15">
        <f>SUMIF('1.2 Equipements de bureau'!$B$51:$B$2241,CalculBureau!$C15,'1.2 Equipements de bureau'!V$51:V2259)</f>
        <v>0</v>
      </c>
      <c r="W15">
        <f>SUMIF('1.2 Equipements de bureau'!$B$51:$B$2241,CalculBureau!$C15,'1.2 Equipements de bureau'!W$51:W2259)</f>
        <v>0</v>
      </c>
      <c r="X15">
        <f>SUMIF('1.2 Equipements de bureau'!$B$51:$B$2241,CalculBureau!$C15,'1.2 Equipements de bureau'!X$51:X2259)</f>
        <v>0</v>
      </c>
      <c r="Y15">
        <f>SUMIF('1.2 Equipements de bureau'!$B$51:$B$2241,CalculBureau!$C15,'1.2 Equipements de bureau'!Y$51:Y2259)</f>
        <v>0</v>
      </c>
      <c r="Z15">
        <f>SUMIF('1.2 Equipements de bureau'!$B$51:$B$2241,CalculBureau!$C15,'1.2 Equipements de bureau'!Z$51:Z2259)</f>
        <v>0</v>
      </c>
      <c r="AA15">
        <f>SUMIF('1.2 Equipements de bureau'!$B$51:$B$2241,CalculBureau!$C15,'1.2 Equipements de bureau'!AA$51:AA2259)</f>
        <v>0</v>
      </c>
      <c r="AB15">
        <f>SUMIF('1.2 Equipements de bureau'!$B$51:$B$2241,CalculBureau!$C15,'1.2 Equipements de bureau'!AB$51:AB2259)</f>
        <v>0</v>
      </c>
      <c r="AC15">
        <f>SUMIF('1.2 Equipements de bureau'!$B$51:$B$2241,CalculBureau!$C15,'1.2 Equipements de bureau'!AC$51:AC2259)</f>
        <v>0</v>
      </c>
      <c r="AD15">
        <f>SUMIF('1.2 Equipements de bureau'!$B$51:$B$2241,CalculBureau!$C15,'1.2 Equipements de bureau'!AD$51:AD2259)</f>
        <v>0</v>
      </c>
      <c r="AE15">
        <f>SUMIF('1.2 Equipements de bureau'!$B$51:$B$2241,CalculBureau!$C15,'1.2 Equipements de bureau'!AE$51:AE2259)</f>
        <v>0</v>
      </c>
      <c r="AF15">
        <f>SUMIF('1.2 Equipements de bureau'!$B$51:$B$2241,CalculBureau!$C15,'1.2 Equipements de bureau'!AF$51:AF2259)</f>
        <v>0</v>
      </c>
      <c r="AG15">
        <f>SUMIF('1.2 Equipements de bureau'!$B$51:$B$2241,CalculBureau!$C15,'1.2 Equipements de bureau'!AG$51:AG2259)</f>
        <v>0</v>
      </c>
      <c r="AH15" t="e">
        <f>SUMIF('1.2 Equipements de bureau'!$B$51:$B$2241,CalculBureau!$C15,'1.2 Equipements de bureau'!#REF!)</f>
        <v>#REF!</v>
      </c>
      <c r="AI15" t="e">
        <f>SUMIF('1.2 Equipements de bureau'!$B$51:$B$2241,CalculBureau!$C15,'1.2 Equipements de bureau'!#REF!)</f>
        <v>#REF!</v>
      </c>
      <c r="AJ15" t="e">
        <f>SUMIF('1.2 Equipements de bureau'!$B$51:$B$2241,CalculBureau!$C15,'1.2 Equipements de bureau'!#REF!)</f>
        <v>#REF!</v>
      </c>
      <c r="AK15" t="e">
        <f>SUMIF('1.2 Equipements de bureau'!$B$51:$B$2241,CalculBureau!$C15,'1.2 Equipements de bureau'!#REF!)</f>
        <v>#REF!</v>
      </c>
      <c r="AL15" t="e">
        <f>SUMIF('1.2 Equipements de bureau'!$B$51:$B$2241,CalculBureau!$C15,'1.2 Equipements de bureau'!#REF!)</f>
        <v>#REF!</v>
      </c>
      <c r="AM15" t="e">
        <f>SUMIF('1.2 Equipements de bureau'!$B$51:$B$2241,CalculBureau!$C15,'1.2 Equipements de bureau'!#REF!)</f>
        <v>#REF!</v>
      </c>
      <c r="AN15" t="e">
        <f>SUMIF('1.2 Equipements de bureau'!$B$51:$B$2241,CalculBureau!$C15,'1.2 Equipements de bureau'!#REF!)</f>
        <v>#REF!</v>
      </c>
      <c r="AO15" t="e">
        <f>SUMIF('1.2 Equipements de bureau'!$B$51:$B$2241,CalculBureau!$C15,'1.2 Equipements de bureau'!#REF!)</f>
        <v>#REF!</v>
      </c>
      <c r="AP15" t="e">
        <f>SUMIF('1.2 Equipements de bureau'!$B$51:$B$2241,CalculBureau!$C15,'1.2 Equipements de bureau'!#REF!)</f>
        <v>#REF!</v>
      </c>
      <c r="AQ15" t="e">
        <f>SUMIF('1.2 Equipements de bureau'!$B$51:$B$2241,CalculBureau!$C15,'1.2 Equipements de bureau'!#REF!)</f>
        <v>#REF!</v>
      </c>
      <c r="AR15" t="e">
        <f>SUMIF('1.2 Equipements de bureau'!$B$51:$B$2241,CalculBureau!$C15,'1.2 Equipements de bureau'!#REF!)</f>
        <v>#REF!</v>
      </c>
      <c r="AS15" t="e">
        <f>SUMIF('1.2 Equipements de bureau'!$B$51:$B$2241,CalculBureau!$C15,'1.2 Equipements de bureau'!#REF!)</f>
        <v>#REF!</v>
      </c>
      <c r="AT15" t="e">
        <f>SUMIF('1.2 Equipements de bureau'!$B$51:$B$2241,CalculBureau!$C15,'1.2 Equipements de bureau'!#REF!)</f>
        <v>#REF!</v>
      </c>
      <c r="AU15" t="e">
        <f>SUMIF('1.2 Equipements de bureau'!$B$51:$B$2241,CalculBureau!$C15,'1.2 Equipements de bureau'!#REF!)</f>
        <v>#REF!</v>
      </c>
      <c r="AV15" t="e">
        <f>SUMIF('1.2 Equipements de bureau'!$B$51:$B$2241,CalculBureau!$C15,'1.2 Equipements de bureau'!#REF!)</f>
        <v>#REF!</v>
      </c>
      <c r="AW15" t="e">
        <f>SUMIF('1.2 Equipements de bureau'!$B$51:$B$2241,CalculBureau!$C15,'1.2 Equipements de bureau'!#REF!)</f>
        <v>#REF!</v>
      </c>
      <c r="AX15" t="e">
        <f>SUMIF('1.2 Equipements de bureau'!$B$51:$B$2241,CalculBureau!$C15,'1.2 Equipements de bureau'!#REF!)</f>
        <v>#REF!</v>
      </c>
      <c r="AY15" t="e">
        <f>SUMIF('1.2 Equipements de bureau'!$B$51:$B$2241,CalculBureau!$C15,'1.2 Equipements de bureau'!#REF!)</f>
        <v>#REF!</v>
      </c>
      <c r="AZ15" t="e">
        <f>SUMIF('1.2 Equipements de bureau'!$B$51:$B$2241,CalculBureau!$C15,'1.2 Equipements de bureau'!#REF!)</f>
        <v>#REF!</v>
      </c>
      <c r="BA15" t="e">
        <f>SUMIF('1.2 Equipements de bureau'!$B$51:$B$2241,CalculBureau!$C15,'1.2 Equipements de bureau'!#REF!)</f>
        <v>#REF!</v>
      </c>
      <c r="BB15" t="e">
        <f>SUMIF('1.2 Equipements de bureau'!$B$51:$B$2241,CalculBureau!$C15,'1.2 Equipements de bureau'!#REF!)</f>
        <v>#REF!</v>
      </c>
      <c r="BC15" t="e">
        <f>SUMIF('1.2 Equipements de bureau'!$B$51:$B$2241,CalculBureau!$C15,'1.2 Equipements de bureau'!#REF!)</f>
        <v>#REF!</v>
      </c>
      <c r="BD15" t="e">
        <f>SUMIF('1.2 Equipements de bureau'!$B$51:$B$2241,CalculBureau!$C15,'1.2 Equipements de bureau'!#REF!)</f>
        <v>#REF!</v>
      </c>
      <c r="BE15" t="e">
        <f>SUMIF('1.2 Equipements de bureau'!$B$51:$B$2241,CalculBureau!$C15,'1.2 Equipements de bureau'!#REF!)</f>
        <v>#REF!</v>
      </c>
      <c r="BF15" t="e">
        <f>SUMIF('1.2 Equipements de bureau'!$B$51:$B$2241,CalculBureau!$C15,'1.2 Equipements de bureau'!#REF!)</f>
        <v>#REF!</v>
      </c>
      <c r="BG15" t="e">
        <f>SUMIF('1.2 Equipements de bureau'!$B$51:$B$2241,CalculBureau!$C15,'1.2 Equipements de bureau'!#REF!)</f>
        <v>#REF!</v>
      </c>
      <c r="BH15" t="e">
        <f>SUMIF('1.2 Equipements de bureau'!$B$51:$B$2241,CalculBureau!$C15,'1.2 Equipements de bureau'!#REF!)</f>
        <v>#REF!</v>
      </c>
      <c r="BI15" t="e">
        <f>SUMIF('1.2 Equipements de bureau'!$B$51:$B$2241,CalculBureau!$C15,'1.2 Equipements de bureau'!#REF!)</f>
        <v>#REF!</v>
      </c>
      <c r="BJ15" t="e">
        <f>SUMIF('1.2 Equipements de bureau'!$B$51:$B$2241,CalculBureau!$C15,'1.2 Equipements de bureau'!#REF!)</f>
        <v>#REF!</v>
      </c>
      <c r="BK15" t="e">
        <f>SUMIF('1.2 Equipements de bureau'!$B$51:$B$2241,CalculBureau!$C15,'1.2 Equipements de bureau'!#REF!)</f>
        <v>#REF!</v>
      </c>
      <c r="BL15" t="e">
        <f>SUMIF('1.2 Equipements de bureau'!$B$51:$B$2241,CalculBureau!$C15,'1.2 Equipements de bureau'!#REF!)</f>
        <v>#REF!</v>
      </c>
      <c r="BM15" t="e">
        <f>SUMIF('1.2 Equipements de bureau'!$B$51:$B$2241,CalculBureau!$C15,'1.2 Equipements de bureau'!#REF!)</f>
        <v>#REF!</v>
      </c>
      <c r="BN15" t="e">
        <f>SUMIF('1.2 Equipements de bureau'!$B$51:$B$2241,CalculBureau!$C15,'1.2 Equipements de bureau'!#REF!)</f>
        <v>#REF!</v>
      </c>
      <c r="BO15" t="e">
        <f>SUMIF('1.2 Equipements de bureau'!$B$51:$B$2241,CalculBureau!$C15,'1.2 Equipements de bureau'!#REF!)</f>
        <v>#REF!</v>
      </c>
      <c r="BP15" t="e">
        <f>SUMIF('1.2 Equipements de bureau'!$B$51:$B$2241,CalculBureau!$C15,'1.2 Equipements de bureau'!#REF!)</f>
        <v>#REF!</v>
      </c>
      <c r="BQ15" t="e">
        <f>SUMIF('1.2 Equipements de bureau'!$B$51:$B$2241,CalculBureau!$C15,'1.2 Equipements de bureau'!#REF!)</f>
        <v>#REF!</v>
      </c>
      <c r="BR15" t="e">
        <f>SUMIF('1.2 Equipements de bureau'!$B$51:$B$2241,CalculBureau!$C15,'1.2 Equipements de bureau'!#REF!)</f>
        <v>#REF!</v>
      </c>
      <c r="BS15" t="e">
        <f>SUMIF('1.2 Equipements de bureau'!$B$51:$B$2241,CalculBureau!$C15,'1.2 Equipements de bureau'!#REF!)</f>
        <v>#REF!</v>
      </c>
      <c r="BT15" t="e">
        <f>SUMIF('1.2 Equipements de bureau'!$B$51:$B$2241,CalculBureau!$C15,'1.2 Equipements de bureau'!#REF!)</f>
        <v>#REF!</v>
      </c>
      <c r="BU15" t="e">
        <f>SUMIF('1.2 Equipements de bureau'!$B$51:$B$2241,CalculBureau!$C15,'1.2 Equipements de bureau'!#REF!)</f>
        <v>#REF!</v>
      </c>
      <c r="BV15" t="e">
        <f>SUMIF('1.2 Equipements de bureau'!$B$51:$B$2241,CalculBureau!$C15,'1.2 Equipements de bureau'!#REF!)</f>
        <v>#REF!</v>
      </c>
      <c r="BW15" t="e">
        <f>SUMIF('1.2 Equipements de bureau'!$B$51:$B$2241,CalculBureau!$C15,'1.2 Equipements de bureau'!#REF!)</f>
        <v>#REF!</v>
      </c>
      <c r="BX15" t="e">
        <f>SUMIF('1.2 Equipements de bureau'!$B$51:$B$2241,CalculBureau!$C15,'1.2 Equipements de bureau'!#REF!)</f>
        <v>#REF!</v>
      </c>
      <c r="BY15" t="e">
        <f>SUMIF('1.2 Equipements de bureau'!$B$51:$B$2241,CalculBureau!$C15,'1.2 Equipements de bureau'!#REF!)</f>
        <v>#REF!</v>
      </c>
      <c r="BZ15" t="e">
        <f>SUMIF('1.2 Equipements de bureau'!$B$51:$B$2241,CalculBureau!$C15,'1.2 Equipements de bureau'!#REF!)</f>
        <v>#REF!</v>
      </c>
      <c r="CA15" t="e">
        <f>SUMIF('1.2 Equipements de bureau'!$B$51:$B$2241,CalculBureau!$C15,'1.2 Equipements de bureau'!#REF!)</f>
        <v>#REF!</v>
      </c>
      <c r="CB15" t="e">
        <f>SUMIF('1.2 Equipements de bureau'!$B$51:$B$2241,CalculBureau!$C15,'1.2 Equipements de bureau'!#REF!)</f>
        <v>#REF!</v>
      </c>
      <c r="CC15" t="e">
        <f>SUMIF('1.2 Equipements de bureau'!$B$51:$B$2241,CalculBureau!$C15,'1.2 Equipements de bureau'!#REF!)</f>
        <v>#REF!</v>
      </c>
      <c r="CD15" t="e">
        <f>SUMIF('1.2 Equipements de bureau'!$B$51:$B$2241,CalculBureau!$C15,'1.2 Equipements de bureau'!#REF!)</f>
        <v>#REF!</v>
      </c>
      <c r="CE15" t="e">
        <f>SUMIF('1.2 Equipements de bureau'!$B$51:$B$2241,CalculBureau!$C15,'1.2 Equipements de bureau'!#REF!)</f>
        <v>#REF!</v>
      </c>
      <c r="CF15" t="e">
        <f>SUMIF('1.2 Equipements de bureau'!$B$51:$B$2241,CalculBureau!$C15,'1.2 Equipements de bureau'!#REF!)</f>
        <v>#REF!</v>
      </c>
      <c r="CG15" t="e">
        <f>SUMIF('1.2 Equipements de bureau'!$B$51:$B$2241,CalculBureau!$C15,'1.2 Equipements de bureau'!#REF!)</f>
        <v>#REF!</v>
      </c>
      <c r="CH15" t="e">
        <f>SUMIF('1.2 Equipements de bureau'!$B$51:$B$2241,CalculBureau!$C15,'1.2 Equipements de bureau'!#REF!)</f>
        <v>#REF!</v>
      </c>
      <c r="CI15" t="e">
        <f>SUMIF('1.2 Equipements de bureau'!$B$51:$B$2241,CalculBureau!$C15,'1.2 Equipements de bureau'!#REF!)</f>
        <v>#REF!</v>
      </c>
      <c r="CJ15" t="e">
        <f>SUMIF('1.2 Equipements de bureau'!$B$51:$B$2241,CalculBureau!$C15,'1.2 Equipements de bureau'!#REF!)</f>
        <v>#REF!</v>
      </c>
      <c r="CK15" t="e">
        <f>SUMIF('1.2 Equipements de bureau'!$B$51:$B$2241,CalculBureau!$C15,'1.2 Equipements de bureau'!#REF!)</f>
        <v>#REF!</v>
      </c>
      <c r="CL15" t="e">
        <f>SUMIF('1.2 Equipements de bureau'!$B$51:$B$2241,CalculBureau!$C15,'1.2 Equipements de bureau'!#REF!)</f>
        <v>#REF!</v>
      </c>
      <c r="CM15" t="e">
        <f>SUMIF('1.2 Equipements de bureau'!$B$51:$B$2241,CalculBureau!$C15,'1.2 Equipements de bureau'!#REF!)</f>
        <v>#REF!</v>
      </c>
      <c r="CN15" t="e">
        <f>SUMIF('1.2 Equipements de bureau'!$B$51:$B$2241,CalculBureau!$C15,'1.2 Equipements de bureau'!#REF!)</f>
        <v>#REF!</v>
      </c>
      <c r="CO15" t="e">
        <f>SUMIF('1.2 Equipements de bureau'!$B$51:$B$2241,CalculBureau!$C15,'1.2 Equipements de bureau'!#REF!)</f>
        <v>#REF!</v>
      </c>
      <c r="CP15" t="e">
        <f>SUMIF('1.2 Equipements de bureau'!$B$51:$B$2241,CalculBureau!$C15,'1.2 Equipements de bureau'!#REF!)</f>
        <v>#REF!</v>
      </c>
      <c r="CQ15" t="e">
        <f>SUMIF('1.2 Equipements de bureau'!$B$51:$B$2241,CalculBureau!$C15,'1.2 Equipements de bureau'!#REF!)</f>
        <v>#REF!</v>
      </c>
      <c r="CR15" t="e">
        <f>SUMIF('1.2 Equipements de bureau'!$B$51:$B$2241,CalculBureau!$C15,'1.2 Equipements de bureau'!#REF!)</f>
        <v>#REF!</v>
      </c>
      <c r="CS15" t="e">
        <f>SUMIF('1.2 Equipements de bureau'!$B$51:$B$2241,CalculBureau!$C15,'1.2 Equipements de bureau'!#REF!)</f>
        <v>#REF!</v>
      </c>
      <c r="CT15" t="e">
        <f>SUMIF('1.2 Equipements de bureau'!$B$51:$B$2241,CalculBureau!$C15,'1.2 Equipements de bureau'!#REF!)</f>
        <v>#REF!</v>
      </c>
      <c r="CU15" t="e">
        <f>SUMIF('1.2 Equipements de bureau'!$B$51:$B$2241,CalculBureau!$C15,'1.2 Equipements de bureau'!#REF!)</f>
        <v>#REF!</v>
      </c>
      <c r="CV15" t="e">
        <f>SUMIF('1.2 Equipements de bureau'!$B$51:$B$2241,CalculBureau!$C15,'1.2 Equipements de bureau'!#REF!)</f>
        <v>#REF!</v>
      </c>
      <c r="CW15" t="e">
        <f>SUMIF('1.2 Equipements de bureau'!$B$51:$B$2241,CalculBureau!$C15,'1.2 Equipements de bureau'!#REF!)</f>
        <v>#REF!</v>
      </c>
      <c r="CX15" t="e">
        <f>SUMIF('1.2 Equipements de bureau'!$B$51:$B$2241,CalculBureau!$C15,'1.2 Equipements de bureau'!#REF!)</f>
        <v>#REF!</v>
      </c>
      <c r="CY15" t="e">
        <f>SUMIF('1.2 Equipements de bureau'!$B$51:$B$2241,CalculBureau!$C15,'1.2 Equipements de bureau'!#REF!)</f>
        <v>#REF!</v>
      </c>
      <c r="CZ15" t="e">
        <f>SUMIF('1.2 Equipements de bureau'!$B$51:$B$2241,CalculBureau!$C15,'1.2 Equipements de bureau'!#REF!)</f>
        <v>#REF!</v>
      </c>
      <c r="DA15" t="e">
        <f>SUMIF('1.2 Equipements de bureau'!$B$51:$B$2241,CalculBureau!$C15,'1.2 Equipements de bureau'!#REF!)</f>
        <v>#REF!</v>
      </c>
      <c r="DB15" t="e">
        <f>SUMIF('1.2 Equipements de bureau'!$B$51:$B$2241,CalculBureau!$C15,'1.2 Equipements de bureau'!#REF!)</f>
        <v>#REF!</v>
      </c>
      <c r="DC15" t="e">
        <f>SUMIF('1.2 Equipements de bureau'!$B$51:$B$2241,CalculBureau!$C15,'1.2 Equipements de bureau'!#REF!)</f>
        <v>#REF!</v>
      </c>
      <c r="DD15" t="e">
        <f>SUMIF('1.2 Equipements de bureau'!$B$51:$B$2241,CalculBureau!$C15,'1.2 Equipements de bureau'!#REF!)</f>
        <v>#REF!</v>
      </c>
      <c r="DE15" t="e">
        <f>SUMIF('1.2 Equipements de bureau'!$B$51:$B$2241,CalculBureau!$C15,'1.2 Equipements de bureau'!#REF!)</f>
        <v>#REF!</v>
      </c>
      <c r="DF15" t="e">
        <f>SUMIF('1.2 Equipements de bureau'!$B$51:$B$2241,CalculBureau!$C15,'1.2 Equipements de bureau'!#REF!)</f>
        <v>#REF!</v>
      </c>
      <c r="DG15" t="e">
        <f>SUMIF('1.2 Equipements de bureau'!$B$51:$B$2241,CalculBureau!$C15,'1.2 Equipements de bureau'!#REF!)</f>
        <v>#REF!</v>
      </c>
      <c r="DH15" t="e">
        <f>SUMIF('1.2 Equipements de bureau'!$B$51:$B$2241,CalculBureau!$C15,'1.2 Equipements de bureau'!#REF!)</f>
        <v>#REF!</v>
      </c>
      <c r="DI15" t="e">
        <f>SUMIF('1.2 Equipements de bureau'!$B$51:$B$2241,CalculBureau!$C15,'1.2 Equipements de bureau'!#REF!)</f>
        <v>#REF!</v>
      </c>
      <c r="DJ15" t="e">
        <f>SUMIF('1.2 Equipements de bureau'!$B$51:$B$2241,CalculBureau!$C15,'1.2 Equipements de bureau'!#REF!)</f>
        <v>#REF!</v>
      </c>
      <c r="DK15" t="e">
        <f>SUMIF('1.2 Equipements de bureau'!$B$51:$B$2241,CalculBureau!$C15,'1.2 Equipements de bureau'!#REF!)</f>
        <v>#REF!</v>
      </c>
      <c r="DL15" t="e">
        <f>SUMIF('1.2 Equipements de bureau'!$B$51:$B$2241,CalculBureau!$C15,'1.2 Equipements de bureau'!#REF!)</f>
        <v>#REF!</v>
      </c>
      <c r="DM15" t="e">
        <f>SUMIF('1.2 Equipements de bureau'!$B$51:$B$2241,CalculBureau!$C15,'1.2 Equipements de bureau'!#REF!)</f>
        <v>#REF!</v>
      </c>
      <c r="DN15" t="e">
        <f>SUMIF('1.2 Equipements de bureau'!$B$51:$B$2241,CalculBureau!$C15,'1.2 Equipements de bureau'!#REF!)</f>
        <v>#REF!</v>
      </c>
      <c r="DO15" t="e">
        <f>SUMIF('1.2 Equipements de bureau'!$B$51:$B$2241,CalculBureau!$C15,'1.2 Equipements de bureau'!#REF!)</f>
        <v>#REF!</v>
      </c>
      <c r="DP15" t="e">
        <f>SUMIF('1.2 Equipements de bureau'!$B$51:$B$2241,CalculBureau!$C15,'1.2 Equipements de bureau'!#REF!)</f>
        <v>#REF!</v>
      </c>
      <c r="DQ15" t="e">
        <f>SUMIF('1.2 Equipements de bureau'!$B$51:$B$2241,CalculBureau!$C15,'1.2 Equipements de bureau'!#REF!)</f>
        <v>#REF!</v>
      </c>
      <c r="DR15" t="e">
        <f>SUMIF('1.2 Equipements de bureau'!$B$51:$B$2241,CalculBureau!$C15,'1.2 Equipements de bureau'!#REF!)</f>
        <v>#REF!</v>
      </c>
      <c r="DS15" t="e">
        <f>SUMIF('1.2 Equipements de bureau'!$B$51:$B$2241,CalculBureau!$C15,'1.2 Equipements de bureau'!#REF!)</f>
        <v>#REF!</v>
      </c>
      <c r="DT15" t="e">
        <f>SUMIF('1.2 Equipements de bureau'!$B$51:$B$2241,CalculBureau!$C15,'1.2 Equipements de bureau'!#REF!)</f>
        <v>#REF!</v>
      </c>
      <c r="DU15" t="e">
        <f>SUMIF('1.2 Equipements de bureau'!$B$51:$B$2241,CalculBureau!$C15,'1.2 Equipements de bureau'!#REF!)</f>
        <v>#REF!</v>
      </c>
      <c r="DV15" t="e">
        <f>SUMIF('1.2 Equipements de bureau'!$B$51:$B$2241,CalculBureau!$C15,'1.2 Equipements de bureau'!#REF!)</f>
        <v>#REF!</v>
      </c>
      <c r="DW15" t="e">
        <f>SUMIF('1.2 Equipements de bureau'!$B$51:$B$2241,CalculBureau!$C15,'1.2 Equipements de bureau'!#REF!)</f>
        <v>#REF!</v>
      </c>
      <c r="DX15" t="e">
        <f>SUMIF('1.2 Equipements de bureau'!$B$51:$B$2241,CalculBureau!$C15,'1.2 Equipements de bureau'!#REF!)</f>
        <v>#REF!</v>
      </c>
      <c r="DY15" t="e">
        <f>SUMIF('1.2 Equipements de bureau'!$B$51:$B$2241,CalculBureau!$C15,'1.2 Equipements de bureau'!#REF!)</f>
        <v>#REF!</v>
      </c>
      <c r="DZ15" t="e">
        <f>SUMIF('1.2 Equipements de bureau'!$B$51:$B$2241,CalculBureau!$C15,'1.2 Equipements de bureau'!#REF!)</f>
        <v>#REF!</v>
      </c>
      <c r="EA15" t="e">
        <f>SUMIF('1.2 Equipements de bureau'!$B$51:$B$2241,CalculBureau!$C15,'1.2 Equipements de bureau'!#REF!)</f>
        <v>#REF!</v>
      </c>
      <c r="EB15" t="e">
        <f>SUMIF('1.2 Equipements de bureau'!$B$51:$B$2241,CalculBureau!$C15,'1.2 Equipements de bureau'!#REF!)</f>
        <v>#REF!</v>
      </c>
      <c r="EC15" t="e">
        <f>SUMIF('1.2 Equipements de bureau'!$B$51:$B$2241,CalculBureau!$C15,'1.2 Equipements de bureau'!#REF!)</f>
        <v>#REF!</v>
      </c>
      <c r="ED15" t="e">
        <f>SUMIF('1.2 Equipements de bureau'!$B$51:$B$2241,CalculBureau!$C15,'1.2 Equipements de bureau'!#REF!)</f>
        <v>#REF!</v>
      </c>
      <c r="EE15" t="e">
        <f>SUMIF('1.2 Equipements de bureau'!$B$51:$B$2241,CalculBureau!$C15,'1.2 Equipements de bureau'!#REF!)</f>
        <v>#REF!</v>
      </c>
      <c r="EF15" t="e">
        <f>SUMIF('1.2 Equipements de bureau'!$B$51:$B$2241,CalculBureau!$C15,'1.2 Equipements de bureau'!#REF!)</f>
        <v>#REF!</v>
      </c>
      <c r="EG15" t="e">
        <f>SUMIF('1.2 Equipements de bureau'!$B$51:$B$2241,CalculBureau!$C15,'1.2 Equipements de bureau'!#REF!)</f>
        <v>#REF!</v>
      </c>
      <c r="EH15" t="e">
        <f>SUMIF('1.2 Equipements de bureau'!$B$51:$B$2241,CalculBureau!$C15,'1.2 Equipements de bureau'!#REF!)</f>
        <v>#REF!</v>
      </c>
      <c r="EI15" t="e">
        <f>SUMIF('1.2 Equipements de bureau'!$B$51:$B$2241,CalculBureau!$C15,'1.2 Equipements de bureau'!#REF!)</f>
        <v>#REF!</v>
      </c>
      <c r="EJ15" t="e">
        <f>SUMIF('1.2 Equipements de bureau'!$B$51:$B$2241,CalculBureau!$C15,'1.2 Equipements de bureau'!#REF!)</f>
        <v>#REF!</v>
      </c>
      <c r="EK15" t="e">
        <f>SUMIF('1.2 Equipements de bureau'!$B$51:$B$2241,CalculBureau!$C15,'1.2 Equipements de bureau'!#REF!)</f>
        <v>#REF!</v>
      </c>
      <c r="EL15" t="e">
        <f>SUMIF('1.2 Equipements de bureau'!$B$51:$B$2241,CalculBureau!$C15,'1.2 Equipements de bureau'!#REF!)</f>
        <v>#REF!</v>
      </c>
      <c r="EM15" t="e">
        <f>SUMIF('1.2 Equipements de bureau'!$B$51:$B$2241,CalculBureau!$C15,'1.2 Equipements de bureau'!#REF!)</f>
        <v>#REF!</v>
      </c>
      <c r="EN15" t="e">
        <f>SUMIF('1.2 Equipements de bureau'!$B$51:$B$2241,CalculBureau!$C15,'1.2 Equipements de bureau'!#REF!)</f>
        <v>#REF!</v>
      </c>
      <c r="EO15" t="e">
        <f>SUMIF('1.2 Equipements de bureau'!$B$51:$B$2241,CalculBureau!$C15,'1.2 Equipements de bureau'!#REF!)</f>
        <v>#REF!</v>
      </c>
      <c r="EP15" t="e">
        <f>SUMIF('1.2 Equipements de bureau'!$B$51:$B$2241,CalculBureau!$C15,'1.2 Equipements de bureau'!#REF!)</f>
        <v>#REF!</v>
      </c>
      <c r="EQ15" t="e">
        <f>SUMIF('1.2 Equipements de bureau'!$B$51:$B$2241,CalculBureau!$C15,'1.2 Equipements de bureau'!#REF!)</f>
        <v>#REF!</v>
      </c>
      <c r="ER15" t="e">
        <f>SUMIF('1.2 Equipements de bureau'!$B$51:$B$2241,CalculBureau!$C15,'1.2 Equipements de bureau'!#REF!)</f>
        <v>#REF!</v>
      </c>
      <c r="ES15" t="e">
        <f>SUMIF('1.2 Equipements de bureau'!$B$51:$B$2241,CalculBureau!$C15,'1.2 Equipements de bureau'!#REF!)</f>
        <v>#REF!</v>
      </c>
      <c r="ET15" t="e">
        <f>SUMIF('1.2 Equipements de bureau'!$B$51:$B$2241,CalculBureau!$C15,'1.2 Equipements de bureau'!#REF!)</f>
        <v>#REF!</v>
      </c>
      <c r="EU15" t="e">
        <f>SUMIF('1.2 Equipements de bureau'!$B$51:$B$2241,CalculBureau!$C15,'1.2 Equipements de bureau'!#REF!)</f>
        <v>#REF!</v>
      </c>
      <c r="EV15" t="e">
        <f>SUMIF('1.2 Equipements de bureau'!$B$51:$B$2241,CalculBureau!$C15,'1.2 Equipements de bureau'!#REF!)</f>
        <v>#REF!</v>
      </c>
      <c r="EW15" t="e">
        <f>SUMIF('1.2 Equipements de bureau'!$B$51:$B$2241,CalculBureau!$C15,'1.2 Equipements de bureau'!#REF!)</f>
        <v>#REF!</v>
      </c>
      <c r="EX15" t="e">
        <f>SUMIF('1.2 Equipements de bureau'!$B$51:$B$2241,CalculBureau!$C15,'1.2 Equipements de bureau'!#REF!)</f>
        <v>#REF!</v>
      </c>
      <c r="EY15" t="e">
        <f>SUMIF('1.2 Equipements de bureau'!$B$51:$B$2241,CalculBureau!$C15,'1.2 Equipements de bureau'!#REF!)</f>
        <v>#REF!</v>
      </c>
      <c r="EZ15" t="e">
        <f>SUMIF('1.2 Equipements de bureau'!$B$51:$B$2241,CalculBureau!$C15,'1.2 Equipements de bureau'!#REF!)</f>
        <v>#REF!</v>
      </c>
      <c r="FA15" t="e">
        <f>SUMIF('1.2 Equipements de bureau'!$B$51:$B$2241,CalculBureau!$C15,'1.2 Equipements de bureau'!#REF!)</f>
        <v>#REF!</v>
      </c>
      <c r="FB15" t="e">
        <f>SUMIF('1.2 Equipements de bureau'!$B$51:$B$2241,CalculBureau!$C15,'1.2 Equipements de bureau'!#REF!)</f>
        <v>#REF!</v>
      </c>
      <c r="FC15" t="e">
        <f>SUMIF('1.2 Equipements de bureau'!$B$51:$B$2241,CalculBureau!$C15,'1.2 Equipements de bureau'!#REF!)</f>
        <v>#REF!</v>
      </c>
      <c r="FD15" t="e">
        <f>SUMIF('1.2 Equipements de bureau'!$B$51:$B$2241,CalculBureau!$C15,'1.2 Equipements de bureau'!#REF!)</f>
        <v>#REF!</v>
      </c>
      <c r="FE15" t="e">
        <f>SUMIF('1.2 Equipements de bureau'!$B$51:$B$2241,CalculBureau!$C15,'1.2 Equipements de bureau'!#REF!)</f>
        <v>#REF!</v>
      </c>
      <c r="FF15" t="e">
        <f>SUMIF('1.2 Equipements de bureau'!$B$51:$B$2241,CalculBureau!$C15,'1.2 Equipements de bureau'!#REF!)</f>
        <v>#REF!</v>
      </c>
      <c r="FG15" t="e">
        <f>SUMIF('1.2 Equipements de bureau'!$B$51:$B$2241,CalculBureau!$C15,'1.2 Equipements de bureau'!#REF!)</f>
        <v>#REF!</v>
      </c>
      <c r="FH15" t="e">
        <f>SUMIF('1.2 Equipements de bureau'!$B$51:$B$2241,CalculBureau!$C15,'1.2 Equipements de bureau'!#REF!)</f>
        <v>#REF!</v>
      </c>
      <c r="FI15" t="e">
        <f>SUMIF('1.2 Equipements de bureau'!$B$51:$B$2241,CalculBureau!$C15,'1.2 Equipements de bureau'!#REF!)</f>
        <v>#REF!</v>
      </c>
      <c r="FJ15" t="e">
        <f>SUMIF('1.2 Equipements de bureau'!$B$51:$B$2241,CalculBureau!$C15,'1.2 Equipements de bureau'!#REF!)</f>
        <v>#REF!</v>
      </c>
      <c r="FK15" t="e">
        <f>SUMIF('1.2 Equipements de bureau'!$B$51:$B$2241,CalculBureau!$C15,'1.2 Equipements de bureau'!#REF!)</f>
        <v>#REF!</v>
      </c>
      <c r="FL15" t="e">
        <f>SUMIF('1.2 Equipements de bureau'!$B$51:$B$2241,CalculBureau!$C15,'1.2 Equipements de bureau'!#REF!)</f>
        <v>#REF!</v>
      </c>
      <c r="FM15" t="e">
        <f>SUMIF('1.2 Equipements de bureau'!$B$51:$B$2241,CalculBureau!$C15,'1.2 Equipements de bureau'!#REF!)</f>
        <v>#REF!</v>
      </c>
      <c r="FN15" t="e">
        <f>SUMIF('1.2 Equipements de bureau'!$B$51:$B$2241,CalculBureau!$C15,'1.2 Equipements de bureau'!#REF!)</f>
        <v>#REF!</v>
      </c>
      <c r="FO15" t="e">
        <f>SUMIF('1.2 Equipements de bureau'!$B$51:$B$2241,CalculBureau!$C15,'1.2 Equipements de bureau'!#REF!)</f>
        <v>#REF!</v>
      </c>
      <c r="FP15" t="e">
        <f>SUMIF('1.2 Equipements de bureau'!$B$51:$B$2241,CalculBureau!$C15,'1.2 Equipements de bureau'!#REF!)</f>
        <v>#REF!</v>
      </c>
      <c r="FQ15" t="e">
        <f>SUMIF('1.2 Equipements de bureau'!$B$51:$B$2241,CalculBureau!$C15,'1.2 Equipements de bureau'!#REF!)</f>
        <v>#REF!</v>
      </c>
      <c r="FR15" t="e">
        <f>SUMIF('1.2 Equipements de bureau'!$B$51:$B$2241,CalculBureau!$C15,'1.2 Equipements de bureau'!#REF!)</f>
        <v>#REF!</v>
      </c>
      <c r="FS15" t="e">
        <f>SUMIF('1.2 Equipements de bureau'!$B$51:$B$2241,CalculBureau!$C15,'1.2 Equipements de bureau'!#REF!)</f>
        <v>#REF!</v>
      </c>
      <c r="FT15" t="e">
        <f>SUMIF('1.2 Equipements de bureau'!$B$51:$B$2241,CalculBureau!$C15,'1.2 Equipements de bureau'!#REF!)</f>
        <v>#REF!</v>
      </c>
      <c r="FU15" t="e">
        <f>SUMIF('1.2 Equipements de bureau'!$B$51:$B$2241,CalculBureau!$C15,'1.2 Equipements de bureau'!#REF!)</f>
        <v>#REF!</v>
      </c>
      <c r="FV15" t="e">
        <f>SUMIF('1.2 Equipements de bureau'!$B$51:$B$2241,CalculBureau!$C15,'1.2 Equipements de bureau'!#REF!)</f>
        <v>#REF!</v>
      </c>
      <c r="FW15" t="e">
        <f>SUMIF('1.2 Equipements de bureau'!$B$51:$B$2241,CalculBureau!$C15,'1.2 Equipements de bureau'!#REF!)</f>
        <v>#REF!</v>
      </c>
      <c r="FX15" t="e">
        <f>SUMIF('1.2 Equipements de bureau'!$B$51:$B$2241,CalculBureau!$C15,'1.2 Equipements de bureau'!#REF!)</f>
        <v>#REF!</v>
      </c>
      <c r="FY15" t="e">
        <f>SUMIF('1.2 Equipements de bureau'!$B$51:$B$2241,CalculBureau!$C15,'1.2 Equipements de bureau'!#REF!)</f>
        <v>#REF!</v>
      </c>
      <c r="FZ15" t="e">
        <f>SUMIF('1.2 Equipements de bureau'!$B$51:$B$2241,CalculBureau!$C15,'1.2 Equipements de bureau'!#REF!)</f>
        <v>#REF!</v>
      </c>
      <c r="GA15" t="e">
        <f>SUMIF('1.2 Equipements de bureau'!$B$51:$B$2241,CalculBureau!$C15,'1.2 Equipements de bureau'!#REF!)</f>
        <v>#REF!</v>
      </c>
      <c r="GB15" t="e">
        <f>SUMIF('1.2 Equipements de bureau'!$B$51:$B$2241,CalculBureau!$C15,'1.2 Equipements de bureau'!#REF!)</f>
        <v>#REF!</v>
      </c>
      <c r="GC15" t="e">
        <f>SUMIF('1.2 Equipements de bureau'!$B$51:$B$2241,CalculBureau!$C15,'1.2 Equipements de bureau'!#REF!)</f>
        <v>#REF!</v>
      </c>
      <c r="GD15" t="e">
        <f>SUMIF('1.2 Equipements de bureau'!$B$51:$B$2241,CalculBureau!$C15,'1.2 Equipements de bureau'!#REF!)</f>
        <v>#REF!</v>
      </c>
      <c r="GE15" t="e">
        <f>SUMIF('1.2 Equipements de bureau'!$B$51:$B$2241,CalculBureau!$C15,'1.2 Equipements de bureau'!#REF!)</f>
        <v>#REF!</v>
      </c>
      <c r="GF15" t="e">
        <f>SUMIF('1.2 Equipements de bureau'!$B$51:$B$2241,CalculBureau!$C15,'1.2 Equipements de bureau'!#REF!)</f>
        <v>#REF!</v>
      </c>
      <c r="GG15" t="e">
        <f>SUMIF('1.2 Equipements de bureau'!$B$51:$B$2241,CalculBureau!$C15,'1.2 Equipements de bureau'!#REF!)</f>
        <v>#REF!</v>
      </c>
      <c r="GH15" t="e">
        <f>SUMIF('1.2 Equipements de bureau'!$B$51:$B$2241,CalculBureau!$C15,'1.2 Equipements de bureau'!#REF!)</f>
        <v>#REF!</v>
      </c>
      <c r="GI15" t="e">
        <f>SUMIF('1.2 Equipements de bureau'!$B$51:$B$2241,CalculBureau!$C15,'1.2 Equipements de bureau'!#REF!)</f>
        <v>#REF!</v>
      </c>
      <c r="GJ15" t="e">
        <f>SUMIF('1.2 Equipements de bureau'!$B$51:$B$2241,CalculBureau!$C15,'1.2 Equipements de bureau'!#REF!)</f>
        <v>#REF!</v>
      </c>
      <c r="GK15" t="e">
        <f>SUMIF('1.2 Equipements de bureau'!$B$51:$B$2241,CalculBureau!$C15,'1.2 Equipements de bureau'!#REF!)</f>
        <v>#REF!</v>
      </c>
      <c r="GL15" t="e">
        <f>SUMIF('1.2 Equipements de bureau'!$B$51:$B$2241,CalculBureau!$C15,'1.2 Equipements de bureau'!#REF!)</f>
        <v>#REF!</v>
      </c>
      <c r="GM15" t="e">
        <f>SUMIF('1.2 Equipements de bureau'!$B$51:$B$2241,CalculBureau!$C15,'1.2 Equipements de bureau'!#REF!)</f>
        <v>#REF!</v>
      </c>
      <c r="GN15" t="e">
        <f>SUMIF('1.2 Equipements de bureau'!$B$51:$B$2241,CalculBureau!$C15,'1.2 Equipements de bureau'!#REF!)</f>
        <v>#REF!</v>
      </c>
      <c r="GO15" t="e">
        <f>SUMIF('1.2 Equipements de bureau'!$B$51:$B$2241,CalculBureau!$C15,'1.2 Equipements de bureau'!#REF!)</f>
        <v>#REF!</v>
      </c>
      <c r="GP15" t="e">
        <f>SUMIF('1.2 Equipements de bureau'!$B$51:$B$2241,CalculBureau!$C15,'1.2 Equipements de bureau'!#REF!)</f>
        <v>#REF!</v>
      </c>
      <c r="GQ15" t="e">
        <f>SUMIF('1.2 Equipements de bureau'!$B$51:$B$2241,CalculBureau!$C15,'1.2 Equipements de bureau'!#REF!)</f>
        <v>#REF!</v>
      </c>
      <c r="GR15" t="e">
        <f>SUMIF('1.2 Equipements de bureau'!$B$51:$B$2241,CalculBureau!$C15,'1.2 Equipements de bureau'!#REF!)</f>
        <v>#REF!</v>
      </c>
      <c r="GS15" t="e">
        <f>SUMIF('1.2 Equipements de bureau'!$B$51:$B$2241,CalculBureau!$C15,'1.2 Equipements de bureau'!#REF!)</f>
        <v>#REF!</v>
      </c>
      <c r="GT15" t="e">
        <f>SUMIF('1.2 Equipements de bureau'!$B$51:$B$2241,CalculBureau!$C15,'1.2 Equipements de bureau'!#REF!)</f>
        <v>#REF!</v>
      </c>
      <c r="GU15" t="e">
        <f>SUMIF('1.2 Equipements de bureau'!$B$51:$B$2241,CalculBureau!$C15,'1.2 Equipements de bureau'!#REF!)</f>
        <v>#REF!</v>
      </c>
    </row>
    <row r="16" spans="3:203" x14ac:dyDescent="0.25">
      <c r="C16" s="195" t="s">
        <v>401</v>
      </c>
      <c r="D16">
        <f>SUMIF('1.2 Equipements de bureau'!$B$51:$B$2241,CalculBureau!$C16,'1.2 Equipements de bureau'!D$51:D2260)</f>
        <v>0</v>
      </c>
      <c r="E16">
        <f>SUMIF('1.2 Equipements de bureau'!$B$51:$B$2241,CalculBureau!$C16,'1.2 Equipements de bureau'!E$51:E2260)</f>
        <v>0</v>
      </c>
      <c r="F16">
        <f>SUMIF('1.2 Equipements de bureau'!$B$51:$B$2241,CalculBureau!$C16,'1.2 Equipements de bureau'!F$51:F2260)</f>
        <v>0</v>
      </c>
      <c r="G16">
        <f>SUMIF('1.2 Equipements de bureau'!$B$51:$B$2241,CalculBureau!$C16,'1.2 Equipements de bureau'!G$51:G2260)</f>
        <v>0</v>
      </c>
      <c r="H16">
        <f>SUMIF('1.2 Equipements de bureau'!$B$51:$B$2241,CalculBureau!$C16,'1.2 Equipements de bureau'!H$51:H2260)</f>
        <v>0</v>
      </c>
      <c r="I16">
        <f>SUMIF('1.2 Equipements de bureau'!$B$51:$B$2241,CalculBureau!$C16,'1.2 Equipements de bureau'!I$51:I2260)</f>
        <v>0</v>
      </c>
      <c r="J16">
        <f>SUMIF('1.2 Equipements de bureau'!$B$51:$B$2241,CalculBureau!$C16,'1.2 Equipements de bureau'!J$51:J2260)</f>
        <v>0</v>
      </c>
      <c r="K16">
        <f>SUMIF('1.2 Equipements de bureau'!$B$51:$B$2241,CalculBureau!$C16,'1.2 Equipements de bureau'!K$51:K2260)</f>
        <v>0</v>
      </c>
      <c r="L16">
        <f>SUMIF('1.2 Equipements de bureau'!$B$51:$B$2241,CalculBureau!$C16,'1.2 Equipements de bureau'!L$51:L2260)</f>
        <v>0</v>
      </c>
      <c r="M16">
        <f>SUMIF('1.2 Equipements de bureau'!$B$51:$B$2241,CalculBureau!$C16,'1.2 Equipements de bureau'!M$51:M2260)</f>
        <v>0</v>
      </c>
      <c r="N16">
        <f>SUMIF('1.2 Equipements de bureau'!$B$51:$B$2241,CalculBureau!$C16,'1.2 Equipements de bureau'!N$51:N2260)</f>
        <v>0</v>
      </c>
      <c r="O16">
        <f>SUMIF('1.2 Equipements de bureau'!$B$51:$B$2241,CalculBureau!$C16,'1.2 Equipements de bureau'!O$51:O2260)</f>
        <v>0</v>
      </c>
      <c r="P16">
        <f>SUMIF('1.2 Equipements de bureau'!$B$51:$B$2241,CalculBureau!$C16,'1.2 Equipements de bureau'!P$51:P2260)</f>
        <v>0</v>
      </c>
      <c r="Q16">
        <f>SUMIF('1.2 Equipements de bureau'!$B$51:$B$2241,CalculBureau!$C16,'1.2 Equipements de bureau'!Q$51:Q2260)</f>
        <v>0</v>
      </c>
      <c r="R16">
        <f>SUMIF('1.2 Equipements de bureau'!$B$51:$B$2241,CalculBureau!$C16,'1.2 Equipements de bureau'!R$51:R2260)</f>
        <v>0</v>
      </c>
      <c r="S16">
        <f>SUMIF('1.2 Equipements de bureau'!$B$51:$B$2241,CalculBureau!$C16,'1.2 Equipements de bureau'!S$51:S2260)</f>
        <v>0</v>
      </c>
      <c r="T16">
        <f>SUMIF('1.2 Equipements de bureau'!$B$51:$B$2241,CalculBureau!$C16,'1.2 Equipements de bureau'!T$51:T2260)</f>
        <v>0</v>
      </c>
      <c r="U16">
        <f>SUMIF('1.2 Equipements de bureau'!$B$51:$B$2241,CalculBureau!$C16,'1.2 Equipements de bureau'!U$51:U2260)</f>
        <v>0</v>
      </c>
      <c r="V16">
        <f>SUMIF('1.2 Equipements de bureau'!$B$51:$B$2241,CalculBureau!$C16,'1.2 Equipements de bureau'!V$51:V2260)</f>
        <v>0</v>
      </c>
      <c r="W16">
        <f>SUMIF('1.2 Equipements de bureau'!$B$51:$B$2241,CalculBureau!$C16,'1.2 Equipements de bureau'!W$51:W2260)</f>
        <v>0</v>
      </c>
      <c r="X16">
        <f>SUMIF('1.2 Equipements de bureau'!$B$51:$B$2241,CalculBureau!$C16,'1.2 Equipements de bureau'!X$51:X2260)</f>
        <v>0</v>
      </c>
      <c r="Y16">
        <f>SUMIF('1.2 Equipements de bureau'!$B$51:$B$2241,CalculBureau!$C16,'1.2 Equipements de bureau'!Y$51:Y2260)</f>
        <v>0</v>
      </c>
      <c r="Z16">
        <f>SUMIF('1.2 Equipements de bureau'!$B$51:$B$2241,CalculBureau!$C16,'1.2 Equipements de bureau'!Z$51:Z2260)</f>
        <v>0</v>
      </c>
      <c r="AA16">
        <f>SUMIF('1.2 Equipements de bureau'!$B$51:$B$2241,CalculBureau!$C16,'1.2 Equipements de bureau'!AA$51:AA2260)</f>
        <v>0</v>
      </c>
      <c r="AB16">
        <f>SUMIF('1.2 Equipements de bureau'!$B$51:$B$2241,CalculBureau!$C16,'1.2 Equipements de bureau'!AB$51:AB2260)</f>
        <v>0</v>
      </c>
      <c r="AC16">
        <f>SUMIF('1.2 Equipements de bureau'!$B$51:$B$2241,CalculBureau!$C16,'1.2 Equipements de bureau'!AC$51:AC2260)</f>
        <v>0</v>
      </c>
      <c r="AD16">
        <f>SUMIF('1.2 Equipements de bureau'!$B$51:$B$2241,CalculBureau!$C16,'1.2 Equipements de bureau'!AD$51:AD2260)</f>
        <v>0</v>
      </c>
      <c r="AE16">
        <f>SUMIF('1.2 Equipements de bureau'!$B$51:$B$2241,CalculBureau!$C16,'1.2 Equipements de bureau'!AE$51:AE2260)</f>
        <v>0</v>
      </c>
      <c r="AF16">
        <f>SUMIF('1.2 Equipements de bureau'!$B$51:$B$2241,CalculBureau!$C16,'1.2 Equipements de bureau'!AF$51:AF2260)</f>
        <v>0</v>
      </c>
      <c r="AG16">
        <f>SUMIF('1.2 Equipements de bureau'!$B$51:$B$2241,CalculBureau!$C16,'1.2 Equipements de bureau'!AG$51:AG2260)</f>
        <v>0</v>
      </c>
      <c r="AH16" t="e">
        <f>SUMIF('1.2 Equipements de bureau'!$B$51:$B$2241,CalculBureau!$C16,'1.2 Equipements de bureau'!#REF!)</f>
        <v>#REF!</v>
      </c>
      <c r="AI16" t="e">
        <f>SUMIF('1.2 Equipements de bureau'!$B$51:$B$2241,CalculBureau!$C16,'1.2 Equipements de bureau'!#REF!)</f>
        <v>#REF!</v>
      </c>
      <c r="AJ16" t="e">
        <f>SUMIF('1.2 Equipements de bureau'!$B$51:$B$2241,CalculBureau!$C16,'1.2 Equipements de bureau'!#REF!)</f>
        <v>#REF!</v>
      </c>
      <c r="AK16" t="e">
        <f>SUMIF('1.2 Equipements de bureau'!$B$51:$B$2241,CalculBureau!$C16,'1.2 Equipements de bureau'!#REF!)</f>
        <v>#REF!</v>
      </c>
      <c r="AL16" t="e">
        <f>SUMIF('1.2 Equipements de bureau'!$B$51:$B$2241,CalculBureau!$C16,'1.2 Equipements de bureau'!#REF!)</f>
        <v>#REF!</v>
      </c>
      <c r="AM16" t="e">
        <f>SUMIF('1.2 Equipements de bureau'!$B$51:$B$2241,CalculBureau!$C16,'1.2 Equipements de bureau'!#REF!)</f>
        <v>#REF!</v>
      </c>
      <c r="AN16" t="e">
        <f>SUMIF('1.2 Equipements de bureau'!$B$51:$B$2241,CalculBureau!$C16,'1.2 Equipements de bureau'!#REF!)</f>
        <v>#REF!</v>
      </c>
      <c r="AO16" t="e">
        <f>SUMIF('1.2 Equipements de bureau'!$B$51:$B$2241,CalculBureau!$C16,'1.2 Equipements de bureau'!#REF!)</f>
        <v>#REF!</v>
      </c>
      <c r="AP16" t="e">
        <f>SUMIF('1.2 Equipements de bureau'!$B$51:$B$2241,CalculBureau!$C16,'1.2 Equipements de bureau'!#REF!)</f>
        <v>#REF!</v>
      </c>
      <c r="AQ16" t="e">
        <f>SUMIF('1.2 Equipements de bureau'!$B$51:$B$2241,CalculBureau!$C16,'1.2 Equipements de bureau'!#REF!)</f>
        <v>#REF!</v>
      </c>
      <c r="AR16" t="e">
        <f>SUMIF('1.2 Equipements de bureau'!$B$51:$B$2241,CalculBureau!$C16,'1.2 Equipements de bureau'!#REF!)</f>
        <v>#REF!</v>
      </c>
      <c r="AS16" t="e">
        <f>SUMIF('1.2 Equipements de bureau'!$B$51:$B$2241,CalculBureau!$C16,'1.2 Equipements de bureau'!#REF!)</f>
        <v>#REF!</v>
      </c>
      <c r="AT16" t="e">
        <f>SUMIF('1.2 Equipements de bureau'!$B$51:$B$2241,CalculBureau!$C16,'1.2 Equipements de bureau'!#REF!)</f>
        <v>#REF!</v>
      </c>
      <c r="AU16" t="e">
        <f>SUMIF('1.2 Equipements de bureau'!$B$51:$B$2241,CalculBureau!$C16,'1.2 Equipements de bureau'!#REF!)</f>
        <v>#REF!</v>
      </c>
      <c r="AV16" t="e">
        <f>SUMIF('1.2 Equipements de bureau'!$B$51:$B$2241,CalculBureau!$C16,'1.2 Equipements de bureau'!#REF!)</f>
        <v>#REF!</v>
      </c>
      <c r="AW16" t="e">
        <f>SUMIF('1.2 Equipements de bureau'!$B$51:$B$2241,CalculBureau!$C16,'1.2 Equipements de bureau'!#REF!)</f>
        <v>#REF!</v>
      </c>
      <c r="AX16" t="e">
        <f>SUMIF('1.2 Equipements de bureau'!$B$51:$B$2241,CalculBureau!$C16,'1.2 Equipements de bureau'!#REF!)</f>
        <v>#REF!</v>
      </c>
      <c r="AY16" t="e">
        <f>SUMIF('1.2 Equipements de bureau'!$B$51:$B$2241,CalculBureau!$C16,'1.2 Equipements de bureau'!#REF!)</f>
        <v>#REF!</v>
      </c>
      <c r="AZ16" t="e">
        <f>SUMIF('1.2 Equipements de bureau'!$B$51:$B$2241,CalculBureau!$C16,'1.2 Equipements de bureau'!#REF!)</f>
        <v>#REF!</v>
      </c>
      <c r="BA16" t="e">
        <f>SUMIF('1.2 Equipements de bureau'!$B$51:$B$2241,CalculBureau!$C16,'1.2 Equipements de bureau'!#REF!)</f>
        <v>#REF!</v>
      </c>
      <c r="BB16" t="e">
        <f>SUMIF('1.2 Equipements de bureau'!$B$51:$B$2241,CalculBureau!$C16,'1.2 Equipements de bureau'!#REF!)</f>
        <v>#REF!</v>
      </c>
      <c r="BC16" t="e">
        <f>SUMIF('1.2 Equipements de bureau'!$B$51:$B$2241,CalculBureau!$C16,'1.2 Equipements de bureau'!#REF!)</f>
        <v>#REF!</v>
      </c>
      <c r="BD16" t="e">
        <f>SUMIF('1.2 Equipements de bureau'!$B$51:$B$2241,CalculBureau!$C16,'1.2 Equipements de bureau'!#REF!)</f>
        <v>#REF!</v>
      </c>
      <c r="BE16" t="e">
        <f>SUMIF('1.2 Equipements de bureau'!$B$51:$B$2241,CalculBureau!$C16,'1.2 Equipements de bureau'!#REF!)</f>
        <v>#REF!</v>
      </c>
      <c r="BF16" t="e">
        <f>SUMIF('1.2 Equipements de bureau'!$B$51:$B$2241,CalculBureau!$C16,'1.2 Equipements de bureau'!#REF!)</f>
        <v>#REF!</v>
      </c>
      <c r="BG16" t="e">
        <f>SUMIF('1.2 Equipements de bureau'!$B$51:$B$2241,CalculBureau!$C16,'1.2 Equipements de bureau'!#REF!)</f>
        <v>#REF!</v>
      </c>
      <c r="BH16" t="e">
        <f>SUMIF('1.2 Equipements de bureau'!$B$51:$B$2241,CalculBureau!$C16,'1.2 Equipements de bureau'!#REF!)</f>
        <v>#REF!</v>
      </c>
      <c r="BI16" t="e">
        <f>SUMIF('1.2 Equipements de bureau'!$B$51:$B$2241,CalculBureau!$C16,'1.2 Equipements de bureau'!#REF!)</f>
        <v>#REF!</v>
      </c>
      <c r="BJ16" t="e">
        <f>SUMIF('1.2 Equipements de bureau'!$B$51:$B$2241,CalculBureau!$C16,'1.2 Equipements de bureau'!#REF!)</f>
        <v>#REF!</v>
      </c>
      <c r="BK16" t="e">
        <f>SUMIF('1.2 Equipements de bureau'!$B$51:$B$2241,CalculBureau!$C16,'1.2 Equipements de bureau'!#REF!)</f>
        <v>#REF!</v>
      </c>
      <c r="BL16" t="e">
        <f>SUMIF('1.2 Equipements de bureau'!$B$51:$B$2241,CalculBureau!$C16,'1.2 Equipements de bureau'!#REF!)</f>
        <v>#REF!</v>
      </c>
      <c r="BM16" t="e">
        <f>SUMIF('1.2 Equipements de bureau'!$B$51:$B$2241,CalculBureau!$C16,'1.2 Equipements de bureau'!#REF!)</f>
        <v>#REF!</v>
      </c>
      <c r="BN16" t="e">
        <f>SUMIF('1.2 Equipements de bureau'!$B$51:$B$2241,CalculBureau!$C16,'1.2 Equipements de bureau'!#REF!)</f>
        <v>#REF!</v>
      </c>
      <c r="BO16" t="e">
        <f>SUMIF('1.2 Equipements de bureau'!$B$51:$B$2241,CalculBureau!$C16,'1.2 Equipements de bureau'!#REF!)</f>
        <v>#REF!</v>
      </c>
      <c r="BP16" t="e">
        <f>SUMIF('1.2 Equipements de bureau'!$B$51:$B$2241,CalculBureau!$C16,'1.2 Equipements de bureau'!#REF!)</f>
        <v>#REF!</v>
      </c>
      <c r="BQ16" t="e">
        <f>SUMIF('1.2 Equipements de bureau'!$B$51:$B$2241,CalculBureau!$C16,'1.2 Equipements de bureau'!#REF!)</f>
        <v>#REF!</v>
      </c>
      <c r="BR16" t="e">
        <f>SUMIF('1.2 Equipements de bureau'!$B$51:$B$2241,CalculBureau!$C16,'1.2 Equipements de bureau'!#REF!)</f>
        <v>#REF!</v>
      </c>
      <c r="BS16" t="e">
        <f>SUMIF('1.2 Equipements de bureau'!$B$51:$B$2241,CalculBureau!$C16,'1.2 Equipements de bureau'!#REF!)</f>
        <v>#REF!</v>
      </c>
      <c r="BT16" t="e">
        <f>SUMIF('1.2 Equipements de bureau'!$B$51:$B$2241,CalculBureau!$C16,'1.2 Equipements de bureau'!#REF!)</f>
        <v>#REF!</v>
      </c>
      <c r="BU16" t="e">
        <f>SUMIF('1.2 Equipements de bureau'!$B$51:$B$2241,CalculBureau!$C16,'1.2 Equipements de bureau'!#REF!)</f>
        <v>#REF!</v>
      </c>
      <c r="BV16" t="e">
        <f>SUMIF('1.2 Equipements de bureau'!$B$51:$B$2241,CalculBureau!$C16,'1.2 Equipements de bureau'!#REF!)</f>
        <v>#REF!</v>
      </c>
      <c r="BW16" t="e">
        <f>SUMIF('1.2 Equipements de bureau'!$B$51:$B$2241,CalculBureau!$C16,'1.2 Equipements de bureau'!#REF!)</f>
        <v>#REF!</v>
      </c>
      <c r="BX16" t="e">
        <f>SUMIF('1.2 Equipements de bureau'!$B$51:$B$2241,CalculBureau!$C16,'1.2 Equipements de bureau'!#REF!)</f>
        <v>#REF!</v>
      </c>
      <c r="BY16" t="e">
        <f>SUMIF('1.2 Equipements de bureau'!$B$51:$B$2241,CalculBureau!$C16,'1.2 Equipements de bureau'!#REF!)</f>
        <v>#REF!</v>
      </c>
      <c r="BZ16" t="e">
        <f>SUMIF('1.2 Equipements de bureau'!$B$51:$B$2241,CalculBureau!$C16,'1.2 Equipements de bureau'!#REF!)</f>
        <v>#REF!</v>
      </c>
      <c r="CA16" t="e">
        <f>SUMIF('1.2 Equipements de bureau'!$B$51:$B$2241,CalculBureau!$C16,'1.2 Equipements de bureau'!#REF!)</f>
        <v>#REF!</v>
      </c>
      <c r="CB16" t="e">
        <f>SUMIF('1.2 Equipements de bureau'!$B$51:$B$2241,CalculBureau!$C16,'1.2 Equipements de bureau'!#REF!)</f>
        <v>#REF!</v>
      </c>
      <c r="CC16" t="e">
        <f>SUMIF('1.2 Equipements de bureau'!$B$51:$B$2241,CalculBureau!$C16,'1.2 Equipements de bureau'!#REF!)</f>
        <v>#REF!</v>
      </c>
      <c r="CD16" t="e">
        <f>SUMIF('1.2 Equipements de bureau'!$B$51:$B$2241,CalculBureau!$C16,'1.2 Equipements de bureau'!#REF!)</f>
        <v>#REF!</v>
      </c>
      <c r="CE16" t="e">
        <f>SUMIF('1.2 Equipements de bureau'!$B$51:$B$2241,CalculBureau!$C16,'1.2 Equipements de bureau'!#REF!)</f>
        <v>#REF!</v>
      </c>
      <c r="CF16" t="e">
        <f>SUMIF('1.2 Equipements de bureau'!$B$51:$B$2241,CalculBureau!$C16,'1.2 Equipements de bureau'!#REF!)</f>
        <v>#REF!</v>
      </c>
      <c r="CG16" t="e">
        <f>SUMIF('1.2 Equipements de bureau'!$B$51:$B$2241,CalculBureau!$C16,'1.2 Equipements de bureau'!#REF!)</f>
        <v>#REF!</v>
      </c>
      <c r="CH16" t="e">
        <f>SUMIF('1.2 Equipements de bureau'!$B$51:$B$2241,CalculBureau!$C16,'1.2 Equipements de bureau'!#REF!)</f>
        <v>#REF!</v>
      </c>
      <c r="CI16" t="e">
        <f>SUMIF('1.2 Equipements de bureau'!$B$51:$B$2241,CalculBureau!$C16,'1.2 Equipements de bureau'!#REF!)</f>
        <v>#REF!</v>
      </c>
      <c r="CJ16" t="e">
        <f>SUMIF('1.2 Equipements de bureau'!$B$51:$B$2241,CalculBureau!$C16,'1.2 Equipements de bureau'!#REF!)</f>
        <v>#REF!</v>
      </c>
      <c r="CK16" t="e">
        <f>SUMIF('1.2 Equipements de bureau'!$B$51:$B$2241,CalculBureau!$C16,'1.2 Equipements de bureau'!#REF!)</f>
        <v>#REF!</v>
      </c>
      <c r="CL16" t="e">
        <f>SUMIF('1.2 Equipements de bureau'!$B$51:$B$2241,CalculBureau!$C16,'1.2 Equipements de bureau'!#REF!)</f>
        <v>#REF!</v>
      </c>
      <c r="CM16" t="e">
        <f>SUMIF('1.2 Equipements de bureau'!$B$51:$B$2241,CalculBureau!$C16,'1.2 Equipements de bureau'!#REF!)</f>
        <v>#REF!</v>
      </c>
      <c r="CN16" t="e">
        <f>SUMIF('1.2 Equipements de bureau'!$B$51:$B$2241,CalculBureau!$C16,'1.2 Equipements de bureau'!#REF!)</f>
        <v>#REF!</v>
      </c>
      <c r="CO16" t="e">
        <f>SUMIF('1.2 Equipements de bureau'!$B$51:$B$2241,CalculBureau!$C16,'1.2 Equipements de bureau'!#REF!)</f>
        <v>#REF!</v>
      </c>
      <c r="CP16" t="e">
        <f>SUMIF('1.2 Equipements de bureau'!$B$51:$B$2241,CalculBureau!$C16,'1.2 Equipements de bureau'!#REF!)</f>
        <v>#REF!</v>
      </c>
      <c r="CQ16" t="e">
        <f>SUMIF('1.2 Equipements de bureau'!$B$51:$B$2241,CalculBureau!$C16,'1.2 Equipements de bureau'!#REF!)</f>
        <v>#REF!</v>
      </c>
      <c r="CR16" t="e">
        <f>SUMIF('1.2 Equipements de bureau'!$B$51:$B$2241,CalculBureau!$C16,'1.2 Equipements de bureau'!#REF!)</f>
        <v>#REF!</v>
      </c>
      <c r="CS16" t="e">
        <f>SUMIF('1.2 Equipements de bureau'!$B$51:$B$2241,CalculBureau!$C16,'1.2 Equipements de bureau'!#REF!)</f>
        <v>#REF!</v>
      </c>
      <c r="CT16" t="e">
        <f>SUMIF('1.2 Equipements de bureau'!$B$51:$B$2241,CalculBureau!$C16,'1.2 Equipements de bureau'!#REF!)</f>
        <v>#REF!</v>
      </c>
      <c r="CU16" t="e">
        <f>SUMIF('1.2 Equipements de bureau'!$B$51:$B$2241,CalculBureau!$C16,'1.2 Equipements de bureau'!#REF!)</f>
        <v>#REF!</v>
      </c>
      <c r="CV16" t="e">
        <f>SUMIF('1.2 Equipements de bureau'!$B$51:$B$2241,CalculBureau!$C16,'1.2 Equipements de bureau'!#REF!)</f>
        <v>#REF!</v>
      </c>
      <c r="CW16" t="e">
        <f>SUMIF('1.2 Equipements de bureau'!$B$51:$B$2241,CalculBureau!$C16,'1.2 Equipements de bureau'!#REF!)</f>
        <v>#REF!</v>
      </c>
      <c r="CX16" t="e">
        <f>SUMIF('1.2 Equipements de bureau'!$B$51:$B$2241,CalculBureau!$C16,'1.2 Equipements de bureau'!#REF!)</f>
        <v>#REF!</v>
      </c>
      <c r="CY16" t="e">
        <f>SUMIF('1.2 Equipements de bureau'!$B$51:$B$2241,CalculBureau!$C16,'1.2 Equipements de bureau'!#REF!)</f>
        <v>#REF!</v>
      </c>
      <c r="CZ16" t="e">
        <f>SUMIF('1.2 Equipements de bureau'!$B$51:$B$2241,CalculBureau!$C16,'1.2 Equipements de bureau'!#REF!)</f>
        <v>#REF!</v>
      </c>
      <c r="DA16" t="e">
        <f>SUMIF('1.2 Equipements de bureau'!$B$51:$B$2241,CalculBureau!$C16,'1.2 Equipements de bureau'!#REF!)</f>
        <v>#REF!</v>
      </c>
      <c r="DB16" t="e">
        <f>SUMIF('1.2 Equipements de bureau'!$B$51:$B$2241,CalculBureau!$C16,'1.2 Equipements de bureau'!#REF!)</f>
        <v>#REF!</v>
      </c>
      <c r="DC16" t="e">
        <f>SUMIF('1.2 Equipements de bureau'!$B$51:$B$2241,CalculBureau!$C16,'1.2 Equipements de bureau'!#REF!)</f>
        <v>#REF!</v>
      </c>
      <c r="DD16" t="e">
        <f>SUMIF('1.2 Equipements de bureau'!$B$51:$B$2241,CalculBureau!$C16,'1.2 Equipements de bureau'!#REF!)</f>
        <v>#REF!</v>
      </c>
      <c r="DE16" t="e">
        <f>SUMIF('1.2 Equipements de bureau'!$B$51:$B$2241,CalculBureau!$C16,'1.2 Equipements de bureau'!#REF!)</f>
        <v>#REF!</v>
      </c>
      <c r="DF16" t="e">
        <f>SUMIF('1.2 Equipements de bureau'!$B$51:$B$2241,CalculBureau!$C16,'1.2 Equipements de bureau'!#REF!)</f>
        <v>#REF!</v>
      </c>
      <c r="DG16" t="e">
        <f>SUMIF('1.2 Equipements de bureau'!$B$51:$B$2241,CalculBureau!$C16,'1.2 Equipements de bureau'!#REF!)</f>
        <v>#REF!</v>
      </c>
      <c r="DH16" t="e">
        <f>SUMIF('1.2 Equipements de bureau'!$B$51:$B$2241,CalculBureau!$C16,'1.2 Equipements de bureau'!#REF!)</f>
        <v>#REF!</v>
      </c>
      <c r="DI16" t="e">
        <f>SUMIF('1.2 Equipements de bureau'!$B$51:$B$2241,CalculBureau!$C16,'1.2 Equipements de bureau'!#REF!)</f>
        <v>#REF!</v>
      </c>
      <c r="DJ16" t="e">
        <f>SUMIF('1.2 Equipements de bureau'!$B$51:$B$2241,CalculBureau!$C16,'1.2 Equipements de bureau'!#REF!)</f>
        <v>#REF!</v>
      </c>
      <c r="DK16" t="e">
        <f>SUMIF('1.2 Equipements de bureau'!$B$51:$B$2241,CalculBureau!$C16,'1.2 Equipements de bureau'!#REF!)</f>
        <v>#REF!</v>
      </c>
      <c r="DL16" t="e">
        <f>SUMIF('1.2 Equipements de bureau'!$B$51:$B$2241,CalculBureau!$C16,'1.2 Equipements de bureau'!#REF!)</f>
        <v>#REF!</v>
      </c>
      <c r="DM16" t="e">
        <f>SUMIF('1.2 Equipements de bureau'!$B$51:$B$2241,CalculBureau!$C16,'1.2 Equipements de bureau'!#REF!)</f>
        <v>#REF!</v>
      </c>
      <c r="DN16" t="e">
        <f>SUMIF('1.2 Equipements de bureau'!$B$51:$B$2241,CalculBureau!$C16,'1.2 Equipements de bureau'!#REF!)</f>
        <v>#REF!</v>
      </c>
      <c r="DO16" t="e">
        <f>SUMIF('1.2 Equipements de bureau'!$B$51:$B$2241,CalculBureau!$C16,'1.2 Equipements de bureau'!#REF!)</f>
        <v>#REF!</v>
      </c>
      <c r="DP16" t="e">
        <f>SUMIF('1.2 Equipements de bureau'!$B$51:$B$2241,CalculBureau!$C16,'1.2 Equipements de bureau'!#REF!)</f>
        <v>#REF!</v>
      </c>
      <c r="DQ16" t="e">
        <f>SUMIF('1.2 Equipements de bureau'!$B$51:$B$2241,CalculBureau!$C16,'1.2 Equipements de bureau'!#REF!)</f>
        <v>#REF!</v>
      </c>
      <c r="DR16" t="e">
        <f>SUMIF('1.2 Equipements de bureau'!$B$51:$B$2241,CalculBureau!$C16,'1.2 Equipements de bureau'!#REF!)</f>
        <v>#REF!</v>
      </c>
      <c r="DS16" t="e">
        <f>SUMIF('1.2 Equipements de bureau'!$B$51:$B$2241,CalculBureau!$C16,'1.2 Equipements de bureau'!#REF!)</f>
        <v>#REF!</v>
      </c>
      <c r="DT16" t="e">
        <f>SUMIF('1.2 Equipements de bureau'!$B$51:$B$2241,CalculBureau!$C16,'1.2 Equipements de bureau'!#REF!)</f>
        <v>#REF!</v>
      </c>
      <c r="DU16" t="e">
        <f>SUMIF('1.2 Equipements de bureau'!$B$51:$B$2241,CalculBureau!$C16,'1.2 Equipements de bureau'!#REF!)</f>
        <v>#REF!</v>
      </c>
      <c r="DV16" t="e">
        <f>SUMIF('1.2 Equipements de bureau'!$B$51:$B$2241,CalculBureau!$C16,'1.2 Equipements de bureau'!#REF!)</f>
        <v>#REF!</v>
      </c>
      <c r="DW16" t="e">
        <f>SUMIF('1.2 Equipements de bureau'!$B$51:$B$2241,CalculBureau!$C16,'1.2 Equipements de bureau'!#REF!)</f>
        <v>#REF!</v>
      </c>
      <c r="DX16" t="e">
        <f>SUMIF('1.2 Equipements de bureau'!$B$51:$B$2241,CalculBureau!$C16,'1.2 Equipements de bureau'!#REF!)</f>
        <v>#REF!</v>
      </c>
      <c r="DY16" t="e">
        <f>SUMIF('1.2 Equipements de bureau'!$B$51:$B$2241,CalculBureau!$C16,'1.2 Equipements de bureau'!#REF!)</f>
        <v>#REF!</v>
      </c>
      <c r="DZ16" t="e">
        <f>SUMIF('1.2 Equipements de bureau'!$B$51:$B$2241,CalculBureau!$C16,'1.2 Equipements de bureau'!#REF!)</f>
        <v>#REF!</v>
      </c>
      <c r="EA16" t="e">
        <f>SUMIF('1.2 Equipements de bureau'!$B$51:$B$2241,CalculBureau!$C16,'1.2 Equipements de bureau'!#REF!)</f>
        <v>#REF!</v>
      </c>
      <c r="EB16" t="e">
        <f>SUMIF('1.2 Equipements de bureau'!$B$51:$B$2241,CalculBureau!$C16,'1.2 Equipements de bureau'!#REF!)</f>
        <v>#REF!</v>
      </c>
      <c r="EC16" t="e">
        <f>SUMIF('1.2 Equipements de bureau'!$B$51:$B$2241,CalculBureau!$C16,'1.2 Equipements de bureau'!#REF!)</f>
        <v>#REF!</v>
      </c>
      <c r="ED16" t="e">
        <f>SUMIF('1.2 Equipements de bureau'!$B$51:$B$2241,CalculBureau!$C16,'1.2 Equipements de bureau'!#REF!)</f>
        <v>#REF!</v>
      </c>
      <c r="EE16" t="e">
        <f>SUMIF('1.2 Equipements de bureau'!$B$51:$B$2241,CalculBureau!$C16,'1.2 Equipements de bureau'!#REF!)</f>
        <v>#REF!</v>
      </c>
      <c r="EF16" t="e">
        <f>SUMIF('1.2 Equipements de bureau'!$B$51:$B$2241,CalculBureau!$C16,'1.2 Equipements de bureau'!#REF!)</f>
        <v>#REF!</v>
      </c>
      <c r="EG16" t="e">
        <f>SUMIF('1.2 Equipements de bureau'!$B$51:$B$2241,CalculBureau!$C16,'1.2 Equipements de bureau'!#REF!)</f>
        <v>#REF!</v>
      </c>
      <c r="EH16" t="e">
        <f>SUMIF('1.2 Equipements de bureau'!$B$51:$B$2241,CalculBureau!$C16,'1.2 Equipements de bureau'!#REF!)</f>
        <v>#REF!</v>
      </c>
      <c r="EI16" t="e">
        <f>SUMIF('1.2 Equipements de bureau'!$B$51:$B$2241,CalculBureau!$C16,'1.2 Equipements de bureau'!#REF!)</f>
        <v>#REF!</v>
      </c>
      <c r="EJ16" t="e">
        <f>SUMIF('1.2 Equipements de bureau'!$B$51:$B$2241,CalculBureau!$C16,'1.2 Equipements de bureau'!#REF!)</f>
        <v>#REF!</v>
      </c>
      <c r="EK16" t="e">
        <f>SUMIF('1.2 Equipements de bureau'!$B$51:$B$2241,CalculBureau!$C16,'1.2 Equipements de bureau'!#REF!)</f>
        <v>#REF!</v>
      </c>
      <c r="EL16" t="e">
        <f>SUMIF('1.2 Equipements de bureau'!$B$51:$B$2241,CalculBureau!$C16,'1.2 Equipements de bureau'!#REF!)</f>
        <v>#REF!</v>
      </c>
      <c r="EM16" t="e">
        <f>SUMIF('1.2 Equipements de bureau'!$B$51:$B$2241,CalculBureau!$C16,'1.2 Equipements de bureau'!#REF!)</f>
        <v>#REF!</v>
      </c>
      <c r="EN16" t="e">
        <f>SUMIF('1.2 Equipements de bureau'!$B$51:$B$2241,CalculBureau!$C16,'1.2 Equipements de bureau'!#REF!)</f>
        <v>#REF!</v>
      </c>
      <c r="EO16" t="e">
        <f>SUMIF('1.2 Equipements de bureau'!$B$51:$B$2241,CalculBureau!$C16,'1.2 Equipements de bureau'!#REF!)</f>
        <v>#REF!</v>
      </c>
      <c r="EP16" t="e">
        <f>SUMIF('1.2 Equipements de bureau'!$B$51:$B$2241,CalculBureau!$C16,'1.2 Equipements de bureau'!#REF!)</f>
        <v>#REF!</v>
      </c>
      <c r="EQ16" t="e">
        <f>SUMIF('1.2 Equipements de bureau'!$B$51:$B$2241,CalculBureau!$C16,'1.2 Equipements de bureau'!#REF!)</f>
        <v>#REF!</v>
      </c>
      <c r="ER16" t="e">
        <f>SUMIF('1.2 Equipements de bureau'!$B$51:$B$2241,CalculBureau!$C16,'1.2 Equipements de bureau'!#REF!)</f>
        <v>#REF!</v>
      </c>
      <c r="ES16" t="e">
        <f>SUMIF('1.2 Equipements de bureau'!$B$51:$B$2241,CalculBureau!$C16,'1.2 Equipements de bureau'!#REF!)</f>
        <v>#REF!</v>
      </c>
      <c r="ET16" t="e">
        <f>SUMIF('1.2 Equipements de bureau'!$B$51:$B$2241,CalculBureau!$C16,'1.2 Equipements de bureau'!#REF!)</f>
        <v>#REF!</v>
      </c>
      <c r="EU16" t="e">
        <f>SUMIF('1.2 Equipements de bureau'!$B$51:$B$2241,CalculBureau!$C16,'1.2 Equipements de bureau'!#REF!)</f>
        <v>#REF!</v>
      </c>
      <c r="EV16" t="e">
        <f>SUMIF('1.2 Equipements de bureau'!$B$51:$B$2241,CalculBureau!$C16,'1.2 Equipements de bureau'!#REF!)</f>
        <v>#REF!</v>
      </c>
      <c r="EW16" t="e">
        <f>SUMIF('1.2 Equipements de bureau'!$B$51:$B$2241,CalculBureau!$C16,'1.2 Equipements de bureau'!#REF!)</f>
        <v>#REF!</v>
      </c>
      <c r="EX16" t="e">
        <f>SUMIF('1.2 Equipements de bureau'!$B$51:$B$2241,CalculBureau!$C16,'1.2 Equipements de bureau'!#REF!)</f>
        <v>#REF!</v>
      </c>
      <c r="EY16" t="e">
        <f>SUMIF('1.2 Equipements de bureau'!$B$51:$B$2241,CalculBureau!$C16,'1.2 Equipements de bureau'!#REF!)</f>
        <v>#REF!</v>
      </c>
      <c r="EZ16" t="e">
        <f>SUMIF('1.2 Equipements de bureau'!$B$51:$B$2241,CalculBureau!$C16,'1.2 Equipements de bureau'!#REF!)</f>
        <v>#REF!</v>
      </c>
      <c r="FA16" t="e">
        <f>SUMIF('1.2 Equipements de bureau'!$B$51:$B$2241,CalculBureau!$C16,'1.2 Equipements de bureau'!#REF!)</f>
        <v>#REF!</v>
      </c>
      <c r="FB16" t="e">
        <f>SUMIF('1.2 Equipements de bureau'!$B$51:$B$2241,CalculBureau!$C16,'1.2 Equipements de bureau'!#REF!)</f>
        <v>#REF!</v>
      </c>
      <c r="FC16" t="e">
        <f>SUMIF('1.2 Equipements de bureau'!$B$51:$B$2241,CalculBureau!$C16,'1.2 Equipements de bureau'!#REF!)</f>
        <v>#REF!</v>
      </c>
      <c r="FD16" t="e">
        <f>SUMIF('1.2 Equipements de bureau'!$B$51:$B$2241,CalculBureau!$C16,'1.2 Equipements de bureau'!#REF!)</f>
        <v>#REF!</v>
      </c>
      <c r="FE16" t="e">
        <f>SUMIF('1.2 Equipements de bureau'!$B$51:$B$2241,CalculBureau!$C16,'1.2 Equipements de bureau'!#REF!)</f>
        <v>#REF!</v>
      </c>
      <c r="FF16" t="e">
        <f>SUMIF('1.2 Equipements de bureau'!$B$51:$B$2241,CalculBureau!$C16,'1.2 Equipements de bureau'!#REF!)</f>
        <v>#REF!</v>
      </c>
      <c r="FG16" t="e">
        <f>SUMIF('1.2 Equipements de bureau'!$B$51:$B$2241,CalculBureau!$C16,'1.2 Equipements de bureau'!#REF!)</f>
        <v>#REF!</v>
      </c>
      <c r="FH16" t="e">
        <f>SUMIF('1.2 Equipements de bureau'!$B$51:$B$2241,CalculBureau!$C16,'1.2 Equipements de bureau'!#REF!)</f>
        <v>#REF!</v>
      </c>
      <c r="FI16" t="e">
        <f>SUMIF('1.2 Equipements de bureau'!$B$51:$B$2241,CalculBureau!$C16,'1.2 Equipements de bureau'!#REF!)</f>
        <v>#REF!</v>
      </c>
      <c r="FJ16" t="e">
        <f>SUMIF('1.2 Equipements de bureau'!$B$51:$B$2241,CalculBureau!$C16,'1.2 Equipements de bureau'!#REF!)</f>
        <v>#REF!</v>
      </c>
      <c r="FK16" t="e">
        <f>SUMIF('1.2 Equipements de bureau'!$B$51:$B$2241,CalculBureau!$C16,'1.2 Equipements de bureau'!#REF!)</f>
        <v>#REF!</v>
      </c>
      <c r="FL16" t="e">
        <f>SUMIF('1.2 Equipements de bureau'!$B$51:$B$2241,CalculBureau!$C16,'1.2 Equipements de bureau'!#REF!)</f>
        <v>#REF!</v>
      </c>
      <c r="FM16" t="e">
        <f>SUMIF('1.2 Equipements de bureau'!$B$51:$B$2241,CalculBureau!$C16,'1.2 Equipements de bureau'!#REF!)</f>
        <v>#REF!</v>
      </c>
      <c r="FN16" t="e">
        <f>SUMIF('1.2 Equipements de bureau'!$B$51:$B$2241,CalculBureau!$C16,'1.2 Equipements de bureau'!#REF!)</f>
        <v>#REF!</v>
      </c>
      <c r="FO16" t="e">
        <f>SUMIF('1.2 Equipements de bureau'!$B$51:$B$2241,CalculBureau!$C16,'1.2 Equipements de bureau'!#REF!)</f>
        <v>#REF!</v>
      </c>
      <c r="FP16" t="e">
        <f>SUMIF('1.2 Equipements de bureau'!$B$51:$B$2241,CalculBureau!$C16,'1.2 Equipements de bureau'!#REF!)</f>
        <v>#REF!</v>
      </c>
      <c r="FQ16" t="e">
        <f>SUMIF('1.2 Equipements de bureau'!$B$51:$B$2241,CalculBureau!$C16,'1.2 Equipements de bureau'!#REF!)</f>
        <v>#REF!</v>
      </c>
      <c r="FR16" t="e">
        <f>SUMIF('1.2 Equipements de bureau'!$B$51:$B$2241,CalculBureau!$C16,'1.2 Equipements de bureau'!#REF!)</f>
        <v>#REF!</v>
      </c>
      <c r="FS16" t="e">
        <f>SUMIF('1.2 Equipements de bureau'!$B$51:$B$2241,CalculBureau!$C16,'1.2 Equipements de bureau'!#REF!)</f>
        <v>#REF!</v>
      </c>
      <c r="FT16" t="e">
        <f>SUMIF('1.2 Equipements de bureau'!$B$51:$B$2241,CalculBureau!$C16,'1.2 Equipements de bureau'!#REF!)</f>
        <v>#REF!</v>
      </c>
      <c r="FU16" t="e">
        <f>SUMIF('1.2 Equipements de bureau'!$B$51:$B$2241,CalculBureau!$C16,'1.2 Equipements de bureau'!#REF!)</f>
        <v>#REF!</v>
      </c>
      <c r="FV16" t="e">
        <f>SUMIF('1.2 Equipements de bureau'!$B$51:$B$2241,CalculBureau!$C16,'1.2 Equipements de bureau'!#REF!)</f>
        <v>#REF!</v>
      </c>
      <c r="FW16" t="e">
        <f>SUMIF('1.2 Equipements de bureau'!$B$51:$B$2241,CalculBureau!$C16,'1.2 Equipements de bureau'!#REF!)</f>
        <v>#REF!</v>
      </c>
      <c r="FX16" t="e">
        <f>SUMIF('1.2 Equipements de bureau'!$B$51:$B$2241,CalculBureau!$C16,'1.2 Equipements de bureau'!#REF!)</f>
        <v>#REF!</v>
      </c>
      <c r="FY16" t="e">
        <f>SUMIF('1.2 Equipements de bureau'!$B$51:$B$2241,CalculBureau!$C16,'1.2 Equipements de bureau'!#REF!)</f>
        <v>#REF!</v>
      </c>
      <c r="FZ16" t="e">
        <f>SUMIF('1.2 Equipements de bureau'!$B$51:$B$2241,CalculBureau!$C16,'1.2 Equipements de bureau'!#REF!)</f>
        <v>#REF!</v>
      </c>
      <c r="GA16" t="e">
        <f>SUMIF('1.2 Equipements de bureau'!$B$51:$B$2241,CalculBureau!$C16,'1.2 Equipements de bureau'!#REF!)</f>
        <v>#REF!</v>
      </c>
      <c r="GB16" t="e">
        <f>SUMIF('1.2 Equipements de bureau'!$B$51:$B$2241,CalculBureau!$C16,'1.2 Equipements de bureau'!#REF!)</f>
        <v>#REF!</v>
      </c>
      <c r="GC16" t="e">
        <f>SUMIF('1.2 Equipements de bureau'!$B$51:$B$2241,CalculBureau!$C16,'1.2 Equipements de bureau'!#REF!)</f>
        <v>#REF!</v>
      </c>
      <c r="GD16" t="e">
        <f>SUMIF('1.2 Equipements de bureau'!$B$51:$B$2241,CalculBureau!$C16,'1.2 Equipements de bureau'!#REF!)</f>
        <v>#REF!</v>
      </c>
      <c r="GE16" t="e">
        <f>SUMIF('1.2 Equipements de bureau'!$B$51:$B$2241,CalculBureau!$C16,'1.2 Equipements de bureau'!#REF!)</f>
        <v>#REF!</v>
      </c>
      <c r="GF16" t="e">
        <f>SUMIF('1.2 Equipements de bureau'!$B$51:$B$2241,CalculBureau!$C16,'1.2 Equipements de bureau'!#REF!)</f>
        <v>#REF!</v>
      </c>
      <c r="GG16" t="e">
        <f>SUMIF('1.2 Equipements de bureau'!$B$51:$B$2241,CalculBureau!$C16,'1.2 Equipements de bureau'!#REF!)</f>
        <v>#REF!</v>
      </c>
      <c r="GH16" t="e">
        <f>SUMIF('1.2 Equipements de bureau'!$B$51:$B$2241,CalculBureau!$C16,'1.2 Equipements de bureau'!#REF!)</f>
        <v>#REF!</v>
      </c>
      <c r="GI16" t="e">
        <f>SUMIF('1.2 Equipements de bureau'!$B$51:$B$2241,CalculBureau!$C16,'1.2 Equipements de bureau'!#REF!)</f>
        <v>#REF!</v>
      </c>
      <c r="GJ16" t="e">
        <f>SUMIF('1.2 Equipements de bureau'!$B$51:$B$2241,CalculBureau!$C16,'1.2 Equipements de bureau'!#REF!)</f>
        <v>#REF!</v>
      </c>
      <c r="GK16" t="e">
        <f>SUMIF('1.2 Equipements de bureau'!$B$51:$B$2241,CalculBureau!$C16,'1.2 Equipements de bureau'!#REF!)</f>
        <v>#REF!</v>
      </c>
      <c r="GL16" t="e">
        <f>SUMIF('1.2 Equipements de bureau'!$B$51:$B$2241,CalculBureau!$C16,'1.2 Equipements de bureau'!#REF!)</f>
        <v>#REF!</v>
      </c>
      <c r="GM16" t="e">
        <f>SUMIF('1.2 Equipements de bureau'!$B$51:$B$2241,CalculBureau!$C16,'1.2 Equipements de bureau'!#REF!)</f>
        <v>#REF!</v>
      </c>
      <c r="GN16" t="e">
        <f>SUMIF('1.2 Equipements de bureau'!$B$51:$B$2241,CalculBureau!$C16,'1.2 Equipements de bureau'!#REF!)</f>
        <v>#REF!</v>
      </c>
      <c r="GO16" t="e">
        <f>SUMIF('1.2 Equipements de bureau'!$B$51:$B$2241,CalculBureau!$C16,'1.2 Equipements de bureau'!#REF!)</f>
        <v>#REF!</v>
      </c>
      <c r="GP16" t="e">
        <f>SUMIF('1.2 Equipements de bureau'!$B$51:$B$2241,CalculBureau!$C16,'1.2 Equipements de bureau'!#REF!)</f>
        <v>#REF!</v>
      </c>
      <c r="GQ16" t="e">
        <f>SUMIF('1.2 Equipements de bureau'!$B$51:$B$2241,CalculBureau!$C16,'1.2 Equipements de bureau'!#REF!)</f>
        <v>#REF!</v>
      </c>
      <c r="GR16" t="e">
        <f>SUMIF('1.2 Equipements de bureau'!$B$51:$B$2241,CalculBureau!$C16,'1.2 Equipements de bureau'!#REF!)</f>
        <v>#REF!</v>
      </c>
      <c r="GS16" t="e">
        <f>SUMIF('1.2 Equipements de bureau'!$B$51:$B$2241,CalculBureau!$C16,'1.2 Equipements de bureau'!#REF!)</f>
        <v>#REF!</v>
      </c>
      <c r="GT16" t="e">
        <f>SUMIF('1.2 Equipements de bureau'!$B$51:$B$2241,CalculBureau!$C16,'1.2 Equipements de bureau'!#REF!)</f>
        <v>#REF!</v>
      </c>
      <c r="GU16" t="e">
        <f>SUMIF('1.2 Equipements de bureau'!$B$51:$B$2241,CalculBureau!$C16,'1.2 Equipements de bureau'!#REF!)</f>
        <v>#REF!</v>
      </c>
    </row>
    <row r="17" spans="3:203" x14ac:dyDescent="0.25">
      <c r="C17" s="195" t="s">
        <v>402</v>
      </c>
      <c r="D17">
        <f>SUMIF('1.2 Equipements de bureau'!$B$51:$B$2241,CalculBureau!$C17,'1.2 Equipements de bureau'!D$51:D2261)</f>
        <v>0</v>
      </c>
      <c r="E17">
        <f>SUMIF('1.2 Equipements de bureau'!$B$51:$B$2241,CalculBureau!$C17,'1.2 Equipements de bureau'!E$51:E2261)</f>
        <v>0</v>
      </c>
      <c r="F17">
        <f>SUMIF('1.2 Equipements de bureau'!$B$51:$B$2241,CalculBureau!$C17,'1.2 Equipements de bureau'!F$51:F2261)</f>
        <v>0</v>
      </c>
      <c r="G17">
        <f>SUMIF('1.2 Equipements de bureau'!$B$51:$B$2241,CalculBureau!$C17,'1.2 Equipements de bureau'!G$51:G2261)</f>
        <v>0</v>
      </c>
      <c r="H17">
        <f>SUMIF('1.2 Equipements de bureau'!$B$51:$B$2241,CalculBureau!$C17,'1.2 Equipements de bureau'!H$51:H2261)</f>
        <v>0</v>
      </c>
      <c r="I17">
        <f>SUMIF('1.2 Equipements de bureau'!$B$51:$B$2241,CalculBureau!$C17,'1.2 Equipements de bureau'!I$51:I2261)</f>
        <v>0</v>
      </c>
      <c r="J17">
        <f>SUMIF('1.2 Equipements de bureau'!$B$51:$B$2241,CalculBureau!$C17,'1.2 Equipements de bureau'!J$51:J2261)</f>
        <v>0</v>
      </c>
      <c r="K17">
        <f>SUMIF('1.2 Equipements de bureau'!$B$51:$B$2241,CalculBureau!$C17,'1.2 Equipements de bureau'!K$51:K2261)</f>
        <v>0</v>
      </c>
      <c r="L17">
        <f>SUMIF('1.2 Equipements de bureau'!$B$51:$B$2241,CalculBureau!$C17,'1.2 Equipements de bureau'!L$51:L2261)</f>
        <v>0</v>
      </c>
      <c r="M17">
        <f>SUMIF('1.2 Equipements de bureau'!$B$51:$B$2241,CalculBureau!$C17,'1.2 Equipements de bureau'!M$51:M2261)</f>
        <v>0</v>
      </c>
      <c r="N17">
        <f>SUMIF('1.2 Equipements de bureau'!$B$51:$B$2241,CalculBureau!$C17,'1.2 Equipements de bureau'!N$51:N2261)</f>
        <v>0</v>
      </c>
      <c r="O17">
        <f>SUMIF('1.2 Equipements de bureau'!$B$51:$B$2241,CalculBureau!$C17,'1.2 Equipements de bureau'!O$51:O2261)</f>
        <v>0</v>
      </c>
      <c r="P17">
        <f>SUMIF('1.2 Equipements de bureau'!$B$51:$B$2241,CalculBureau!$C17,'1.2 Equipements de bureau'!P$51:P2261)</f>
        <v>0</v>
      </c>
      <c r="Q17">
        <f>SUMIF('1.2 Equipements de bureau'!$B$51:$B$2241,CalculBureau!$C17,'1.2 Equipements de bureau'!Q$51:Q2261)</f>
        <v>0</v>
      </c>
      <c r="R17">
        <f>SUMIF('1.2 Equipements de bureau'!$B$51:$B$2241,CalculBureau!$C17,'1.2 Equipements de bureau'!R$51:R2261)</f>
        <v>0</v>
      </c>
      <c r="S17">
        <f>SUMIF('1.2 Equipements de bureau'!$B$51:$B$2241,CalculBureau!$C17,'1.2 Equipements de bureau'!S$51:S2261)</f>
        <v>0</v>
      </c>
      <c r="T17">
        <f>SUMIF('1.2 Equipements de bureau'!$B$51:$B$2241,CalculBureau!$C17,'1.2 Equipements de bureau'!T$51:T2261)</f>
        <v>0</v>
      </c>
      <c r="U17">
        <f>SUMIF('1.2 Equipements de bureau'!$B$51:$B$2241,CalculBureau!$C17,'1.2 Equipements de bureau'!U$51:U2261)</f>
        <v>0</v>
      </c>
      <c r="V17">
        <f>SUMIF('1.2 Equipements de bureau'!$B$51:$B$2241,CalculBureau!$C17,'1.2 Equipements de bureau'!V$51:V2261)</f>
        <v>0</v>
      </c>
      <c r="W17">
        <f>SUMIF('1.2 Equipements de bureau'!$B$51:$B$2241,CalculBureau!$C17,'1.2 Equipements de bureau'!W$51:W2261)</f>
        <v>0</v>
      </c>
      <c r="X17">
        <f>SUMIF('1.2 Equipements de bureau'!$B$51:$B$2241,CalculBureau!$C17,'1.2 Equipements de bureau'!X$51:X2261)</f>
        <v>0</v>
      </c>
      <c r="Y17">
        <f>SUMIF('1.2 Equipements de bureau'!$B$51:$B$2241,CalculBureau!$C17,'1.2 Equipements de bureau'!Y$51:Y2261)</f>
        <v>0</v>
      </c>
      <c r="Z17">
        <f>SUMIF('1.2 Equipements de bureau'!$B$51:$B$2241,CalculBureau!$C17,'1.2 Equipements de bureau'!Z$51:Z2261)</f>
        <v>0</v>
      </c>
      <c r="AA17">
        <f>SUMIF('1.2 Equipements de bureau'!$B$51:$B$2241,CalculBureau!$C17,'1.2 Equipements de bureau'!AA$51:AA2261)</f>
        <v>0</v>
      </c>
      <c r="AB17">
        <f>SUMIF('1.2 Equipements de bureau'!$B$51:$B$2241,CalculBureau!$C17,'1.2 Equipements de bureau'!AB$51:AB2261)</f>
        <v>0</v>
      </c>
      <c r="AC17">
        <f>SUMIF('1.2 Equipements de bureau'!$B$51:$B$2241,CalculBureau!$C17,'1.2 Equipements de bureau'!AC$51:AC2261)</f>
        <v>0</v>
      </c>
      <c r="AD17">
        <f>SUMIF('1.2 Equipements de bureau'!$B$51:$B$2241,CalculBureau!$C17,'1.2 Equipements de bureau'!AD$51:AD2261)</f>
        <v>0</v>
      </c>
      <c r="AE17">
        <f>SUMIF('1.2 Equipements de bureau'!$B$51:$B$2241,CalculBureau!$C17,'1.2 Equipements de bureau'!AE$51:AE2261)</f>
        <v>0</v>
      </c>
      <c r="AF17">
        <f>SUMIF('1.2 Equipements de bureau'!$B$51:$B$2241,CalculBureau!$C17,'1.2 Equipements de bureau'!AF$51:AF2261)</f>
        <v>0</v>
      </c>
      <c r="AG17">
        <f>SUMIF('1.2 Equipements de bureau'!$B$51:$B$2241,CalculBureau!$C17,'1.2 Equipements de bureau'!AG$51:AG2261)</f>
        <v>0</v>
      </c>
      <c r="AH17" t="e">
        <f>SUMIF('1.2 Equipements de bureau'!$B$51:$B$2241,CalculBureau!$C17,'1.2 Equipements de bureau'!#REF!)</f>
        <v>#REF!</v>
      </c>
      <c r="AI17" t="e">
        <f>SUMIF('1.2 Equipements de bureau'!$B$51:$B$2241,CalculBureau!$C17,'1.2 Equipements de bureau'!#REF!)</f>
        <v>#REF!</v>
      </c>
      <c r="AJ17" t="e">
        <f>SUMIF('1.2 Equipements de bureau'!$B$51:$B$2241,CalculBureau!$C17,'1.2 Equipements de bureau'!#REF!)</f>
        <v>#REF!</v>
      </c>
      <c r="AK17" t="e">
        <f>SUMIF('1.2 Equipements de bureau'!$B$51:$B$2241,CalculBureau!$C17,'1.2 Equipements de bureau'!#REF!)</f>
        <v>#REF!</v>
      </c>
      <c r="AL17" t="e">
        <f>SUMIF('1.2 Equipements de bureau'!$B$51:$B$2241,CalculBureau!$C17,'1.2 Equipements de bureau'!#REF!)</f>
        <v>#REF!</v>
      </c>
      <c r="AM17" t="e">
        <f>SUMIF('1.2 Equipements de bureau'!$B$51:$B$2241,CalculBureau!$C17,'1.2 Equipements de bureau'!#REF!)</f>
        <v>#REF!</v>
      </c>
      <c r="AN17" t="e">
        <f>SUMIF('1.2 Equipements de bureau'!$B$51:$B$2241,CalculBureau!$C17,'1.2 Equipements de bureau'!#REF!)</f>
        <v>#REF!</v>
      </c>
      <c r="AO17" t="e">
        <f>SUMIF('1.2 Equipements de bureau'!$B$51:$B$2241,CalculBureau!$C17,'1.2 Equipements de bureau'!#REF!)</f>
        <v>#REF!</v>
      </c>
      <c r="AP17" t="e">
        <f>SUMIF('1.2 Equipements de bureau'!$B$51:$B$2241,CalculBureau!$C17,'1.2 Equipements de bureau'!#REF!)</f>
        <v>#REF!</v>
      </c>
      <c r="AQ17" t="e">
        <f>SUMIF('1.2 Equipements de bureau'!$B$51:$B$2241,CalculBureau!$C17,'1.2 Equipements de bureau'!#REF!)</f>
        <v>#REF!</v>
      </c>
      <c r="AR17" t="e">
        <f>SUMIF('1.2 Equipements de bureau'!$B$51:$B$2241,CalculBureau!$C17,'1.2 Equipements de bureau'!#REF!)</f>
        <v>#REF!</v>
      </c>
      <c r="AS17" t="e">
        <f>SUMIF('1.2 Equipements de bureau'!$B$51:$B$2241,CalculBureau!$C17,'1.2 Equipements de bureau'!#REF!)</f>
        <v>#REF!</v>
      </c>
      <c r="AT17" t="e">
        <f>SUMIF('1.2 Equipements de bureau'!$B$51:$B$2241,CalculBureau!$C17,'1.2 Equipements de bureau'!#REF!)</f>
        <v>#REF!</v>
      </c>
      <c r="AU17" t="e">
        <f>SUMIF('1.2 Equipements de bureau'!$B$51:$B$2241,CalculBureau!$C17,'1.2 Equipements de bureau'!#REF!)</f>
        <v>#REF!</v>
      </c>
      <c r="AV17" t="e">
        <f>SUMIF('1.2 Equipements de bureau'!$B$51:$B$2241,CalculBureau!$C17,'1.2 Equipements de bureau'!#REF!)</f>
        <v>#REF!</v>
      </c>
      <c r="AW17" t="e">
        <f>SUMIF('1.2 Equipements de bureau'!$B$51:$B$2241,CalculBureau!$C17,'1.2 Equipements de bureau'!#REF!)</f>
        <v>#REF!</v>
      </c>
      <c r="AX17" t="e">
        <f>SUMIF('1.2 Equipements de bureau'!$B$51:$B$2241,CalculBureau!$C17,'1.2 Equipements de bureau'!#REF!)</f>
        <v>#REF!</v>
      </c>
      <c r="AY17" t="e">
        <f>SUMIF('1.2 Equipements de bureau'!$B$51:$B$2241,CalculBureau!$C17,'1.2 Equipements de bureau'!#REF!)</f>
        <v>#REF!</v>
      </c>
      <c r="AZ17" t="e">
        <f>SUMIF('1.2 Equipements de bureau'!$B$51:$B$2241,CalculBureau!$C17,'1.2 Equipements de bureau'!#REF!)</f>
        <v>#REF!</v>
      </c>
      <c r="BA17" t="e">
        <f>SUMIF('1.2 Equipements de bureau'!$B$51:$B$2241,CalculBureau!$C17,'1.2 Equipements de bureau'!#REF!)</f>
        <v>#REF!</v>
      </c>
      <c r="BB17" t="e">
        <f>SUMIF('1.2 Equipements de bureau'!$B$51:$B$2241,CalculBureau!$C17,'1.2 Equipements de bureau'!#REF!)</f>
        <v>#REF!</v>
      </c>
      <c r="BC17" t="e">
        <f>SUMIF('1.2 Equipements de bureau'!$B$51:$B$2241,CalculBureau!$C17,'1.2 Equipements de bureau'!#REF!)</f>
        <v>#REF!</v>
      </c>
      <c r="BD17" t="e">
        <f>SUMIF('1.2 Equipements de bureau'!$B$51:$B$2241,CalculBureau!$C17,'1.2 Equipements de bureau'!#REF!)</f>
        <v>#REF!</v>
      </c>
      <c r="BE17" t="e">
        <f>SUMIF('1.2 Equipements de bureau'!$B$51:$B$2241,CalculBureau!$C17,'1.2 Equipements de bureau'!#REF!)</f>
        <v>#REF!</v>
      </c>
      <c r="BF17" t="e">
        <f>SUMIF('1.2 Equipements de bureau'!$B$51:$B$2241,CalculBureau!$C17,'1.2 Equipements de bureau'!#REF!)</f>
        <v>#REF!</v>
      </c>
      <c r="BG17" t="e">
        <f>SUMIF('1.2 Equipements de bureau'!$B$51:$B$2241,CalculBureau!$C17,'1.2 Equipements de bureau'!#REF!)</f>
        <v>#REF!</v>
      </c>
      <c r="BH17" t="e">
        <f>SUMIF('1.2 Equipements de bureau'!$B$51:$B$2241,CalculBureau!$C17,'1.2 Equipements de bureau'!#REF!)</f>
        <v>#REF!</v>
      </c>
      <c r="BI17" t="e">
        <f>SUMIF('1.2 Equipements de bureau'!$B$51:$B$2241,CalculBureau!$C17,'1.2 Equipements de bureau'!#REF!)</f>
        <v>#REF!</v>
      </c>
      <c r="BJ17" t="e">
        <f>SUMIF('1.2 Equipements de bureau'!$B$51:$B$2241,CalculBureau!$C17,'1.2 Equipements de bureau'!#REF!)</f>
        <v>#REF!</v>
      </c>
      <c r="BK17" t="e">
        <f>SUMIF('1.2 Equipements de bureau'!$B$51:$B$2241,CalculBureau!$C17,'1.2 Equipements de bureau'!#REF!)</f>
        <v>#REF!</v>
      </c>
      <c r="BL17" t="e">
        <f>SUMIF('1.2 Equipements de bureau'!$B$51:$B$2241,CalculBureau!$C17,'1.2 Equipements de bureau'!#REF!)</f>
        <v>#REF!</v>
      </c>
      <c r="BM17" t="e">
        <f>SUMIF('1.2 Equipements de bureau'!$B$51:$B$2241,CalculBureau!$C17,'1.2 Equipements de bureau'!#REF!)</f>
        <v>#REF!</v>
      </c>
      <c r="BN17" t="e">
        <f>SUMIF('1.2 Equipements de bureau'!$B$51:$B$2241,CalculBureau!$C17,'1.2 Equipements de bureau'!#REF!)</f>
        <v>#REF!</v>
      </c>
      <c r="BO17" t="e">
        <f>SUMIF('1.2 Equipements de bureau'!$B$51:$B$2241,CalculBureau!$C17,'1.2 Equipements de bureau'!#REF!)</f>
        <v>#REF!</v>
      </c>
      <c r="BP17" t="e">
        <f>SUMIF('1.2 Equipements de bureau'!$B$51:$B$2241,CalculBureau!$C17,'1.2 Equipements de bureau'!#REF!)</f>
        <v>#REF!</v>
      </c>
      <c r="BQ17" t="e">
        <f>SUMIF('1.2 Equipements de bureau'!$B$51:$B$2241,CalculBureau!$C17,'1.2 Equipements de bureau'!#REF!)</f>
        <v>#REF!</v>
      </c>
      <c r="BR17" t="e">
        <f>SUMIF('1.2 Equipements de bureau'!$B$51:$B$2241,CalculBureau!$C17,'1.2 Equipements de bureau'!#REF!)</f>
        <v>#REF!</v>
      </c>
      <c r="BS17" t="e">
        <f>SUMIF('1.2 Equipements de bureau'!$B$51:$B$2241,CalculBureau!$C17,'1.2 Equipements de bureau'!#REF!)</f>
        <v>#REF!</v>
      </c>
      <c r="BT17" t="e">
        <f>SUMIF('1.2 Equipements de bureau'!$B$51:$B$2241,CalculBureau!$C17,'1.2 Equipements de bureau'!#REF!)</f>
        <v>#REF!</v>
      </c>
      <c r="BU17" t="e">
        <f>SUMIF('1.2 Equipements de bureau'!$B$51:$B$2241,CalculBureau!$C17,'1.2 Equipements de bureau'!#REF!)</f>
        <v>#REF!</v>
      </c>
      <c r="BV17" t="e">
        <f>SUMIF('1.2 Equipements de bureau'!$B$51:$B$2241,CalculBureau!$C17,'1.2 Equipements de bureau'!#REF!)</f>
        <v>#REF!</v>
      </c>
      <c r="BW17" t="e">
        <f>SUMIF('1.2 Equipements de bureau'!$B$51:$B$2241,CalculBureau!$C17,'1.2 Equipements de bureau'!#REF!)</f>
        <v>#REF!</v>
      </c>
      <c r="BX17" t="e">
        <f>SUMIF('1.2 Equipements de bureau'!$B$51:$B$2241,CalculBureau!$C17,'1.2 Equipements de bureau'!#REF!)</f>
        <v>#REF!</v>
      </c>
      <c r="BY17" t="e">
        <f>SUMIF('1.2 Equipements de bureau'!$B$51:$B$2241,CalculBureau!$C17,'1.2 Equipements de bureau'!#REF!)</f>
        <v>#REF!</v>
      </c>
      <c r="BZ17" t="e">
        <f>SUMIF('1.2 Equipements de bureau'!$B$51:$B$2241,CalculBureau!$C17,'1.2 Equipements de bureau'!#REF!)</f>
        <v>#REF!</v>
      </c>
      <c r="CA17" t="e">
        <f>SUMIF('1.2 Equipements de bureau'!$B$51:$B$2241,CalculBureau!$C17,'1.2 Equipements de bureau'!#REF!)</f>
        <v>#REF!</v>
      </c>
      <c r="CB17" t="e">
        <f>SUMIF('1.2 Equipements de bureau'!$B$51:$B$2241,CalculBureau!$C17,'1.2 Equipements de bureau'!#REF!)</f>
        <v>#REF!</v>
      </c>
      <c r="CC17" t="e">
        <f>SUMIF('1.2 Equipements de bureau'!$B$51:$B$2241,CalculBureau!$C17,'1.2 Equipements de bureau'!#REF!)</f>
        <v>#REF!</v>
      </c>
      <c r="CD17" t="e">
        <f>SUMIF('1.2 Equipements de bureau'!$B$51:$B$2241,CalculBureau!$C17,'1.2 Equipements de bureau'!#REF!)</f>
        <v>#REF!</v>
      </c>
      <c r="CE17" t="e">
        <f>SUMIF('1.2 Equipements de bureau'!$B$51:$B$2241,CalculBureau!$C17,'1.2 Equipements de bureau'!#REF!)</f>
        <v>#REF!</v>
      </c>
      <c r="CF17" t="e">
        <f>SUMIF('1.2 Equipements de bureau'!$B$51:$B$2241,CalculBureau!$C17,'1.2 Equipements de bureau'!#REF!)</f>
        <v>#REF!</v>
      </c>
      <c r="CG17" t="e">
        <f>SUMIF('1.2 Equipements de bureau'!$B$51:$B$2241,CalculBureau!$C17,'1.2 Equipements de bureau'!#REF!)</f>
        <v>#REF!</v>
      </c>
      <c r="CH17" t="e">
        <f>SUMIF('1.2 Equipements de bureau'!$B$51:$B$2241,CalculBureau!$C17,'1.2 Equipements de bureau'!#REF!)</f>
        <v>#REF!</v>
      </c>
      <c r="CI17" t="e">
        <f>SUMIF('1.2 Equipements de bureau'!$B$51:$B$2241,CalculBureau!$C17,'1.2 Equipements de bureau'!#REF!)</f>
        <v>#REF!</v>
      </c>
      <c r="CJ17" t="e">
        <f>SUMIF('1.2 Equipements de bureau'!$B$51:$B$2241,CalculBureau!$C17,'1.2 Equipements de bureau'!#REF!)</f>
        <v>#REF!</v>
      </c>
      <c r="CK17" t="e">
        <f>SUMIF('1.2 Equipements de bureau'!$B$51:$B$2241,CalculBureau!$C17,'1.2 Equipements de bureau'!#REF!)</f>
        <v>#REF!</v>
      </c>
      <c r="CL17" t="e">
        <f>SUMIF('1.2 Equipements de bureau'!$B$51:$B$2241,CalculBureau!$C17,'1.2 Equipements de bureau'!#REF!)</f>
        <v>#REF!</v>
      </c>
      <c r="CM17" t="e">
        <f>SUMIF('1.2 Equipements de bureau'!$B$51:$B$2241,CalculBureau!$C17,'1.2 Equipements de bureau'!#REF!)</f>
        <v>#REF!</v>
      </c>
      <c r="CN17" t="e">
        <f>SUMIF('1.2 Equipements de bureau'!$B$51:$B$2241,CalculBureau!$C17,'1.2 Equipements de bureau'!#REF!)</f>
        <v>#REF!</v>
      </c>
      <c r="CO17" t="e">
        <f>SUMIF('1.2 Equipements de bureau'!$B$51:$B$2241,CalculBureau!$C17,'1.2 Equipements de bureau'!#REF!)</f>
        <v>#REF!</v>
      </c>
      <c r="CP17" t="e">
        <f>SUMIF('1.2 Equipements de bureau'!$B$51:$B$2241,CalculBureau!$C17,'1.2 Equipements de bureau'!#REF!)</f>
        <v>#REF!</v>
      </c>
      <c r="CQ17" t="e">
        <f>SUMIF('1.2 Equipements de bureau'!$B$51:$B$2241,CalculBureau!$C17,'1.2 Equipements de bureau'!#REF!)</f>
        <v>#REF!</v>
      </c>
      <c r="CR17" t="e">
        <f>SUMIF('1.2 Equipements de bureau'!$B$51:$B$2241,CalculBureau!$C17,'1.2 Equipements de bureau'!#REF!)</f>
        <v>#REF!</v>
      </c>
      <c r="CS17" t="e">
        <f>SUMIF('1.2 Equipements de bureau'!$B$51:$B$2241,CalculBureau!$C17,'1.2 Equipements de bureau'!#REF!)</f>
        <v>#REF!</v>
      </c>
      <c r="CT17" t="e">
        <f>SUMIF('1.2 Equipements de bureau'!$B$51:$B$2241,CalculBureau!$C17,'1.2 Equipements de bureau'!#REF!)</f>
        <v>#REF!</v>
      </c>
      <c r="CU17" t="e">
        <f>SUMIF('1.2 Equipements de bureau'!$B$51:$B$2241,CalculBureau!$C17,'1.2 Equipements de bureau'!#REF!)</f>
        <v>#REF!</v>
      </c>
      <c r="CV17" t="e">
        <f>SUMIF('1.2 Equipements de bureau'!$B$51:$B$2241,CalculBureau!$C17,'1.2 Equipements de bureau'!#REF!)</f>
        <v>#REF!</v>
      </c>
      <c r="CW17" t="e">
        <f>SUMIF('1.2 Equipements de bureau'!$B$51:$B$2241,CalculBureau!$C17,'1.2 Equipements de bureau'!#REF!)</f>
        <v>#REF!</v>
      </c>
      <c r="CX17" t="e">
        <f>SUMIF('1.2 Equipements de bureau'!$B$51:$B$2241,CalculBureau!$C17,'1.2 Equipements de bureau'!#REF!)</f>
        <v>#REF!</v>
      </c>
      <c r="CY17" t="e">
        <f>SUMIF('1.2 Equipements de bureau'!$B$51:$B$2241,CalculBureau!$C17,'1.2 Equipements de bureau'!#REF!)</f>
        <v>#REF!</v>
      </c>
      <c r="CZ17" t="e">
        <f>SUMIF('1.2 Equipements de bureau'!$B$51:$B$2241,CalculBureau!$C17,'1.2 Equipements de bureau'!#REF!)</f>
        <v>#REF!</v>
      </c>
      <c r="DA17" t="e">
        <f>SUMIF('1.2 Equipements de bureau'!$B$51:$B$2241,CalculBureau!$C17,'1.2 Equipements de bureau'!#REF!)</f>
        <v>#REF!</v>
      </c>
      <c r="DB17" t="e">
        <f>SUMIF('1.2 Equipements de bureau'!$B$51:$B$2241,CalculBureau!$C17,'1.2 Equipements de bureau'!#REF!)</f>
        <v>#REF!</v>
      </c>
      <c r="DC17" t="e">
        <f>SUMIF('1.2 Equipements de bureau'!$B$51:$B$2241,CalculBureau!$C17,'1.2 Equipements de bureau'!#REF!)</f>
        <v>#REF!</v>
      </c>
      <c r="DD17" t="e">
        <f>SUMIF('1.2 Equipements de bureau'!$B$51:$B$2241,CalculBureau!$C17,'1.2 Equipements de bureau'!#REF!)</f>
        <v>#REF!</v>
      </c>
      <c r="DE17" t="e">
        <f>SUMIF('1.2 Equipements de bureau'!$B$51:$B$2241,CalculBureau!$C17,'1.2 Equipements de bureau'!#REF!)</f>
        <v>#REF!</v>
      </c>
      <c r="DF17" t="e">
        <f>SUMIF('1.2 Equipements de bureau'!$B$51:$B$2241,CalculBureau!$C17,'1.2 Equipements de bureau'!#REF!)</f>
        <v>#REF!</v>
      </c>
      <c r="DG17" t="e">
        <f>SUMIF('1.2 Equipements de bureau'!$B$51:$B$2241,CalculBureau!$C17,'1.2 Equipements de bureau'!#REF!)</f>
        <v>#REF!</v>
      </c>
      <c r="DH17" t="e">
        <f>SUMIF('1.2 Equipements de bureau'!$B$51:$B$2241,CalculBureau!$C17,'1.2 Equipements de bureau'!#REF!)</f>
        <v>#REF!</v>
      </c>
      <c r="DI17" t="e">
        <f>SUMIF('1.2 Equipements de bureau'!$B$51:$B$2241,CalculBureau!$C17,'1.2 Equipements de bureau'!#REF!)</f>
        <v>#REF!</v>
      </c>
      <c r="DJ17" t="e">
        <f>SUMIF('1.2 Equipements de bureau'!$B$51:$B$2241,CalculBureau!$C17,'1.2 Equipements de bureau'!#REF!)</f>
        <v>#REF!</v>
      </c>
      <c r="DK17" t="e">
        <f>SUMIF('1.2 Equipements de bureau'!$B$51:$B$2241,CalculBureau!$C17,'1.2 Equipements de bureau'!#REF!)</f>
        <v>#REF!</v>
      </c>
      <c r="DL17" t="e">
        <f>SUMIF('1.2 Equipements de bureau'!$B$51:$B$2241,CalculBureau!$C17,'1.2 Equipements de bureau'!#REF!)</f>
        <v>#REF!</v>
      </c>
      <c r="DM17" t="e">
        <f>SUMIF('1.2 Equipements de bureau'!$B$51:$B$2241,CalculBureau!$C17,'1.2 Equipements de bureau'!#REF!)</f>
        <v>#REF!</v>
      </c>
      <c r="DN17" t="e">
        <f>SUMIF('1.2 Equipements de bureau'!$B$51:$B$2241,CalculBureau!$C17,'1.2 Equipements de bureau'!#REF!)</f>
        <v>#REF!</v>
      </c>
      <c r="DO17" t="e">
        <f>SUMIF('1.2 Equipements de bureau'!$B$51:$B$2241,CalculBureau!$C17,'1.2 Equipements de bureau'!#REF!)</f>
        <v>#REF!</v>
      </c>
      <c r="DP17" t="e">
        <f>SUMIF('1.2 Equipements de bureau'!$B$51:$B$2241,CalculBureau!$C17,'1.2 Equipements de bureau'!#REF!)</f>
        <v>#REF!</v>
      </c>
      <c r="DQ17" t="e">
        <f>SUMIF('1.2 Equipements de bureau'!$B$51:$B$2241,CalculBureau!$C17,'1.2 Equipements de bureau'!#REF!)</f>
        <v>#REF!</v>
      </c>
      <c r="DR17" t="e">
        <f>SUMIF('1.2 Equipements de bureau'!$B$51:$B$2241,CalculBureau!$C17,'1.2 Equipements de bureau'!#REF!)</f>
        <v>#REF!</v>
      </c>
      <c r="DS17" t="e">
        <f>SUMIF('1.2 Equipements de bureau'!$B$51:$B$2241,CalculBureau!$C17,'1.2 Equipements de bureau'!#REF!)</f>
        <v>#REF!</v>
      </c>
      <c r="DT17" t="e">
        <f>SUMIF('1.2 Equipements de bureau'!$B$51:$B$2241,CalculBureau!$C17,'1.2 Equipements de bureau'!#REF!)</f>
        <v>#REF!</v>
      </c>
      <c r="DU17" t="e">
        <f>SUMIF('1.2 Equipements de bureau'!$B$51:$B$2241,CalculBureau!$C17,'1.2 Equipements de bureau'!#REF!)</f>
        <v>#REF!</v>
      </c>
      <c r="DV17" t="e">
        <f>SUMIF('1.2 Equipements de bureau'!$B$51:$B$2241,CalculBureau!$C17,'1.2 Equipements de bureau'!#REF!)</f>
        <v>#REF!</v>
      </c>
      <c r="DW17" t="e">
        <f>SUMIF('1.2 Equipements de bureau'!$B$51:$B$2241,CalculBureau!$C17,'1.2 Equipements de bureau'!#REF!)</f>
        <v>#REF!</v>
      </c>
      <c r="DX17" t="e">
        <f>SUMIF('1.2 Equipements de bureau'!$B$51:$B$2241,CalculBureau!$C17,'1.2 Equipements de bureau'!#REF!)</f>
        <v>#REF!</v>
      </c>
      <c r="DY17" t="e">
        <f>SUMIF('1.2 Equipements de bureau'!$B$51:$B$2241,CalculBureau!$C17,'1.2 Equipements de bureau'!#REF!)</f>
        <v>#REF!</v>
      </c>
      <c r="DZ17" t="e">
        <f>SUMIF('1.2 Equipements de bureau'!$B$51:$B$2241,CalculBureau!$C17,'1.2 Equipements de bureau'!#REF!)</f>
        <v>#REF!</v>
      </c>
      <c r="EA17" t="e">
        <f>SUMIF('1.2 Equipements de bureau'!$B$51:$B$2241,CalculBureau!$C17,'1.2 Equipements de bureau'!#REF!)</f>
        <v>#REF!</v>
      </c>
      <c r="EB17" t="e">
        <f>SUMIF('1.2 Equipements de bureau'!$B$51:$B$2241,CalculBureau!$C17,'1.2 Equipements de bureau'!#REF!)</f>
        <v>#REF!</v>
      </c>
      <c r="EC17" t="e">
        <f>SUMIF('1.2 Equipements de bureau'!$B$51:$B$2241,CalculBureau!$C17,'1.2 Equipements de bureau'!#REF!)</f>
        <v>#REF!</v>
      </c>
      <c r="ED17" t="e">
        <f>SUMIF('1.2 Equipements de bureau'!$B$51:$B$2241,CalculBureau!$C17,'1.2 Equipements de bureau'!#REF!)</f>
        <v>#REF!</v>
      </c>
      <c r="EE17" t="e">
        <f>SUMIF('1.2 Equipements de bureau'!$B$51:$B$2241,CalculBureau!$C17,'1.2 Equipements de bureau'!#REF!)</f>
        <v>#REF!</v>
      </c>
      <c r="EF17" t="e">
        <f>SUMIF('1.2 Equipements de bureau'!$B$51:$B$2241,CalculBureau!$C17,'1.2 Equipements de bureau'!#REF!)</f>
        <v>#REF!</v>
      </c>
      <c r="EG17" t="e">
        <f>SUMIF('1.2 Equipements de bureau'!$B$51:$B$2241,CalculBureau!$C17,'1.2 Equipements de bureau'!#REF!)</f>
        <v>#REF!</v>
      </c>
      <c r="EH17" t="e">
        <f>SUMIF('1.2 Equipements de bureau'!$B$51:$B$2241,CalculBureau!$C17,'1.2 Equipements de bureau'!#REF!)</f>
        <v>#REF!</v>
      </c>
      <c r="EI17" t="e">
        <f>SUMIF('1.2 Equipements de bureau'!$B$51:$B$2241,CalculBureau!$C17,'1.2 Equipements de bureau'!#REF!)</f>
        <v>#REF!</v>
      </c>
      <c r="EJ17" t="e">
        <f>SUMIF('1.2 Equipements de bureau'!$B$51:$B$2241,CalculBureau!$C17,'1.2 Equipements de bureau'!#REF!)</f>
        <v>#REF!</v>
      </c>
      <c r="EK17" t="e">
        <f>SUMIF('1.2 Equipements de bureau'!$B$51:$B$2241,CalculBureau!$C17,'1.2 Equipements de bureau'!#REF!)</f>
        <v>#REF!</v>
      </c>
      <c r="EL17" t="e">
        <f>SUMIF('1.2 Equipements de bureau'!$B$51:$B$2241,CalculBureau!$C17,'1.2 Equipements de bureau'!#REF!)</f>
        <v>#REF!</v>
      </c>
      <c r="EM17" t="e">
        <f>SUMIF('1.2 Equipements de bureau'!$B$51:$B$2241,CalculBureau!$C17,'1.2 Equipements de bureau'!#REF!)</f>
        <v>#REF!</v>
      </c>
      <c r="EN17" t="e">
        <f>SUMIF('1.2 Equipements de bureau'!$B$51:$B$2241,CalculBureau!$C17,'1.2 Equipements de bureau'!#REF!)</f>
        <v>#REF!</v>
      </c>
      <c r="EO17" t="e">
        <f>SUMIF('1.2 Equipements de bureau'!$B$51:$B$2241,CalculBureau!$C17,'1.2 Equipements de bureau'!#REF!)</f>
        <v>#REF!</v>
      </c>
      <c r="EP17" t="e">
        <f>SUMIF('1.2 Equipements de bureau'!$B$51:$B$2241,CalculBureau!$C17,'1.2 Equipements de bureau'!#REF!)</f>
        <v>#REF!</v>
      </c>
      <c r="EQ17" t="e">
        <f>SUMIF('1.2 Equipements de bureau'!$B$51:$B$2241,CalculBureau!$C17,'1.2 Equipements de bureau'!#REF!)</f>
        <v>#REF!</v>
      </c>
      <c r="ER17" t="e">
        <f>SUMIF('1.2 Equipements de bureau'!$B$51:$B$2241,CalculBureau!$C17,'1.2 Equipements de bureau'!#REF!)</f>
        <v>#REF!</v>
      </c>
      <c r="ES17" t="e">
        <f>SUMIF('1.2 Equipements de bureau'!$B$51:$B$2241,CalculBureau!$C17,'1.2 Equipements de bureau'!#REF!)</f>
        <v>#REF!</v>
      </c>
      <c r="ET17" t="e">
        <f>SUMIF('1.2 Equipements de bureau'!$B$51:$B$2241,CalculBureau!$C17,'1.2 Equipements de bureau'!#REF!)</f>
        <v>#REF!</v>
      </c>
      <c r="EU17" t="e">
        <f>SUMIF('1.2 Equipements de bureau'!$B$51:$B$2241,CalculBureau!$C17,'1.2 Equipements de bureau'!#REF!)</f>
        <v>#REF!</v>
      </c>
      <c r="EV17" t="e">
        <f>SUMIF('1.2 Equipements de bureau'!$B$51:$B$2241,CalculBureau!$C17,'1.2 Equipements de bureau'!#REF!)</f>
        <v>#REF!</v>
      </c>
      <c r="EW17" t="e">
        <f>SUMIF('1.2 Equipements de bureau'!$B$51:$B$2241,CalculBureau!$C17,'1.2 Equipements de bureau'!#REF!)</f>
        <v>#REF!</v>
      </c>
      <c r="EX17" t="e">
        <f>SUMIF('1.2 Equipements de bureau'!$B$51:$B$2241,CalculBureau!$C17,'1.2 Equipements de bureau'!#REF!)</f>
        <v>#REF!</v>
      </c>
      <c r="EY17" t="e">
        <f>SUMIF('1.2 Equipements de bureau'!$B$51:$B$2241,CalculBureau!$C17,'1.2 Equipements de bureau'!#REF!)</f>
        <v>#REF!</v>
      </c>
      <c r="EZ17" t="e">
        <f>SUMIF('1.2 Equipements de bureau'!$B$51:$B$2241,CalculBureau!$C17,'1.2 Equipements de bureau'!#REF!)</f>
        <v>#REF!</v>
      </c>
      <c r="FA17" t="e">
        <f>SUMIF('1.2 Equipements de bureau'!$B$51:$B$2241,CalculBureau!$C17,'1.2 Equipements de bureau'!#REF!)</f>
        <v>#REF!</v>
      </c>
      <c r="FB17" t="e">
        <f>SUMIF('1.2 Equipements de bureau'!$B$51:$B$2241,CalculBureau!$C17,'1.2 Equipements de bureau'!#REF!)</f>
        <v>#REF!</v>
      </c>
      <c r="FC17" t="e">
        <f>SUMIF('1.2 Equipements de bureau'!$B$51:$B$2241,CalculBureau!$C17,'1.2 Equipements de bureau'!#REF!)</f>
        <v>#REF!</v>
      </c>
      <c r="FD17" t="e">
        <f>SUMIF('1.2 Equipements de bureau'!$B$51:$B$2241,CalculBureau!$C17,'1.2 Equipements de bureau'!#REF!)</f>
        <v>#REF!</v>
      </c>
      <c r="FE17" t="e">
        <f>SUMIF('1.2 Equipements de bureau'!$B$51:$B$2241,CalculBureau!$C17,'1.2 Equipements de bureau'!#REF!)</f>
        <v>#REF!</v>
      </c>
      <c r="FF17" t="e">
        <f>SUMIF('1.2 Equipements de bureau'!$B$51:$B$2241,CalculBureau!$C17,'1.2 Equipements de bureau'!#REF!)</f>
        <v>#REF!</v>
      </c>
      <c r="FG17" t="e">
        <f>SUMIF('1.2 Equipements de bureau'!$B$51:$B$2241,CalculBureau!$C17,'1.2 Equipements de bureau'!#REF!)</f>
        <v>#REF!</v>
      </c>
      <c r="FH17" t="e">
        <f>SUMIF('1.2 Equipements de bureau'!$B$51:$B$2241,CalculBureau!$C17,'1.2 Equipements de bureau'!#REF!)</f>
        <v>#REF!</v>
      </c>
      <c r="FI17" t="e">
        <f>SUMIF('1.2 Equipements de bureau'!$B$51:$B$2241,CalculBureau!$C17,'1.2 Equipements de bureau'!#REF!)</f>
        <v>#REF!</v>
      </c>
      <c r="FJ17" t="e">
        <f>SUMIF('1.2 Equipements de bureau'!$B$51:$B$2241,CalculBureau!$C17,'1.2 Equipements de bureau'!#REF!)</f>
        <v>#REF!</v>
      </c>
      <c r="FK17" t="e">
        <f>SUMIF('1.2 Equipements de bureau'!$B$51:$B$2241,CalculBureau!$C17,'1.2 Equipements de bureau'!#REF!)</f>
        <v>#REF!</v>
      </c>
      <c r="FL17" t="e">
        <f>SUMIF('1.2 Equipements de bureau'!$B$51:$B$2241,CalculBureau!$C17,'1.2 Equipements de bureau'!#REF!)</f>
        <v>#REF!</v>
      </c>
      <c r="FM17" t="e">
        <f>SUMIF('1.2 Equipements de bureau'!$B$51:$B$2241,CalculBureau!$C17,'1.2 Equipements de bureau'!#REF!)</f>
        <v>#REF!</v>
      </c>
      <c r="FN17" t="e">
        <f>SUMIF('1.2 Equipements de bureau'!$B$51:$B$2241,CalculBureau!$C17,'1.2 Equipements de bureau'!#REF!)</f>
        <v>#REF!</v>
      </c>
      <c r="FO17" t="e">
        <f>SUMIF('1.2 Equipements de bureau'!$B$51:$B$2241,CalculBureau!$C17,'1.2 Equipements de bureau'!#REF!)</f>
        <v>#REF!</v>
      </c>
      <c r="FP17" t="e">
        <f>SUMIF('1.2 Equipements de bureau'!$B$51:$B$2241,CalculBureau!$C17,'1.2 Equipements de bureau'!#REF!)</f>
        <v>#REF!</v>
      </c>
      <c r="FQ17" t="e">
        <f>SUMIF('1.2 Equipements de bureau'!$B$51:$B$2241,CalculBureau!$C17,'1.2 Equipements de bureau'!#REF!)</f>
        <v>#REF!</v>
      </c>
      <c r="FR17" t="e">
        <f>SUMIF('1.2 Equipements de bureau'!$B$51:$B$2241,CalculBureau!$C17,'1.2 Equipements de bureau'!#REF!)</f>
        <v>#REF!</v>
      </c>
      <c r="FS17" t="e">
        <f>SUMIF('1.2 Equipements de bureau'!$B$51:$B$2241,CalculBureau!$C17,'1.2 Equipements de bureau'!#REF!)</f>
        <v>#REF!</v>
      </c>
      <c r="FT17" t="e">
        <f>SUMIF('1.2 Equipements de bureau'!$B$51:$B$2241,CalculBureau!$C17,'1.2 Equipements de bureau'!#REF!)</f>
        <v>#REF!</v>
      </c>
      <c r="FU17" t="e">
        <f>SUMIF('1.2 Equipements de bureau'!$B$51:$B$2241,CalculBureau!$C17,'1.2 Equipements de bureau'!#REF!)</f>
        <v>#REF!</v>
      </c>
      <c r="FV17" t="e">
        <f>SUMIF('1.2 Equipements de bureau'!$B$51:$B$2241,CalculBureau!$C17,'1.2 Equipements de bureau'!#REF!)</f>
        <v>#REF!</v>
      </c>
      <c r="FW17" t="e">
        <f>SUMIF('1.2 Equipements de bureau'!$B$51:$B$2241,CalculBureau!$C17,'1.2 Equipements de bureau'!#REF!)</f>
        <v>#REF!</v>
      </c>
      <c r="FX17" t="e">
        <f>SUMIF('1.2 Equipements de bureau'!$B$51:$B$2241,CalculBureau!$C17,'1.2 Equipements de bureau'!#REF!)</f>
        <v>#REF!</v>
      </c>
      <c r="FY17" t="e">
        <f>SUMIF('1.2 Equipements de bureau'!$B$51:$B$2241,CalculBureau!$C17,'1.2 Equipements de bureau'!#REF!)</f>
        <v>#REF!</v>
      </c>
      <c r="FZ17" t="e">
        <f>SUMIF('1.2 Equipements de bureau'!$B$51:$B$2241,CalculBureau!$C17,'1.2 Equipements de bureau'!#REF!)</f>
        <v>#REF!</v>
      </c>
      <c r="GA17" t="e">
        <f>SUMIF('1.2 Equipements de bureau'!$B$51:$B$2241,CalculBureau!$C17,'1.2 Equipements de bureau'!#REF!)</f>
        <v>#REF!</v>
      </c>
      <c r="GB17" t="e">
        <f>SUMIF('1.2 Equipements de bureau'!$B$51:$B$2241,CalculBureau!$C17,'1.2 Equipements de bureau'!#REF!)</f>
        <v>#REF!</v>
      </c>
      <c r="GC17" t="e">
        <f>SUMIF('1.2 Equipements de bureau'!$B$51:$B$2241,CalculBureau!$C17,'1.2 Equipements de bureau'!#REF!)</f>
        <v>#REF!</v>
      </c>
      <c r="GD17" t="e">
        <f>SUMIF('1.2 Equipements de bureau'!$B$51:$B$2241,CalculBureau!$C17,'1.2 Equipements de bureau'!#REF!)</f>
        <v>#REF!</v>
      </c>
      <c r="GE17" t="e">
        <f>SUMIF('1.2 Equipements de bureau'!$B$51:$B$2241,CalculBureau!$C17,'1.2 Equipements de bureau'!#REF!)</f>
        <v>#REF!</v>
      </c>
      <c r="GF17" t="e">
        <f>SUMIF('1.2 Equipements de bureau'!$B$51:$B$2241,CalculBureau!$C17,'1.2 Equipements de bureau'!#REF!)</f>
        <v>#REF!</v>
      </c>
      <c r="GG17" t="e">
        <f>SUMIF('1.2 Equipements de bureau'!$B$51:$B$2241,CalculBureau!$C17,'1.2 Equipements de bureau'!#REF!)</f>
        <v>#REF!</v>
      </c>
      <c r="GH17" t="e">
        <f>SUMIF('1.2 Equipements de bureau'!$B$51:$B$2241,CalculBureau!$C17,'1.2 Equipements de bureau'!#REF!)</f>
        <v>#REF!</v>
      </c>
      <c r="GI17" t="e">
        <f>SUMIF('1.2 Equipements de bureau'!$B$51:$B$2241,CalculBureau!$C17,'1.2 Equipements de bureau'!#REF!)</f>
        <v>#REF!</v>
      </c>
      <c r="GJ17" t="e">
        <f>SUMIF('1.2 Equipements de bureau'!$B$51:$B$2241,CalculBureau!$C17,'1.2 Equipements de bureau'!#REF!)</f>
        <v>#REF!</v>
      </c>
      <c r="GK17" t="e">
        <f>SUMIF('1.2 Equipements de bureau'!$B$51:$B$2241,CalculBureau!$C17,'1.2 Equipements de bureau'!#REF!)</f>
        <v>#REF!</v>
      </c>
      <c r="GL17" t="e">
        <f>SUMIF('1.2 Equipements de bureau'!$B$51:$B$2241,CalculBureau!$C17,'1.2 Equipements de bureau'!#REF!)</f>
        <v>#REF!</v>
      </c>
      <c r="GM17" t="e">
        <f>SUMIF('1.2 Equipements de bureau'!$B$51:$B$2241,CalculBureau!$C17,'1.2 Equipements de bureau'!#REF!)</f>
        <v>#REF!</v>
      </c>
      <c r="GN17" t="e">
        <f>SUMIF('1.2 Equipements de bureau'!$B$51:$B$2241,CalculBureau!$C17,'1.2 Equipements de bureau'!#REF!)</f>
        <v>#REF!</v>
      </c>
      <c r="GO17" t="e">
        <f>SUMIF('1.2 Equipements de bureau'!$B$51:$B$2241,CalculBureau!$C17,'1.2 Equipements de bureau'!#REF!)</f>
        <v>#REF!</v>
      </c>
      <c r="GP17" t="e">
        <f>SUMIF('1.2 Equipements de bureau'!$B$51:$B$2241,CalculBureau!$C17,'1.2 Equipements de bureau'!#REF!)</f>
        <v>#REF!</v>
      </c>
      <c r="GQ17" t="e">
        <f>SUMIF('1.2 Equipements de bureau'!$B$51:$B$2241,CalculBureau!$C17,'1.2 Equipements de bureau'!#REF!)</f>
        <v>#REF!</v>
      </c>
      <c r="GR17" t="e">
        <f>SUMIF('1.2 Equipements de bureau'!$B$51:$B$2241,CalculBureau!$C17,'1.2 Equipements de bureau'!#REF!)</f>
        <v>#REF!</v>
      </c>
      <c r="GS17" t="e">
        <f>SUMIF('1.2 Equipements de bureau'!$B$51:$B$2241,CalculBureau!$C17,'1.2 Equipements de bureau'!#REF!)</f>
        <v>#REF!</v>
      </c>
      <c r="GT17" t="e">
        <f>SUMIF('1.2 Equipements de bureau'!$B$51:$B$2241,CalculBureau!$C17,'1.2 Equipements de bureau'!#REF!)</f>
        <v>#REF!</v>
      </c>
      <c r="GU17" t="e">
        <f>SUMIF('1.2 Equipements de bureau'!$B$51:$B$2241,CalculBureau!$C17,'1.2 Equipements de bureau'!#REF!)</f>
        <v>#REF!</v>
      </c>
    </row>
    <row r="18" spans="3:203" x14ac:dyDescent="0.25">
      <c r="C18" s="195" t="s">
        <v>388</v>
      </c>
      <c r="D18">
        <f>SUMIF('1.2 Equipements de bureau'!$B$51:$B$2241,CalculBureau!$C18,'1.2 Equipements de bureau'!D$51:D2262)</f>
        <v>0</v>
      </c>
      <c r="E18">
        <f>SUMIF('1.2 Equipements de bureau'!$B$51:$B$2241,CalculBureau!$C18,'1.2 Equipements de bureau'!E$51:E2262)</f>
        <v>0</v>
      </c>
      <c r="F18">
        <f>SUMIF('1.2 Equipements de bureau'!$B$51:$B$2241,CalculBureau!$C18,'1.2 Equipements de bureau'!F$51:F2262)</f>
        <v>0</v>
      </c>
      <c r="G18">
        <f>SUMIF('1.2 Equipements de bureau'!$B$51:$B$2241,CalculBureau!$C18,'1.2 Equipements de bureau'!G$51:G2262)</f>
        <v>0</v>
      </c>
      <c r="H18">
        <f>SUMIF('1.2 Equipements de bureau'!$B$51:$B$2241,CalculBureau!$C18,'1.2 Equipements de bureau'!H$51:H2262)</f>
        <v>0</v>
      </c>
      <c r="I18">
        <f>SUMIF('1.2 Equipements de bureau'!$B$51:$B$2241,CalculBureau!$C18,'1.2 Equipements de bureau'!I$51:I2262)</f>
        <v>0</v>
      </c>
      <c r="J18">
        <f>SUMIF('1.2 Equipements de bureau'!$B$51:$B$2241,CalculBureau!$C18,'1.2 Equipements de bureau'!J$51:J2262)</f>
        <v>0</v>
      </c>
      <c r="K18">
        <f>SUMIF('1.2 Equipements de bureau'!$B$51:$B$2241,CalculBureau!$C18,'1.2 Equipements de bureau'!K$51:K2262)</f>
        <v>0</v>
      </c>
      <c r="L18">
        <f>SUMIF('1.2 Equipements de bureau'!$B$51:$B$2241,CalculBureau!$C18,'1.2 Equipements de bureau'!L$51:L2262)</f>
        <v>0</v>
      </c>
      <c r="M18">
        <f>SUMIF('1.2 Equipements de bureau'!$B$51:$B$2241,CalculBureau!$C18,'1.2 Equipements de bureau'!M$51:M2262)</f>
        <v>0</v>
      </c>
      <c r="N18">
        <f>SUMIF('1.2 Equipements de bureau'!$B$51:$B$2241,CalculBureau!$C18,'1.2 Equipements de bureau'!N$51:N2262)</f>
        <v>0</v>
      </c>
      <c r="O18">
        <f>SUMIF('1.2 Equipements de bureau'!$B$51:$B$2241,CalculBureau!$C18,'1.2 Equipements de bureau'!O$51:O2262)</f>
        <v>0</v>
      </c>
      <c r="P18">
        <f>SUMIF('1.2 Equipements de bureau'!$B$51:$B$2241,CalculBureau!$C18,'1.2 Equipements de bureau'!P$51:P2262)</f>
        <v>0</v>
      </c>
      <c r="Q18">
        <f>SUMIF('1.2 Equipements de bureau'!$B$51:$B$2241,CalculBureau!$C18,'1.2 Equipements de bureau'!Q$51:Q2262)</f>
        <v>0</v>
      </c>
      <c r="R18">
        <f>SUMIF('1.2 Equipements de bureau'!$B$51:$B$2241,CalculBureau!$C18,'1.2 Equipements de bureau'!R$51:R2262)</f>
        <v>0</v>
      </c>
      <c r="S18">
        <f>SUMIF('1.2 Equipements de bureau'!$B$51:$B$2241,CalculBureau!$C18,'1.2 Equipements de bureau'!S$51:S2262)</f>
        <v>0</v>
      </c>
      <c r="T18">
        <f>SUMIF('1.2 Equipements de bureau'!$B$51:$B$2241,CalculBureau!$C18,'1.2 Equipements de bureau'!T$51:T2262)</f>
        <v>0</v>
      </c>
      <c r="U18">
        <f>SUMIF('1.2 Equipements de bureau'!$B$51:$B$2241,CalculBureau!$C18,'1.2 Equipements de bureau'!U$51:U2262)</f>
        <v>0</v>
      </c>
      <c r="V18">
        <f>SUMIF('1.2 Equipements de bureau'!$B$51:$B$2241,CalculBureau!$C18,'1.2 Equipements de bureau'!V$51:V2262)</f>
        <v>0</v>
      </c>
      <c r="W18">
        <f>SUMIF('1.2 Equipements de bureau'!$B$51:$B$2241,CalculBureau!$C18,'1.2 Equipements de bureau'!W$51:W2262)</f>
        <v>0</v>
      </c>
      <c r="X18">
        <f>SUMIF('1.2 Equipements de bureau'!$B$51:$B$2241,CalculBureau!$C18,'1.2 Equipements de bureau'!X$51:X2262)</f>
        <v>0</v>
      </c>
      <c r="Y18">
        <f>SUMIF('1.2 Equipements de bureau'!$B$51:$B$2241,CalculBureau!$C18,'1.2 Equipements de bureau'!Y$51:Y2262)</f>
        <v>0</v>
      </c>
      <c r="Z18">
        <f>SUMIF('1.2 Equipements de bureau'!$B$51:$B$2241,CalculBureau!$C18,'1.2 Equipements de bureau'!Z$51:Z2262)</f>
        <v>0</v>
      </c>
      <c r="AA18">
        <f>SUMIF('1.2 Equipements de bureau'!$B$51:$B$2241,CalculBureau!$C18,'1.2 Equipements de bureau'!AA$51:AA2262)</f>
        <v>0</v>
      </c>
      <c r="AB18">
        <f>SUMIF('1.2 Equipements de bureau'!$B$51:$B$2241,CalculBureau!$C18,'1.2 Equipements de bureau'!AB$51:AB2262)</f>
        <v>0</v>
      </c>
      <c r="AC18">
        <f>SUMIF('1.2 Equipements de bureau'!$B$51:$B$2241,CalculBureau!$C18,'1.2 Equipements de bureau'!AC$51:AC2262)</f>
        <v>0</v>
      </c>
      <c r="AD18">
        <f>SUMIF('1.2 Equipements de bureau'!$B$51:$B$2241,CalculBureau!$C18,'1.2 Equipements de bureau'!AD$51:AD2262)</f>
        <v>0</v>
      </c>
      <c r="AE18">
        <f>SUMIF('1.2 Equipements de bureau'!$B$51:$B$2241,CalculBureau!$C18,'1.2 Equipements de bureau'!AE$51:AE2262)</f>
        <v>0</v>
      </c>
      <c r="AF18">
        <f>SUMIF('1.2 Equipements de bureau'!$B$51:$B$2241,CalculBureau!$C18,'1.2 Equipements de bureau'!AF$51:AF2262)</f>
        <v>0</v>
      </c>
      <c r="AG18">
        <f>SUMIF('1.2 Equipements de bureau'!$B$51:$B$2241,CalculBureau!$C18,'1.2 Equipements de bureau'!AG$51:AG2262)</f>
        <v>0</v>
      </c>
      <c r="AH18" t="e">
        <f>SUMIF('1.2 Equipements de bureau'!$B$51:$B$2241,CalculBureau!$C18,'1.2 Equipements de bureau'!#REF!)</f>
        <v>#REF!</v>
      </c>
      <c r="AI18" t="e">
        <f>SUMIF('1.2 Equipements de bureau'!$B$51:$B$2241,CalculBureau!$C18,'1.2 Equipements de bureau'!#REF!)</f>
        <v>#REF!</v>
      </c>
      <c r="AJ18" t="e">
        <f>SUMIF('1.2 Equipements de bureau'!$B$51:$B$2241,CalculBureau!$C18,'1.2 Equipements de bureau'!#REF!)</f>
        <v>#REF!</v>
      </c>
      <c r="AK18" t="e">
        <f>SUMIF('1.2 Equipements de bureau'!$B$51:$B$2241,CalculBureau!$C18,'1.2 Equipements de bureau'!#REF!)</f>
        <v>#REF!</v>
      </c>
      <c r="AL18" t="e">
        <f>SUMIF('1.2 Equipements de bureau'!$B$51:$B$2241,CalculBureau!$C18,'1.2 Equipements de bureau'!#REF!)</f>
        <v>#REF!</v>
      </c>
      <c r="AM18" t="e">
        <f>SUMIF('1.2 Equipements de bureau'!$B$51:$B$2241,CalculBureau!$C18,'1.2 Equipements de bureau'!#REF!)</f>
        <v>#REF!</v>
      </c>
      <c r="AN18" t="e">
        <f>SUMIF('1.2 Equipements de bureau'!$B$51:$B$2241,CalculBureau!$C18,'1.2 Equipements de bureau'!#REF!)</f>
        <v>#REF!</v>
      </c>
      <c r="AO18" t="e">
        <f>SUMIF('1.2 Equipements de bureau'!$B$51:$B$2241,CalculBureau!$C18,'1.2 Equipements de bureau'!#REF!)</f>
        <v>#REF!</v>
      </c>
      <c r="AP18" t="e">
        <f>SUMIF('1.2 Equipements de bureau'!$B$51:$B$2241,CalculBureau!$C18,'1.2 Equipements de bureau'!#REF!)</f>
        <v>#REF!</v>
      </c>
      <c r="AQ18" t="e">
        <f>SUMIF('1.2 Equipements de bureau'!$B$51:$B$2241,CalculBureau!$C18,'1.2 Equipements de bureau'!#REF!)</f>
        <v>#REF!</v>
      </c>
      <c r="AR18" t="e">
        <f>SUMIF('1.2 Equipements de bureau'!$B$51:$B$2241,CalculBureau!$C18,'1.2 Equipements de bureau'!#REF!)</f>
        <v>#REF!</v>
      </c>
      <c r="AS18" t="e">
        <f>SUMIF('1.2 Equipements de bureau'!$B$51:$B$2241,CalculBureau!$C18,'1.2 Equipements de bureau'!#REF!)</f>
        <v>#REF!</v>
      </c>
      <c r="AT18" t="e">
        <f>SUMIF('1.2 Equipements de bureau'!$B$51:$B$2241,CalculBureau!$C18,'1.2 Equipements de bureau'!#REF!)</f>
        <v>#REF!</v>
      </c>
      <c r="AU18" t="e">
        <f>SUMIF('1.2 Equipements de bureau'!$B$51:$B$2241,CalculBureau!$C18,'1.2 Equipements de bureau'!#REF!)</f>
        <v>#REF!</v>
      </c>
      <c r="AV18" t="e">
        <f>SUMIF('1.2 Equipements de bureau'!$B$51:$B$2241,CalculBureau!$C18,'1.2 Equipements de bureau'!#REF!)</f>
        <v>#REF!</v>
      </c>
      <c r="AW18" t="e">
        <f>SUMIF('1.2 Equipements de bureau'!$B$51:$B$2241,CalculBureau!$C18,'1.2 Equipements de bureau'!#REF!)</f>
        <v>#REF!</v>
      </c>
      <c r="AX18" t="e">
        <f>SUMIF('1.2 Equipements de bureau'!$B$51:$B$2241,CalculBureau!$C18,'1.2 Equipements de bureau'!#REF!)</f>
        <v>#REF!</v>
      </c>
      <c r="AY18" t="e">
        <f>SUMIF('1.2 Equipements de bureau'!$B$51:$B$2241,CalculBureau!$C18,'1.2 Equipements de bureau'!#REF!)</f>
        <v>#REF!</v>
      </c>
      <c r="AZ18" t="e">
        <f>SUMIF('1.2 Equipements de bureau'!$B$51:$B$2241,CalculBureau!$C18,'1.2 Equipements de bureau'!#REF!)</f>
        <v>#REF!</v>
      </c>
      <c r="BA18" t="e">
        <f>SUMIF('1.2 Equipements de bureau'!$B$51:$B$2241,CalculBureau!$C18,'1.2 Equipements de bureau'!#REF!)</f>
        <v>#REF!</v>
      </c>
      <c r="BB18" t="e">
        <f>SUMIF('1.2 Equipements de bureau'!$B$51:$B$2241,CalculBureau!$C18,'1.2 Equipements de bureau'!#REF!)</f>
        <v>#REF!</v>
      </c>
      <c r="BC18" t="e">
        <f>SUMIF('1.2 Equipements de bureau'!$B$51:$B$2241,CalculBureau!$C18,'1.2 Equipements de bureau'!#REF!)</f>
        <v>#REF!</v>
      </c>
      <c r="BD18" t="e">
        <f>SUMIF('1.2 Equipements de bureau'!$B$51:$B$2241,CalculBureau!$C18,'1.2 Equipements de bureau'!#REF!)</f>
        <v>#REF!</v>
      </c>
      <c r="BE18" t="e">
        <f>SUMIF('1.2 Equipements de bureau'!$B$51:$B$2241,CalculBureau!$C18,'1.2 Equipements de bureau'!#REF!)</f>
        <v>#REF!</v>
      </c>
      <c r="BF18" t="e">
        <f>SUMIF('1.2 Equipements de bureau'!$B$51:$B$2241,CalculBureau!$C18,'1.2 Equipements de bureau'!#REF!)</f>
        <v>#REF!</v>
      </c>
      <c r="BG18" t="e">
        <f>SUMIF('1.2 Equipements de bureau'!$B$51:$B$2241,CalculBureau!$C18,'1.2 Equipements de bureau'!#REF!)</f>
        <v>#REF!</v>
      </c>
      <c r="BH18" t="e">
        <f>SUMIF('1.2 Equipements de bureau'!$B$51:$B$2241,CalculBureau!$C18,'1.2 Equipements de bureau'!#REF!)</f>
        <v>#REF!</v>
      </c>
      <c r="BI18" t="e">
        <f>SUMIF('1.2 Equipements de bureau'!$B$51:$B$2241,CalculBureau!$C18,'1.2 Equipements de bureau'!#REF!)</f>
        <v>#REF!</v>
      </c>
      <c r="BJ18" t="e">
        <f>SUMIF('1.2 Equipements de bureau'!$B$51:$B$2241,CalculBureau!$C18,'1.2 Equipements de bureau'!#REF!)</f>
        <v>#REF!</v>
      </c>
      <c r="BK18" t="e">
        <f>SUMIF('1.2 Equipements de bureau'!$B$51:$B$2241,CalculBureau!$C18,'1.2 Equipements de bureau'!#REF!)</f>
        <v>#REF!</v>
      </c>
      <c r="BL18" t="e">
        <f>SUMIF('1.2 Equipements de bureau'!$B$51:$B$2241,CalculBureau!$C18,'1.2 Equipements de bureau'!#REF!)</f>
        <v>#REF!</v>
      </c>
      <c r="BM18" t="e">
        <f>SUMIF('1.2 Equipements de bureau'!$B$51:$B$2241,CalculBureau!$C18,'1.2 Equipements de bureau'!#REF!)</f>
        <v>#REF!</v>
      </c>
      <c r="BN18" t="e">
        <f>SUMIF('1.2 Equipements de bureau'!$B$51:$B$2241,CalculBureau!$C18,'1.2 Equipements de bureau'!#REF!)</f>
        <v>#REF!</v>
      </c>
      <c r="BO18" t="e">
        <f>SUMIF('1.2 Equipements de bureau'!$B$51:$B$2241,CalculBureau!$C18,'1.2 Equipements de bureau'!#REF!)</f>
        <v>#REF!</v>
      </c>
      <c r="BP18" t="e">
        <f>SUMIF('1.2 Equipements de bureau'!$B$51:$B$2241,CalculBureau!$C18,'1.2 Equipements de bureau'!#REF!)</f>
        <v>#REF!</v>
      </c>
      <c r="BQ18" t="e">
        <f>SUMIF('1.2 Equipements de bureau'!$B$51:$B$2241,CalculBureau!$C18,'1.2 Equipements de bureau'!#REF!)</f>
        <v>#REF!</v>
      </c>
      <c r="BR18" t="e">
        <f>SUMIF('1.2 Equipements de bureau'!$B$51:$B$2241,CalculBureau!$C18,'1.2 Equipements de bureau'!#REF!)</f>
        <v>#REF!</v>
      </c>
      <c r="BS18" t="e">
        <f>SUMIF('1.2 Equipements de bureau'!$B$51:$B$2241,CalculBureau!$C18,'1.2 Equipements de bureau'!#REF!)</f>
        <v>#REF!</v>
      </c>
      <c r="BT18" t="e">
        <f>SUMIF('1.2 Equipements de bureau'!$B$51:$B$2241,CalculBureau!$C18,'1.2 Equipements de bureau'!#REF!)</f>
        <v>#REF!</v>
      </c>
      <c r="BU18" t="e">
        <f>SUMIF('1.2 Equipements de bureau'!$B$51:$B$2241,CalculBureau!$C18,'1.2 Equipements de bureau'!#REF!)</f>
        <v>#REF!</v>
      </c>
      <c r="BV18" t="e">
        <f>SUMIF('1.2 Equipements de bureau'!$B$51:$B$2241,CalculBureau!$C18,'1.2 Equipements de bureau'!#REF!)</f>
        <v>#REF!</v>
      </c>
      <c r="BW18" t="e">
        <f>SUMIF('1.2 Equipements de bureau'!$B$51:$B$2241,CalculBureau!$C18,'1.2 Equipements de bureau'!#REF!)</f>
        <v>#REF!</v>
      </c>
      <c r="BX18" t="e">
        <f>SUMIF('1.2 Equipements de bureau'!$B$51:$B$2241,CalculBureau!$C18,'1.2 Equipements de bureau'!#REF!)</f>
        <v>#REF!</v>
      </c>
      <c r="BY18" t="e">
        <f>SUMIF('1.2 Equipements de bureau'!$B$51:$B$2241,CalculBureau!$C18,'1.2 Equipements de bureau'!#REF!)</f>
        <v>#REF!</v>
      </c>
      <c r="BZ18" t="e">
        <f>SUMIF('1.2 Equipements de bureau'!$B$51:$B$2241,CalculBureau!$C18,'1.2 Equipements de bureau'!#REF!)</f>
        <v>#REF!</v>
      </c>
      <c r="CA18" t="e">
        <f>SUMIF('1.2 Equipements de bureau'!$B$51:$B$2241,CalculBureau!$C18,'1.2 Equipements de bureau'!#REF!)</f>
        <v>#REF!</v>
      </c>
      <c r="CB18" t="e">
        <f>SUMIF('1.2 Equipements de bureau'!$B$51:$B$2241,CalculBureau!$C18,'1.2 Equipements de bureau'!#REF!)</f>
        <v>#REF!</v>
      </c>
      <c r="CC18" t="e">
        <f>SUMIF('1.2 Equipements de bureau'!$B$51:$B$2241,CalculBureau!$C18,'1.2 Equipements de bureau'!#REF!)</f>
        <v>#REF!</v>
      </c>
      <c r="CD18" t="e">
        <f>SUMIF('1.2 Equipements de bureau'!$B$51:$B$2241,CalculBureau!$C18,'1.2 Equipements de bureau'!#REF!)</f>
        <v>#REF!</v>
      </c>
      <c r="CE18" t="e">
        <f>SUMIF('1.2 Equipements de bureau'!$B$51:$B$2241,CalculBureau!$C18,'1.2 Equipements de bureau'!#REF!)</f>
        <v>#REF!</v>
      </c>
      <c r="CF18" t="e">
        <f>SUMIF('1.2 Equipements de bureau'!$B$51:$B$2241,CalculBureau!$C18,'1.2 Equipements de bureau'!#REF!)</f>
        <v>#REF!</v>
      </c>
      <c r="CG18" t="e">
        <f>SUMIF('1.2 Equipements de bureau'!$B$51:$B$2241,CalculBureau!$C18,'1.2 Equipements de bureau'!#REF!)</f>
        <v>#REF!</v>
      </c>
      <c r="CH18" t="e">
        <f>SUMIF('1.2 Equipements de bureau'!$B$51:$B$2241,CalculBureau!$C18,'1.2 Equipements de bureau'!#REF!)</f>
        <v>#REF!</v>
      </c>
      <c r="CI18" t="e">
        <f>SUMIF('1.2 Equipements de bureau'!$B$51:$B$2241,CalculBureau!$C18,'1.2 Equipements de bureau'!#REF!)</f>
        <v>#REF!</v>
      </c>
      <c r="CJ18" t="e">
        <f>SUMIF('1.2 Equipements de bureau'!$B$51:$B$2241,CalculBureau!$C18,'1.2 Equipements de bureau'!#REF!)</f>
        <v>#REF!</v>
      </c>
      <c r="CK18" t="e">
        <f>SUMIF('1.2 Equipements de bureau'!$B$51:$B$2241,CalculBureau!$C18,'1.2 Equipements de bureau'!#REF!)</f>
        <v>#REF!</v>
      </c>
      <c r="CL18" t="e">
        <f>SUMIF('1.2 Equipements de bureau'!$B$51:$B$2241,CalculBureau!$C18,'1.2 Equipements de bureau'!#REF!)</f>
        <v>#REF!</v>
      </c>
      <c r="CM18" t="e">
        <f>SUMIF('1.2 Equipements de bureau'!$B$51:$B$2241,CalculBureau!$C18,'1.2 Equipements de bureau'!#REF!)</f>
        <v>#REF!</v>
      </c>
      <c r="CN18" t="e">
        <f>SUMIF('1.2 Equipements de bureau'!$B$51:$B$2241,CalculBureau!$C18,'1.2 Equipements de bureau'!#REF!)</f>
        <v>#REF!</v>
      </c>
      <c r="CO18" t="e">
        <f>SUMIF('1.2 Equipements de bureau'!$B$51:$B$2241,CalculBureau!$C18,'1.2 Equipements de bureau'!#REF!)</f>
        <v>#REF!</v>
      </c>
      <c r="CP18" t="e">
        <f>SUMIF('1.2 Equipements de bureau'!$B$51:$B$2241,CalculBureau!$C18,'1.2 Equipements de bureau'!#REF!)</f>
        <v>#REF!</v>
      </c>
      <c r="CQ18" t="e">
        <f>SUMIF('1.2 Equipements de bureau'!$B$51:$B$2241,CalculBureau!$C18,'1.2 Equipements de bureau'!#REF!)</f>
        <v>#REF!</v>
      </c>
      <c r="CR18" t="e">
        <f>SUMIF('1.2 Equipements de bureau'!$B$51:$B$2241,CalculBureau!$C18,'1.2 Equipements de bureau'!#REF!)</f>
        <v>#REF!</v>
      </c>
      <c r="CS18" t="e">
        <f>SUMIF('1.2 Equipements de bureau'!$B$51:$B$2241,CalculBureau!$C18,'1.2 Equipements de bureau'!#REF!)</f>
        <v>#REF!</v>
      </c>
      <c r="CT18" t="e">
        <f>SUMIF('1.2 Equipements de bureau'!$B$51:$B$2241,CalculBureau!$C18,'1.2 Equipements de bureau'!#REF!)</f>
        <v>#REF!</v>
      </c>
      <c r="CU18" t="e">
        <f>SUMIF('1.2 Equipements de bureau'!$B$51:$B$2241,CalculBureau!$C18,'1.2 Equipements de bureau'!#REF!)</f>
        <v>#REF!</v>
      </c>
      <c r="CV18" t="e">
        <f>SUMIF('1.2 Equipements de bureau'!$B$51:$B$2241,CalculBureau!$C18,'1.2 Equipements de bureau'!#REF!)</f>
        <v>#REF!</v>
      </c>
      <c r="CW18" t="e">
        <f>SUMIF('1.2 Equipements de bureau'!$B$51:$B$2241,CalculBureau!$C18,'1.2 Equipements de bureau'!#REF!)</f>
        <v>#REF!</v>
      </c>
      <c r="CX18" t="e">
        <f>SUMIF('1.2 Equipements de bureau'!$B$51:$B$2241,CalculBureau!$C18,'1.2 Equipements de bureau'!#REF!)</f>
        <v>#REF!</v>
      </c>
      <c r="CY18" t="e">
        <f>SUMIF('1.2 Equipements de bureau'!$B$51:$B$2241,CalculBureau!$C18,'1.2 Equipements de bureau'!#REF!)</f>
        <v>#REF!</v>
      </c>
      <c r="CZ18" t="e">
        <f>SUMIF('1.2 Equipements de bureau'!$B$51:$B$2241,CalculBureau!$C18,'1.2 Equipements de bureau'!#REF!)</f>
        <v>#REF!</v>
      </c>
      <c r="DA18" t="e">
        <f>SUMIF('1.2 Equipements de bureau'!$B$51:$B$2241,CalculBureau!$C18,'1.2 Equipements de bureau'!#REF!)</f>
        <v>#REF!</v>
      </c>
      <c r="DB18" t="e">
        <f>SUMIF('1.2 Equipements de bureau'!$B$51:$B$2241,CalculBureau!$C18,'1.2 Equipements de bureau'!#REF!)</f>
        <v>#REF!</v>
      </c>
      <c r="DC18" t="e">
        <f>SUMIF('1.2 Equipements de bureau'!$B$51:$B$2241,CalculBureau!$C18,'1.2 Equipements de bureau'!#REF!)</f>
        <v>#REF!</v>
      </c>
      <c r="DD18" t="e">
        <f>SUMIF('1.2 Equipements de bureau'!$B$51:$B$2241,CalculBureau!$C18,'1.2 Equipements de bureau'!#REF!)</f>
        <v>#REF!</v>
      </c>
      <c r="DE18" t="e">
        <f>SUMIF('1.2 Equipements de bureau'!$B$51:$B$2241,CalculBureau!$C18,'1.2 Equipements de bureau'!#REF!)</f>
        <v>#REF!</v>
      </c>
      <c r="DF18" t="e">
        <f>SUMIF('1.2 Equipements de bureau'!$B$51:$B$2241,CalculBureau!$C18,'1.2 Equipements de bureau'!#REF!)</f>
        <v>#REF!</v>
      </c>
      <c r="DG18" t="e">
        <f>SUMIF('1.2 Equipements de bureau'!$B$51:$B$2241,CalculBureau!$C18,'1.2 Equipements de bureau'!#REF!)</f>
        <v>#REF!</v>
      </c>
      <c r="DH18" t="e">
        <f>SUMIF('1.2 Equipements de bureau'!$B$51:$B$2241,CalculBureau!$C18,'1.2 Equipements de bureau'!#REF!)</f>
        <v>#REF!</v>
      </c>
      <c r="DI18" t="e">
        <f>SUMIF('1.2 Equipements de bureau'!$B$51:$B$2241,CalculBureau!$C18,'1.2 Equipements de bureau'!#REF!)</f>
        <v>#REF!</v>
      </c>
      <c r="DJ18" t="e">
        <f>SUMIF('1.2 Equipements de bureau'!$B$51:$B$2241,CalculBureau!$C18,'1.2 Equipements de bureau'!#REF!)</f>
        <v>#REF!</v>
      </c>
      <c r="DK18" t="e">
        <f>SUMIF('1.2 Equipements de bureau'!$B$51:$B$2241,CalculBureau!$C18,'1.2 Equipements de bureau'!#REF!)</f>
        <v>#REF!</v>
      </c>
      <c r="DL18" t="e">
        <f>SUMIF('1.2 Equipements de bureau'!$B$51:$B$2241,CalculBureau!$C18,'1.2 Equipements de bureau'!#REF!)</f>
        <v>#REF!</v>
      </c>
      <c r="DM18" t="e">
        <f>SUMIF('1.2 Equipements de bureau'!$B$51:$B$2241,CalculBureau!$C18,'1.2 Equipements de bureau'!#REF!)</f>
        <v>#REF!</v>
      </c>
      <c r="DN18" t="e">
        <f>SUMIF('1.2 Equipements de bureau'!$B$51:$B$2241,CalculBureau!$C18,'1.2 Equipements de bureau'!#REF!)</f>
        <v>#REF!</v>
      </c>
      <c r="DO18" t="e">
        <f>SUMIF('1.2 Equipements de bureau'!$B$51:$B$2241,CalculBureau!$C18,'1.2 Equipements de bureau'!#REF!)</f>
        <v>#REF!</v>
      </c>
      <c r="DP18" t="e">
        <f>SUMIF('1.2 Equipements de bureau'!$B$51:$B$2241,CalculBureau!$C18,'1.2 Equipements de bureau'!#REF!)</f>
        <v>#REF!</v>
      </c>
      <c r="DQ18" t="e">
        <f>SUMIF('1.2 Equipements de bureau'!$B$51:$B$2241,CalculBureau!$C18,'1.2 Equipements de bureau'!#REF!)</f>
        <v>#REF!</v>
      </c>
      <c r="DR18" t="e">
        <f>SUMIF('1.2 Equipements de bureau'!$B$51:$B$2241,CalculBureau!$C18,'1.2 Equipements de bureau'!#REF!)</f>
        <v>#REF!</v>
      </c>
      <c r="DS18" t="e">
        <f>SUMIF('1.2 Equipements de bureau'!$B$51:$B$2241,CalculBureau!$C18,'1.2 Equipements de bureau'!#REF!)</f>
        <v>#REF!</v>
      </c>
      <c r="DT18" t="e">
        <f>SUMIF('1.2 Equipements de bureau'!$B$51:$B$2241,CalculBureau!$C18,'1.2 Equipements de bureau'!#REF!)</f>
        <v>#REF!</v>
      </c>
      <c r="DU18" t="e">
        <f>SUMIF('1.2 Equipements de bureau'!$B$51:$B$2241,CalculBureau!$C18,'1.2 Equipements de bureau'!#REF!)</f>
        <v>#REF!</v>
      </c>
      <c r="DV18" t="e">
        <f>SUMIF('1.2 Equipements de bureau'!$B$51:$B$2241,CalculBureau!$C18,'1.2 Equipements de bureau'!#REF!)</f>
        <v>#REF!</v>
      </c>
      <c r="DW18" t="e">
        <f>SUMIF('1.2 Equipements de bureau'!$B$51:$B$2241,CalculBureau!$C18,'1.2 Equipements de bureau'!#REF!)</f>
        <v>#REF!</v>
      </c>
      <c r="DX18" t="e">
        <f>SUMIF('1.2 Equipements de bureau'!$B$51:$B$2241,CalculBureau!$C18,'1.2 Equipements de bureau'!#REF!)</f>
        <v>#REF!</v>
      </c>
      <c r="DY18" t="e">
        <f>SUMIF('1.2 Equipements de bureau'!$B$51:$B$2241,CalculBureau!$C18,'1.2 Equipements de bureau'!#REF!)</f>
        <v>#REF!</v>
      </c>
      <c r="DZ18" t="e">
        <f>SUMIF('1.2 Equipements de bureau'!$B$51:$B$2241,CalculBureau!$C18,'1.2 Equipements de bureau'!#REF!)</f>
        <v>#REF!</v>
      </c>
      <c r="EA18" t="e">
        <f>SUMIF('1.2 Equipements de bureau'!$B$51:$B$2241,CalculBureau!$C18,'1.2 Equipements de bureau'!#REF!)</f>
        <v>#REF!</v>
      </c>
      <c r="EB18" t="e">
        <f>SUMIF('1.2 Equipements de bureau'!$B$51:$B$2241,CalculBureau!$C18,'1.2 Equipements de bureau'!#REF!)</f>
        <v>#REF!</v>
      </c>
      <c r="EC18" t="e">
        <f>SUMIF('1.2 Equipements de bureau'!$B$51:$B$2241,CalculBureau!$C18,'1.2 Equipements de bureau'!#REF!)</f>
        <v>#REF!</v>
      </c>
      <c r="ED18" t="e">
        <f>SUMIF('1.2 Equipements de bureau'!$B$51:$B$2241,CalculBureau!$C18,'1.2 Equipements de bureau'!#REF!)</f>
        <v>#REF!</v>
      </c>
      <c r="EE18" t="e">
        <f>SUMIF('1.2 Equipements de bureau'!$B$51:$B$2241,CalculBureau!$C18,'1.2 Equipements de bureau'!#REF!)</f>
        <v>#REF!</v>
      </c>
      <c r="EF18" t="e">
        <f>SUMIF('1.2 Equipements de bureau'!$B$51:$B$2241,CalculBureau!$C18,'1.2 Equipements de bureau'!#REF!)</f>
        <v>#REF!</v>
      </c>
      <c r="EG18" t="e">
        <f>SUMIF('1.2 Equipements de bureau'!$B$51:$B$2241,CalculBureau!$C18,'1.2 Equipements de bureau'!#REF!)</f>
        <v>#REF!</v>
      </c>
      <c r="EH18" t="e">
        <f>SUMIF('1.2 Equipements de bureau'!$B$51:$B$2241,CalculBureau!$C18,'1.2 Equipements de bureau'!#REF!)</f>
        <v>#REF!</v>
      </c>
      <c r="EI18" t="e">
        <f>SUMIF('1.2 Equipements de bureau'!$B$51:$B$2241,CalculBureau!$C18,'1.2 Equipements de bureau'!#REF!)</f>
        <v>#REF!</v>
      </c>
      <c r="EJ18" t="e">
        <f>SUMIF('1.2 Equipements de bureau'!$B$51:$B$2241,CalculBureau!$C18,'1.2 Equipements de bureau'!#REF!)</f>
        <v>#REF!</v>
      </c>
      <c r="EK18" t="e">
        <f>SUMIF('1.2 Equipements de bureau'!$B$51:$B$2241,CalculBureau!$C18,'1.2 Equipements de bureau'!#REF!)</f>
        <v>#REF!</v>
      </c>
      <c r="EL18" t="e">
        <f>SUMIF('1.2 Equipements de bureau'!$B$51:$B$2241,CalculBureau!$C18,'1.2 Equipements de bureau'!#REF!)</f>
        <v>#REF!</v>
      </c>
      <c r="EM18" t="e">
        <f>SUMIF('1.2 Equipements de bureau'!$B$51:$B$2241,CalculBureau!$C18,'1.2 Equipements de bureau'!#REF!)</f>
        <v>#REF!</v>
      </c>
      <c r="EN18" t="e">
        <f>SUMIF('1.2 Equipements de bureau'!$B$51:$B$2241,CalculBureau!$C18,'1.2 Equipements de bureau'!#REF!)</f>
        <v>#REF!</v>
      </c>
      <c r="EO18" t="e">
        <f>SUMIF('1.2 Equipements de bureau'!$B$51:$B$2241,CalculBureau!$C18,'1.2 Equipements de bureau'!#REF!)</f>
        <v>#REF!</v>
      </c>
      <c r="EP18" t="e">
        <f>SUMIF('1.2 Equipements de bureau'!$B$51:$B$2241,CalculBureau!$C18,'1.2 Equipements de bureau'!#REF!)</f>
        <v>#REF!</v>
      </c>
      <c r="EQ18" t="e">
        <f>SUMIF('1.2 Equipements de bureau'!$B$51:$B$2241,CalculBureau!$C18,'1.2 Equipements de bureau'!#REF!)</f>
        <v>#REF!</v>
      </c>
      <c r="ER18" t="e">
        <f>SUMIF('1.2 Equipements de bureau'!$B$51:$B$2241,CalculBureau!$C18,'1.2 Equipements de bureau'!#REF!)</f>
        <v>#REF!</v>
      </c>
      <c r="ES18" t="e">
        <f>SUMIF('1.2 Equipements de bureau'!$B$51:$B$2241,CalculBureau!$C18,'1.2 Equipements de bureau'!#REF!)</f>
        <v>#REF!</v>
      </c>
      <c r="ET18" t="e">
        <f>SUMIF('1.2 Equipements de bureau'!$B$51:$B$2241,CalculBureau!$C18,'1.2 Equipements de bureau'!#REF!)</f>
        <v>#REF!</v>
      </c>
      <c r="EU18" t="e">
        <f>SUMIF('1.2 Equipements de bureau'!$B$51:$B$2241,CalculBureau!$C18,'1.2 Equipements de bureau'!#REF!)</f>
        <v>#REF!</v>
      </c>
      <c r="EV18" t="e">
        <f>SUMIF('1.2 Equipements de bureau'!$B$51:$B$2241,CalculBureau!$C18,'1.2 Equipements de bureau'!#REF!)</f>
        <v>#REF!</v>
      </c>
      <c r="EW18" t="e">
        <f>SUMIF('1.2 Equipements de bureau'!$B$51:$B$2241,CalculBureau!$C18,'1.2 Equipements de bureau'!#REF!)</f>
        <v>#REF!</v>
      </c>
      <c r="EX18" t="e">
        <f>SUMIF('1.2 Equipements de bureau'!$B$51:$B$2241,CalculBureau!$C18,'1.2 Equipements de bureau'!#REF!)</f>
        <v>#REF!</v>
      </c>
      <c r="EY18" t="e">
        <f>SUMIF('1.2 Equipements de bureau'!$B$51:$B$2241,CalculBureau!$C18,'1.2 Equipements de bureau'!#REF!)</f>
        <v>#REF!</v>
      </c>
      <c r="EZ18" t="e">
        <f>SUMIF('1.2 Equipements de bureau'!$B$51:$B$2241,CalculBureau!$C18,'1.2 Equipements de bureau'!#REF!)</f>
        <v>#REF!</v>
      </c>
      <c r="FA18" t="e">
        <f>SUMIF('1.2 Equipements de bureau'!$B$51:$B$2241,CalculBureau!$C18,'1.2 Equipements de bureau'!#REF!)</f>
        <v>#REF!</v>
      </c>
      <c r="FB18" t="e">
        <f>SUMIF('1.2 Equipements de bureau'!$B$51:$B$2241,CalculBureau!$C18,'1.2 Equipements de bureau'!#REF!)</f>
        <v>#REF!</v>
      </c>
      <c r="FC18" t="e">
        <f>SUMIF('1.2 Equipements de bureau'!$B$51:$B$2241,CalculBureau!$C18,'1.2 Equipements de bureau'!#REF!)</f>
        <v>#REF!</v>
      </c>
      <c r="FD18" t="e">
        <f>SUMIF('1.2 Equipements de bureau'!$B$51:$B$2241,CalculBureau!$C18,'1.2 Equipements de bureau'!#REF!)</f>
        <v>#REF!</v>
      </c>
      <c r="FE18" t="e">
        <f>SUMIF('1.2 Equipements de bureau'!$B$51:$B$2241,CalculBureau!$C18,'1.2 Equipements de bureau'!#REF!)</f>
        <v>#REF!</v>
      </c>
      <c r="FF18" t="e">
        <f>SUMIF('1.2 Equipements de bureau'!$B$51:$B$2241,CalculBureau!$C18,'1.2 Equipements de bureau'!#REF!)</f>
        <v>#REF!</v>
      </c>
      <c r="FG18" t="e">
        <f>SUMIF('1.2 Equipements de bureau'!$B$51:$B$2241,CalculBureau!$C18,'1.2 Equipements de bureau'!#REF!)</f>
        <v>#REF!</v>
      </c>
      <c r="FH18" t="e">
        <f>SUMIF('1.2 Equipements de bureau'!$B$51:$B$2241,CalculBureau!$C18,'1.2 Equipements de bureau'!#REF!)</f>
        <v>#REF!</v>
      </c>
      <c r="FI18" t="e">
        <f>SUMIF('1.2 Equipements de bureau'!$B$51:$B$2241,CalculBureau!$C18,'1.2 Equipements de bureau'!#REF!)</f>
        <v>#REF!</v>
      </c>
      <c r="FJ18" t="e">
        <f>SUMIF('1.2 Equipements de bureau'!$B$51:$B$2241,CalculBureau!$C18,'1.2 Equipements de bureau'!#REF!)</f>
        <v>#REF!</v>
      </c>
      <c r="FK18" t="e">
        <f>SUMIF('1.2 Equipements de bureau'!$B$51:$B$2241,CalculBureau!$C18,'1.2 Equipements de bureau'!#REF!)</f>
        <v>#REF!</v>
      </c>
      <c r="FL18" t="e">
        <f>SUMIF('1.2 Equipements de bureau'!$B$51:$B$2241,CalculBureau!$C18,'1.2 Equipements de bureau'!#REF!)</f>
        <v>#REF!</v>
      </c>
      <c r="FM18" t="e">
        <f>SUMIF('1.2 Equipements de bureau'!$B$51:$B$2241,CalculBureau!$C18,'1.2 Equipements de bureau'!#REF!)</f>
        <v>#REF!</v>
      </c>
      <c r="FN18" t="e">
        <f>SUMIF('1.2 Equipements de bureau'!$B$51:$B$2241,CalculBureau!$C18,'1.2 Equipements de bureau'!#REF!)</f>
        <v>#REF!</v>
      </c>
      <c r="FO18" t="e">
        <f>SUMIF('1.2 Equipements de bureau'!$B$51:$B$2241,CalculBureau!$C18,'1.2 Equipements de bureau'!#REF!)</f>
        <v>#REF!</v>
      </c>
      <c r="FP18" t="e">
        <f>SUMIF('1.2 Equipements de bureau'!$B$51:$B$2241,CalculBureau!$C18,'1.2 Equipements de bureau'!#REF!)</f>
        <v>#REF!</v>
      </c>
      <c r="FQ18" t="e">
        <f>SUMIF('1.2 Equipements de bureau'!$B$51:$B$2241,CalculBureau!$C18,'1.2 Equipements de bureau'!#REF!)</f>
        <v>#REF!</v>
      </c>
      <c r="FR18" t="e">
        <f>SUMIF('1.2 Equipements de bureau'!$B$51:$B$2241,CalculBureau!$C18,'1.2 Equipements de bureau'!#REF!)</f>
        <v>#REF!</v>
      </c>
      <c r="FS18" t="e">
        <f>SUMIF('1.2 Equipements de bureau'!$B$51:$B$2241,CalculBureau!$C18,'1.2 Equipements de bureau'!#REF!)</f>
        <v>#REF!</v>
      </c>
      <c r="FT18" t="e">
        <f>SUMIF('1.2 Equipements de bureau'!$B$51:$B$2241,CalculBureau!$C18,'1.2 Equipements de bureau'!#REF!)</f>
        <v>#REF!</v>
      </c>
      <c r="FU18" t="e">
        <f>SUMIF('1.2 Equipements de bureau'!$B$51:$B$2241,CalculBureau!$C18,'1.2 Equipements de bureau'!#REF!)</f>
        <v>#REF!</v>
      </c>
      <c r="FV18" t="e">
        <f>SUMIF('1.2 Equipements de bureau'!$B$51:$B$2241,CalculBureau!$C18,'1.2 Equipements de bureau'!#REF!)</f>
        <v>#REF!</v>
      </c>
      <c r="FW18" t="e">
        <f>SUMIF('1.2 Equipements de bureau'!$B$51:$B$2241,CalculBureau!$C18,'1.2 Equipements de bureau'!#REF!)</f>
        <v>#REF!</v>
      </c>
      <c r="FX18" t="e">
        <f>SUMIF('1.2 Equipements de bureau'!$B$51:$B$2241,CalculBureau!$C18,'1.2 Equipements de bureau'!#REF!)</f>
        <v>#REF!</v>
      </c>
      <c r="FY18" t="e">
        <f>SUMIF('1.2 Equipements de bureau'!$B$51:$B$2241,CalculBureau!$C18,'1.2 Equipements de bureau'!#REF!)</f>
        <v>#REF!</v>
      </c>
      <c r="FZ18" t="e">
        <f>SUMIF('1.2 Equipements de bureau'!$B$51:$B$2241,CalculBureau!$C18,'1.2 Equipements de bureau'!#REF!)</f>
        <v>#REF!</v>
      </c>
      <c r="GA18" t="e">
        <f>SUMIF('1.2 Equipements de bureau'!$B$51:$B$2241,CalculBureau!$C18,'1.2 Equipements de bureau'!#REF!)</f>
        <v>#REF!</v>
      </c>
      <c r="GB18" t="e">
        <f>SUMIF('1.2 Equipements de bureau'!$B$51:$B$2241,CalculBureau!$C18,'1.2 Equipements de bureau'!#REF!)</f>
        <v>#REF!</v>
      </c>
      <c r="GC18" t="e">
        <f>SUMIF('1.2 Equipements de bureau'!$B$51:$B$2241,CalculBureau!$C18,'1.2 Equipements de bureau'!#REF!)</f>
        <v>#REF!</v>
      </c>
      <c r="GD18" t="e">
        <f>SUMIF('1.2 Equipements de bureau'!$B$51:$B$2241,CalculBureau!$C18,'1.2 Equipements de bureau'!#REF!)</f>
        <v>#REF!</v>
      </c>
      <c r="GE18" t="e">
        <f>SUMIF('1.2 Equipements de bureau'!$B$51:$B$2241,CalculBureau!$C18,'1.2 Equipements de bureau'!#REF!)</f>
        <v>#REF!</v>
      </c>
      <c r="GF18" t="e">
        <f>SUMIF('1.2 Equipements de bureau'!$B$51:$B$2241,CalculBureau!$C18,'1.2 Equipements de bureau'!#REF!)</f>
        <v>#REF!</v>
      </c>
      <c r="GG18" t="e">
        <f>SUMIF('1.2 Equipements de bureau'!$B$51:$B$2241,CalculBureau!$C18,'1.2 Equipements de bureau'!#REF!)</f>
        <v>#REF!</v>
      </c>
      <c r="GH18" t="e">
        <f>SUMIF('1.2 Equipements de bureau'!$B$51:$B$2241,CalculBureau!$C18,'1.2 Equipements de bureau'!#REF!)</f>
        <v>#REF!</v>
      </c>
      <c r="GI18" t="e">
        <f>SUMIF('1.2 Equipements de bureau'!$B$51:$B$2241,CalculBureau!$C18,'1.2 Equipements de bureau'!#REF!)</f>
        <v>#REF!</v>
      </c>
      <c r="GJ18" t="e">
        <f>SUMIF('1.2 Equipements de bureau'!$B$51:$B$2241,CalculBureau!$C18,'1.2 Equipements de bureau'!#REF!)</f>
        <v>#REF!</v>
      </c>
      <c r="GK18" t="e">
        <f>SUMIF('1.2 Equipements de bureau'!$B$51:$B$2241,CalculBureau!$C18,'1.2 Equipements de bureau'!#REF!)</f>
        <v>#REF!</v>
      </c>
      <c r="GL18" t="e">
        <f>SUMIF('1.2 Equipements de bureau'!$B$51:$B$2241,CalculBureau!$C18,'1.2 Equipements de bureau'!#REF!)</f>
        <v>#REF!</v>
      </c>
      <c r="GM18" t="e">
        <f>SUMIF('1.2 Equipements de bureau'!$B$51:$B$2241,CalculBureau!$C18,'1.2 Equipements de bureau'!#REF!)</f>
        <v>#REF!</v>
      </c>
      <c r="GN18" t="e">
        <f>SUMIF('1.2 Equipements de bureau'!$B$51:$B$2241,CalculBureau!$C18,'1.2 Equipements de bureau'!#REF!)</f>
        <v>#REF!</v>
      </c>
      <c r="GO18" t="e">
        <f>SUMIF('1.2 Equipements de bureau'!$B$51:$B$2241,CalculBureau!$C18,'1.2 Equipements de bureau'!#REF!)</f>
        <v>#REF!</v>
      </c>
      <c r="GP18" t="e">
        <f>SUMIF('1.2 Equipements de bureau'!$B$51:$B$2241,CalculBureau!$C18,'1.2 Equipements de bureau'!#REF!)</f>
        <v>#REF!</v>
      </c>
      <c r="GQ18" t="e">
        <f>SUMIF('1.2 Equipements de bureau'!$B$51:$B$2241,CalculBureau!$C18,'1.2 Equipements de bureau'!#REF!)</f>
        <v>#REF!</v>
      </c>
      <c r="GR18" t="e">
        <f>SUMIF('1.2 Equipements de bureau'!$B$51:$B$2241,CalculBureau!$C18,'1.2 Equipements de bureau'!#REF!)</f>
        <v>#REF!</v>
      </c>
      <c r="GS18" t="e">
        <f>SUMIF('1.2 Equipements de bureau'!$B$51:$B$2241,CalculBureau!$C18,'1.2 Equipements de bureau'!#REF!)</f>
        <v>#REF!</v>
      </c>
      <c r="GT18" t="e">
        <f>SUMIF('1.2 Equipements de bureau'!$B$51:$B$2241,CalculBureau!$C18,'1.2 Equipements de bureau'!#REF!)</f>
        <v>#REF!</v>
      </c>
      <c r="GU18" t="e">
        <f>SUMIF('1.2 Equipements de bureau'!$B$51:$B$2241,CalculBureau!$C18,'1.2 Equipements de bureau'!#REF!)</f>
        <v>#REF!</v>
      </c>
    </row>
    <row r="26" spans="3:203" x14ac:dyDescent="0.25">
      <c r="C26" s="195" t="s">
        <v>1193</v>
      </c>
    </row>
    <row r="27" spans="3:203" x14ac:dyDescent="0.25">
      <c r="C27" s="195" t="s">
        <v>1153</v>
      </c>
    </row>
    <row r="28" spans="3:203" x14ac:dyDescent="0.25">
      <c r="C28" s="195" t="s">
        <v>1155</v>
      </c>
    </row>
    <row r="29" spans="3:203" x14ac:dyDescent="0.25">
      <c r="C29" s="195" t="s">
        <v>1159</v>
      </c>
    </row>
    <row r="30" spans="3:203" x14ac:dyDescent="0.25">
      <c r="C30" s="195" t="s">
        <v>1157</v>
      </c>
    </row>
    <row r="31" spans="3:203" x14ac:dyDescent="0.25">
      <c r="C31" s="195" t="s">
        <v>1158</v>
      </c>
    </row>
    <row r="32" spans="3:203" x14ac:dyDescent="0.25">
      <c r="C32" s="195" t="s">
        <v>165</v>
      </c>
    </row>
    <row r="33" spans="3:6" x14ac:dyDescent="0.25">
      <c r="C33" s="195" t="s">
        <v>1160</v>
      </c>
    </row>
    <row r="34" spans="3:6" x14ac:dyDescent="0.25">
      <c r="C34" s="195" t="s">
        <v>1156</v>
      </c>
    </row>
    <row r="37" spans="3:6" x14ac:dyDescent="0.25">
      <c r="F37" s="22" t="s">
        <v>394</v>
      </c>
    </row>
    <row r="44" spans="3:6" x14ac:dyDescent="0.25">
      <c r="C44" s="195" t="s">
        <v>1911</v>
      </c>
      <c r="F44" s="22" t="s">
        <v>392</v>
      </c>
    </row>
    <row r="45" spans="3:6" x14ac:dyDescent="0.25">
      <c r="C45" s="195" t="s">
        <v>1912</v>
      </c>
      <c r="F45" s="195" t="s">
        <v>1911</v>
      </c>
    </row>
    <row r="46" spans="3:6" x14ac:dyDescent="0.25">
      <c r="C46" s="195" t="s">
        <v>1913</v>
      </c>
      <c r="F46" s="195" t="s">
        <v>1912</v>
      </c>
    </row>
    <row r="47" spans="3:6" x14ac:dyDescent="0.25">
      <c r="C47" s="195" t="s">
        <v>1914</v>
      </c>
      <c r="F47" s="195" t="s">
        <v>1913</v>
      </c>
    </row>
    <row r="48" spans="3:6" x14ac:dyDescent="0.25">
      <c r="C48" s="195" t="s">
        <v>1915</v>
      </c>
      <c r="F48" s="195" t="s">
        <v>1914</v>
      </c>
    </row>
    <row r="49" spans="3:6" x14ac:dyDescent="0.25">
      <c r="C49" s="195" t="s">
        <v>1916</v>
      </c>
      <c r="F49" s="195" t="s">
        <v>1915</v>
      </c>
    </row>
    <row r="50" spans="3:6" x14ac:dyDescent="0.25">
      <c r="C50" s="44"/>
      <c r="F50" s="195" t="s">
        <v>1916</v>
      </c>
    </row>
    <row r="51" spans="3:6" x14ac:dyDescent="0.25">
      <c r="C51" s="44"/>
      <c r="F51" s="22" t="s">
        <v>393</v>
      </c>
    </row>
    <row r="52" spans="3:6" x14ac:dyDescent="0.25">
      <c r="C52" s="44"/>
      <c r="F52" s="195" t="s">
        <v>1911</v>
      </c>
    </row>
    <row r="53" spans="3:6" x14ac:dyDescent="0.25">
      <c r="C53" s="44"/>
      <c r="F53" s="195" t="s">
        <v>1912</v>
      </c>
    </row>
    <row r="54" spans="3:6" x14ac:dyDescent="0.25">
      <c r="C54" s="44"/>
      <c r="F54" s="195" t="s">
        <v>1913</v>
      </c>
    </row>
    <row r="55" spans="3:6" x14ac:dyDescent="0.25">
      <c r="F55" s="195" t="s">
        <v>1914</v>
      </c>
    </row>
    <row r="56" spans="3:6" x14ac:dyDescent="0.25">
      <c r="F56" s="195" t="s">
        <v>1915</v>
      </c>
    </row>
    <row r="57" spans="3:6" x14ac:dyDescent="0.25">
      <c r="F57" s="195" t="s">
        <v>1916</v>
      </c>
    </row>
    <row r="58" spans="3:6" x14ac:dyDescent="0.25">
      <c r="F58" s="22" t="s">
        <v>395</v>
      </c>
    </row>
    <row r="59" spans="3:6" x14ac:dyDescent="0.25">
      <c r="F59" s="195" t="s">
        <v>1911</v>
      </c>
    </row>
    <row r="60" spans="3:6" x14ac:dyDescent="0.25">
      <c r="F60" s="195" t="s">
        <v>1912</v>
      </c>
    </row>
    <row r="61" spans="3:6" x14ac:dyDescent="0.25">
      <c r="F61" s="195" t="s">
        <v>1913</v>
      </c>
    </row>
    <row r="62" spans="3:6" x14ac:dyDescent="0.25">
      <c r="F62" s="195" t="s">
        <v>1914</v>
      </c>
    </row>
    <row r="63" spans="3:6" x14ac:dyDescent="0.25">
      <c r="F63" s="195" t="s">
        <v>1915</v>
      </c>
    </row>
    <row r="64" spans="3:6" x14ac:dyDescent="0.25">
      <c r="F64" s="195" t="s">
        <v>1916</v>
      </c>
    </row>
    <row r="65" spans="6:6" x14ac:dyDescent="0.25">
      <c r="F65" s="195" t="s">
        <v>396</v>
      </c>
    </row>
    <row r="66" spans="6:6" x14ac:dyDescent="0.25">
      <c r="F66" s="195" t="s">
        <v>1911</v>
      </c>
    </row>
    <row r="67" spans="6:6" x14ac:dyDescent="0.25">
      <c r="F67" s="195" t="s">
        <v>1912</v>
      </c>
    </row>
    <row r="68" spans="6:6" x14ac:dyDescent="0.25">
      <c r="F68" s="195" t="s">
        <v>1913</v>
      </c>
    </row>
    <row r="69" spans="6:6" x14ac:dyDescent="0.25">
      <c r="F69" s="195" t="s">
        <v>1914</v>
      </c>
    </row>
    <row r="70" spans="6:6" x14ac:dyDescent="0.25">
      <c r="F70" s="195" t="s">
        <v>1915</v>
      </c>
    </row>
    <row r="71" spans="6:6" x14ac:dyDescent="0.25">
      <c r="F71" s="195" t="s">
        <v>1916</v>
      </c>
    </row>
    <row r="72" spans="6:6" x14ac:dyDescent="0.25">
      <c r="F72" s="22" t="s">
        <v>397</v>
      </c>
    </row>
    <row r="73" spans="6:6" x14ac:dyDescent="0.25">
      <c r="F73" s="195" t="s">
        <v>1911</v>
      </c>
    </row>
    <row r="74" spans="6:6" x14ac:dyDescent="0.25">
      <c r="F74" s="195" t="s">
        <v>1912</v>
      </c>
    </row>
    <row r="75" spans="6:6" x14ac:dyDescent="0.25">
      <c r="F75" s="195" t="s">
        <v>1913</v>
      </c>
    </row>
    <row r="76" spans="6:6" x14ac:dyDescent="0.25">
      <c r="F76" s="195" t="s">
        <v>1914</v>
      </c>
    </row>
    <row r="77" spans="6:6" x14ac:dyDescent="0.25">
      <c r="F77" s="195" t="s">
        <v>1915</v>
      </c>
    </row>
    <row r="78" spans="6:6" x14ac:dyDescent="0.25">
      <c r="F78" s="195" t="s">
        <v>1916</v>
      </c>
    </row>
    <row r="79" spans="6:6" x14ac:dyDescent="0.25">
      <c r="F79" s="22" t="s">
        <v>398</v>
      </c>
    </row>
    <row r="80" spans="6:6" x14ac:dyDescent="0.25">
      <c r="F80" s="195" t="s">
        <v>1911</v>
      </c>
    </row>
    <row r="81" spans="6:6" x14ac:dyDescent="0.25">
      <c r="F81" s="195" t="s">
        <v>1912</v>
      </c>
    </row>
    <row r="82" spans="6:6" x14ac:dyDescent="0.25">
      <c r="F82" s="195" t="s">
        <v>1913</v>
      </c>
    </row>
    <row r="83" spans="6:6" x14ac:dyDescent="0.25">
      <c r="F83" s="195" t="s">
        <v>1914</v>
      </c>
    </row>
    <row r="84" spans="6:6" x14ac:dyDescent="0.25">
      <c r="F84" s="195" t="s">
        <v>1915</v>
      </c>
    </row>
    <row r="85" spans="6:6" x14ac:dyDescent="0.25">
      <c r="F85" s="195" t="s">
        <v>1916</v>
      </c>
    </row>
    <row r="86" spans="6:6" x14ac:dyDescent="0.25">
      <c r="F86" s="195" t="s">
        <v>399</v>
      </c>
    </row>
    <row r="88" spans="6:6" x14ac:dyDescent="0.25">
      <c r="F88" s="195" t="s">
        <v>400</v>
      </c>
    </row>
    <row r="94" spans="6:6" x14ac:dyDescent="0.25">
      <c r="F94" s="195" t="s">
        <v>403</v>
      </c>
    </row>
    <row r="101" spans="6:6" x14ac:dyDescent="0.25">
      <c r="F101" s="195" t="s">
        <v>263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DE982-6B41-4ECF-81E4-3A7499AD60F1}">
  <sheetPr codeName="Feuil2">
    <tabColor theme="1" tint="0.249977111117893"/>
  </sheetPr>
  <dimension ref="B1:AG49"/>
  <sheetViews>
    <sheetView zoomScaleNormal="100" workbookViewId="0">
      <pane xSplit="4" ySplit="2" topLeftCell="E3" activePane="bottomRight" state="frozen"/>
      <selection pane="topRight" activeCell="E1" sqref="E1"/>
      <selection pane="bottomLeft" activeCell="A3" sqref="A3"/>
      <selection pane="bottomRight"/>
    </sheetView>
  </sheetViews>
  <sheetFormatPr baseColWidth="10" defaultColWidth="11.44140625" defaultRowHeight="13.2" x14ac:dyDescent="0.25"/>
  <cols>
    <col min="1" max="1" width="4.21875" style="44" customWidth="1"/>
    <col min="2" max="2" width="24.44140625" style="44" customWidth="1"/>
    <col min="3" max="3" width="27.77734375" style="44" customWidth="1"/>
    <col min="4" max="26" width="21.21875" style="44" customWidth="1"/>
    <col min="27" max="32" width="21" style="44" customWidth="1"/>
    <col min="33" max="16384" width="11.44140625" style="44"/>
  </cols>
  <sheetData>
    <row r="1" spans="2:11" s="132" customFormat="1" ht="15" customHeight="1" x14ac:dyDescent="0.25">
      <c r="C1" s="223"/>
      <c r="D1" s="216" t="s">
        <v>3900</v>
      </c>
      <c r="E1" s="223"/>
    </row>
    <row r="2" spans="2:11" s="132" customFormat="1" ht="88.2" customHeight="1" x14ac:dyDescent="0.25">
      <c r="C2" s="215"/>
      <c r="D2" s="217"/>
    </row>
    <row r="3" spans="2:11" ht="22.8" x14ac:dyDescent="0.25">
      <c r="B3" s="219" t="s">
        <v>3834</v>
      </c>
    </row>
    <row r="4" spans="2:11" ht="7.95" customHeight="1" x14ac:dyDescent="0.25"/>
    <row r="5" spans="2:11" ht="25.2" customHeight="1" x14ac:dyDescent="0.25">
      <c r="B5" s="48" t="s">
        <v>22</v>
      </c>
      <c r="D5" s="46"/>
    </row>
    <row r="6" spans="2:11" ht="25.2" customHeight="1" x14ac:dyDescent="0.25"/>
    <row r="7" spans="2:11" ht="25.2" customHeight="1" x14ac:dyDescent="0.25">
      <c r="B7" s="49" t="s">
        <v>23</v>
      </c>
      <c r="D7" s="304"/>
      <c r="E7" s="305"/>
      <c r="F7" s="306"/>
      <c r="H7" s="48" t="s">
        <v>24</v>
      </c>
    </row>
    <row r="8" spans="2:11" ht="25.2" customHeight="1" x14ac:dyDescent="0.25"/>
    <row r="9" spans="2:11" ht="25.2" customHeight="1" x14ac:dyDescent="0.25">
      <c r="B9" s="49" t="s">
        <v>25</v>
      </c>
      <c r="D9" s="311"/>
      <c r="E9" s="305"/>
      <c r="F9" s="306"/>
      <c r="H9" s="49" t="s">
        <v>26</v>
      </c>
      <c r="J9" s="310"/>
      <c r="K9" s="309"/>
    </row>
    <row r="10" spans="2:11" ht="25.2" customHeight="1" x14ac:dyDescent="0.25"/>
    <row r="11" spans="2:11" ht="25.2" customHeight="1" x14ac:dyDescent="0.25">
      <c r="B11" s="49" t="s">
        <v>27</v>
      </c>
      <c r="D11" s="50"/>
      <c r="H11" s="49" t="s">
        <v>28</v>
      </c>
      <c r="J11" s="310"/>
      <c r="K11" s="309"/>
    </row>
    <row r="12" spans="2:11" ht="25.2" customHeight="1" x14ac:dyDescent="0.25"/>
    <row r="13" spans="2:11" ht="25.2" customHeight="1" x14ac:dyDescent="0.25">
      <c r="B13" s="49" t="s">
        <v>29</v>
      </c>
      <c r="D13" s="312"/>
      <c r="E13" s="312"/>
      <c r="F13" s="312"/>
      <c r="H13" s="49" t="s">
        <v>30</v>
      </c>
      <c r="J13" s="177"/>
    </row>
    <row r="14" spans="2:11" ht="25.2" customHeight="1" x14ac:dyDescent="0.25"/>
    <row r="15" spans="2:11" ht="25.2" customHeight="1" x14ac:dyDescent="0.25">
      <c r="B15" s="49" t="s">
        <v>31</v>
      </c>
      <c r="D15" s="304"/>
      <c r="E15" s="305"/>
      <c r="F15" s="306"/>
      <c r="H15" s="49" t="s">
        <v>32</v>
      </c>
      <c r="J15" s="308"/>
      <c r="K15" s="309"/>
    </row>
    <row r="16" spans="2:11" ht="25.2" customHeight="1" x14ac:dyDescent="0.25">
      <c r="B16" s="49"/>
    </row>
    <row r="17" spans="2:13" ht="25.2" customHeight="1" x14ac:dyDescent="0.25">
      <c r="B17" s="49" t="s">
        <v>33</v>
      </c>
      <c r="D17" s="50"/>
      <c r="E17" s="307"/>
      <c r="F17" s="307"/>
      <c r="G17" s="51"/>
      <c r="H17" s="49" t="s">
        <v>34</v>
      </c>
      <c r="I17" s="46"/>
      <c r="J17" s="310"/>
      <c r="K17" s="309"/>
    </row>
    <row r="18" spans="2:13" ht="25.2" customHeight="1" x14ac:dyDescent="0.25">
      <c r="B18" s="49"/>
      <c r="C18" s="49"/>
      <c r="D18" s="49"/>
      <c r="E18" s="49"/>
      <c r="F18" s="49"/>
      <c r="G18" s="49"/>
      <c r="H18" s="49"/>
      <c r="I18" s="46"/>
    </row>
    <row r="19" spans="2:13" ht="25.2" customHeight="1" x14ac:dyDescent="0.25">
      <c r="B19" s="49" t="s">
        <v>3832</v>
      </c>
      <c r="D19" s="50"/>
      <c r="H19" s="49"/>
      <c r="I19" s="46"/>
    </row>
    <row r="20" spans="2:13" ht="25.2" customHeight="1" x14ac:dyDescent="0.25">
      <c r="B20" s="49"/>
      <c r="C20" s="49"/>
      <c r="D20" s="49"/>
      <c r="E20" s="49"/>
      <c r="F20" s="49"/>
      <c r="G20" s="49"/>
      <c r="H20" s="49"/>
      <c r="I20" s="46"/>
    </row>
    <row r="21" spans="2:13" ht="25.2" customHeight="1" x14ac:dyDescent="0.25">
      <c r="B21" s="49" t="s">
        <v>3831</v>
      </c>
      <c r="D21" s="50"/>
      <c r="E21" s="49"/>
      <c r="F21" s="49"/>
      <c r="H21" s="49"/>
      <c r="I21" s="46"/>
    </row>
    <row r="22" spans="2:13" ht="25.2" customHeight="1" x14ac:dyDescent="0.25">
      <c r="D22" s="45"/>
      <c r="I22" s="46"/>
      <c r="J22" s="46"/>
      <c r="K22" s="46"/>
      <c r="M22" s="46"/>
    </row>
    <row r="23" spans="2:13" s="132" customFormat="1" ht="12" customHeight="1" x14ac:dyDescent="0.25">
      <c r="B23" s="133"/>
      <c r="C23" s="133"/>
      <c r="D23" s="133"/>
      <c r="E23" s="133"/>
      <c r="F23" s="133"/>
      <c r="G23" s="133"/>
      <c r="H23" s="133"/>
      <c r="I23" s="133"/>
      <c r="J23" s="133"/>
      <c r="K23" s="133"/>
      <c r="L23" s="133"/>
      <c r="M23" s="133"/>
    </row>
    <row r="24" spans="2:13" s="132" customFormat="1" ht="12" customHeight="1" x14ac:dyDescent="0.25">
      <c r="B24" s="134"/>
      <c r="C24" s="134"/>
      <c r="D24" s="134"/>
      <c r="E24" s="134"/>
      <c r="F24" s="134"/>
      <c r="G24" s="134"/>
      <c r="H24" s="134"/>
      <c r="I24" s="134"/>
      <c r="J24" s="134"/>
      <c r="K24" s="134"/>
      <c r="L24" s="134"/>
      <c r="M24" s="134"/>
    </row>
    <row r="25" spans="2:13" ht="22.2" customHeight="1" x14ac:dyDescent="0.25">
      <c r="B25" s="48" t="s">
        <v>3527</v>
      </c>
      <c r="I25" s="49"/>
    </row>
    <row r="26" spans="2:13" ht="21" customHeight="1" x14ac:dyDescent="0.25">
      <c r="B26" s="48" t="s">
        <v>35</v>
      </c>
      <c r="I26" s="49"/>
    </row>
    <row r="27" spans="2:13" ht="25.2" customHeight="1" x14ac:dyDescent="0.25">
      <c r="B27" s="42" t="s">
        <v>36</v>
      </c>
    </row>
    <row r="28" spans="2:13" ht="25.2" customHeight="1" x14ac:dyDescent="0.25">
      <c r="B28" s="52" t="s">
        <v>3528</v>
      </c>
      <c r="F28" s="52" t="s">
        <v>3529</v>
      </c>
    </row>
    <row r="29" spans="2:13" ht="25.2" customHeight="1" x14ac:dyDescent="0.25"/>
    <row r="30" spans="2:13" ht="25.2" customHeight="1" x14ac:dyDescent="0.25">
      <c r="D30" s="46"/>
      <c r="K30" s="46"/>
    </row>
    <row r="31" spans="2:13" ht="25.2" customHeight="1" x14ac:dyDescent="0.25"/>
    <row r="32" spans="2:13" ht="25.2" customHeight="1" x14ac:dyDescent="0.25"/>
    <row r="33" spans="2:33" ht="25.2" customHeight="1" x14ac:dyDescent="0.25"/>
    <row r="34" spans="2:33" ht="25.2" customHeight="1" x14ac:dyDescent="0.25">
      <c r="B34" s="53" t="s">
        <v>3519</v>
      </c>
      <c r="C34" s="54"/>
    </row>
    <row r="35" spans="2:33" ht="25.2" customHeight="1" x14ac:dyDescent="0.25">
      <c r="B35" s="53" t="s">
        <v>37</v>
      </c>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row>
    <row r="36" spans="2:33" ht="97.2" customHeight="1" x14ac:dyDescent="0.25">
      <c r="B36" s="55" t="s">
        <v>38</v>
      </c>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row>
    <row r="37" spans="2:33" s="57" customFormat="1" ht="78" customHeight="1" x14ac:dyDescent="0.25">
      <c r="B37" s="55" t="s">
        <v>39</v>
      </c>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44"/>
    </row>
    <row r="38" spans="2:33" s="57" customFormat="1" ht="60" customHeight="1" x14ac:dyDescent="0.25">
      <c r="B38" s="55" t="s">
        <v>40</v>
      </c>
      <c r="C38" s="221"/>
      <c r="D38" s="221"/>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row>
    <row r="39" spans="2:33" s="57" customFormat="1" ht="25.2" customHeight="1" x14ac:dyDescent="0.25">
      <c r="B39" s="55" t="s">
        <v>41</v>
      </c>
      <c r="C39" s="221"/>
      <c r="D39" s="221"/>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row>
    <row r="40" spans="2:33" s="57" customFormat="1" ht="43.95" customHeight="1" x14ac:dyDescent="0.25">
      <c r="B40" s="55" t="s">
        <v>42</v>
      </c>
      <c r="C40" s="221"/>
      <c r="D40" s="221"/>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row>
    <row r="41" spans="2:33" s="57" customFormat="1" ht="25.2" customHeight="1" x14ac:dyDescent="0.25">
      <c r="B41" s="55" t="s">
        <v>43</v>
      </c>
      <c r="C41" s="221"/>
      <c r="D41" s="221"/>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row>
    <row r="42" spans="2:33" s="57" customFormat="1" ht="36" customHeight="1" x14ac:dyDescent="0.25">
      <c r="B42" s="55" t="s">
        <v>44</v>
      </c>
      <c r="C42" s="221"/>
      <c r="D42" s="221"/>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row>
    <row r="43" spans="2:33" s="128" customFormat="1" ht="25.2" customHeight="1" x14ac:dyDescent="0.25">
      <c r="C43" s="128" t="str">
        <f>IF(AND(C35&lt;&gt;"",C36&lt;&gt;"",C34&lt;&gt;"",C37&lt;&gt;""),"Vrai","Faux")</f>
        <v>Faux</v>
      </c>
      <c r="D43" s="128" t="str">
        <f t="shared" ref="D43:AF43" si="0">IF(AND(D35&lt;&gt;"",D36&lt;&gt;"",D34&lt;&gt;"",D37&lt;&gt;""),"Vrai","Faux")</f>
        <v>Faux</v>
      </c>
      <c r="E43" s="128" t="str">
        <f t="shared" si="0"/>
        <v>Faux</v>
      </c>
      <c r="F43" s="128" t="str">
        <f t="shared" si="0"/>
        <v>Faux</v>
      </c>
      <c r="G43" s="128" t="str">
        <f t="shared" si="0"/>
        <v>Faux</v>
      </c>
      <c r="H43" s="128" t="str">
        <f t="shared" si="0"/>
        <v>Faux</v>
      </c>
      <c r="I43" s="128" t="str">
        <f t="shared" si="0"/>
        <v>Faux</v>
      </c>
      <c r="J43" s="128" t="str">
        <f t="shared" si="0"/>
        <v>Faux</v>
      </c>
      <c r="K43" s="128" t="str">
        <f t="shared" si="0"/>
        <v>Faux</v>
      </c>
      <c r="L43" s="128" t="str">
        <f t="shared" si="0"/>
        <v>Faux</v>
      </c>
      <c r="M43" s="128" t="str">
        <f t="shared" si="0"/>
        <v>Faux</v>
      </c>
      <c r="N43" s="128" t="str">
        <f t="shared" si="0"/>
        <v>Faux</v>
      </c>
      <c r="O43" s="128" t="str">
        <f t="shared" si="0"/>
        <v>Faux</v>
      </c>
      <c r="P43" s="128" t="str">
        <f t="shared" si="0"/>
        <v>Faux</v>
      </c>
      <c r="Q43" s="128" t="str">
        <f t="shared" si="0"/>
        <v>Faux</v>
      </c>
      <c r="R43" s="128" t="str">
        <f t="shared" si="0"/>
        <v>Faux</v>
      </c>
      <c r="S43" s="128" t="str">
        <f t="shared" si="0"/>
        <v>Faux</v>
      </c>
      <c r="T43" s="128" t="str">
        <f t="shared" si="0"/>
        <v>Faux</v>
      </c>
      <c r="U43" s="128" t="str">
        <f t="shared" si="0"/>
        <v>Faux</v>
      </c>
      <c r="V43" s="128" t="str">
        <f t="shared" si="0"/>
        <v>Faux</v>
      </c>
      <c r="W43" s="128" t="str">
        <f t="shared" si="0"/>
        <v>Faux</v>
      </c>
      <c r="X43" s="128" t="str">
        <f t="shared" si="0"/>
        <v>Faux</v>
      </c>
      <c r="Y43" s="128" t="str">
        <f t="shared" si="0"/>
        <v>Faux</v>
      </c>
      <c r="Z43" s="128" t="str">
        <f t="shared" si="0"/>
        <v>Faux</v>
      </c>
      <c r="AA43" s="128" t="str">
        <f t="shared" si="0"/>
        <v>Faux</v>
      </c>
      <c r="AB43" s="128" t="str">
        <f t="shared" si="0"/>
        <v>Faux</v>
      </c>
      <c r="AC43" s="128" t="str">
        <f t="shared" si="0"/>
        <v>Faux</v>
      </c>
      <c r="AD43" s="128" t="str">
        <f t="shared" si="0"/>
        <v>Faux</v>
      </c>
      <c r="AE43" s="128" t="str">
        <f t="shared" si="0"/>
        <v>Faux</v>
      </c>
      <c r="AF43" s="128" t="str">
        <f t="shared" si="0"/>
        <v>Faux</v>
      </c>
      <c r="AG43" s="44"/>
    </row>
    <row r="44" spans="2:33" ht="25.2" customHeight="1" x14ac:dyDescent="0.25"/>
    <row r="49" ht="15" customHeight="1" x14ac:dyDescent="0.25"/>
  </sheetData>
  <sheetProtection algorithmName="SHA-512" hashValue="eSUbBYHx8czY4fBLOyEcjL4yIuoufS/eRTjitjDIvp41NDt1qOsaRhif+7YzSJScYywtGtvJa/8ZkCEfuEB7kQ==" saltValue="kVxBeleH7LSkBC5egzfV/Q==" spinCount="100000" sheet="1" objects="1" scenarios="1"/>
  <protectedRanges>
    <protectedRange sqref="D21" name="Plage14"/>
    <protectedRange sqref="D19" name="Plage13"/>
    <protectedRange sqref="J17:J21" name="Plage11"/>
    <protectedRange sqref="J15" name="Plage10"/>
    <protectedRange sqref="J13" name="Plage9"/>
    <protectedRange sqref="J11" name="Plage8"/>
    <protectedRange sqref="J9" name="Plage7"/>
    <protectedRange sqref="D17:F21" name="Plage6"/>
    <protectedRange sqref="D15" name="Plage5"/>
    <protectedRange sqref="D13" name="Plage4"/>
    <protectedRange sqref="D11" name="Plage3"/>
    <protectedRange sqref="D9" name="Plage2"/>
    <protectedRange sqref="D7" name="Plage1"/>
    <protectedRange sqref="C34:AF34 AH34:AV34 C35:AV42" name="Plage12"/>
  </protectedRanges>
  <mergeCells count="9">
    <mergeCell ref="D7:F7"/>
    <mergeCell ref="E17:F17"/>
    <mergeCell ref="J15:K15"/>
    <mergeCell ref="J11:K11"/>
    <mergeCell ref="J9:K9"/>
    <mergeCell ref="D15:F15"/>
    <mergeCell ref="D9:F9"/>
    <mergeCell ref="J17:K17"/>
    <mergeCell ref="D13:F13"/>
  </mergeCells>
  <phoneticPr fontId="92" type="noConversion"/>
  <conditionalFormatting sqref="C40:F42">
    <cfRule type="expression" dxfId="529" priority="14">
      <formula>C$34=""</formula>
    </cfRule>
  </conditionalFormatting>
  <conditionalFormatting sqref="C35:AF35">
    <cfRule type="expression" dxfId="528" priority="2">
      <formula>C$34=""</formula>
    </cfRule>
    <cfRule type="expression" dxfId="527" priority="3">
      <formula>C$34&lt;&gt;""</formula>
    </cfRule>
  </conditionalFormatting>
  <conditionalFormatting sqref="C36:AF36">
    <cfRule type="expression" dxfId="526" priority="4">
      <formula>C$35&lt;&gt;""</formula>
    </cfRule>
    <cfRule type="expression" dxfId="525" priority="5">
      <formula>C$35=""</formula>
    </cfRule>
  </conditionalFormatting>
  <conditionalFormatting sqref="C37:AF37">
    <cfRule type="expression" dxfId="524" priority="6">
      <formula>C$36&lt;&gt;""</formula>
    </cfRule>
    <cfRule type="expression" dxfId="523" priority="7">
      <formula>C$36=""</formula>
    </cfRule>
  </conditionalFormatting>
  <conditionalFormatting sqref="C38:AF42">
    <cfRule type="expression" dxfId="522" priority="8">
      <formula>C$37=""</formula>
    </cfRule>
    <cfRule type="expression" dxfId="521" priority="13">
      <formula>C$37&lt;&gt;""</formula>
    </cfRule>
  </conditionalFormatting>
  <conditionalFormatting sqref="D34:AF36">
    <cfRule type="expression" dxfId="520" priority="10">
      <formula>C$34&lt;&gt;""</formula>
    </cfRule>
  </conditionalFormatting>
  <conditionalFormatting sqref="E21:F21">
    <cfRule type="expression" dxfId="519" priority="1">
      <formula>#REF!="Non"</formula>
    </cfRule>
  </conditionalFormatting>
  <conditionalFormatting sqref="E37:AF42">
    <cfRule type="expression" dxfId="518" priority="16">
      <formula>D$34&lt;&gt;""</formula>
    </cfRule>
  </conditionalFormatting>
  <conditionalFormatting sqref="F35:AF36">
    <cfRule type="expression" dxfId="517" priority="9">
      <formula>F$34=""</formula>
    </cfRule>
  </conditionalFormatting>
  <conditionalFormatting sqref="G13">
    <cfRule type="expression" dxfId="516" priority="22">
      <formula>$D$13&lt;&gt;"Autre"</formula>
    </cfRule>
    <cfRule type="expression" dxfId="515" priority="23">
      <formula>$D$13&lt;&gt;"Autre"</formula>
    </cfRule>
  </conditionalFormatting>
  <conditionalFormatting sqref="G17:G19 E19:G19 G21">
    <cfRule type="expression" dxfId="514" priority="20">
      <formula>$D$17&lt;&gt;"Autre"</formula>
    </cfRule>
  </conditionalFormatting>
  <conditionalFormatting sqref="G37:AF42">
    <cfRule type="expression" dxfId="513" priority="12">
      <formula>G$35&lt;&gt;""</formula>
    </cfRule>
  </conditionalFormatting>
  <conditionalFormatting sqref="J5:Q6 H8:K8 N8:Q8 H10:J10 Q10:Q11 H11 H12:I12 J12:K14 N12:Q14 H13 H14:I14 H16:K16 H17:J17 H18:I21 Q25:R33">
    <cfRule type="expression" dxfId="512" priority="24">
      <formula>#REF!="Non"</formula>
    </cfRule>
  </conditionalFormatting>
  <conditionalFormatting sqref="O5:P5">
    <cfRule type="expression" dxfId="511" priority="19">
      <formula>$D$17&lt;&gt;"Autre"</formula>
    </cfRule>
  </conditionalFormatting>
  <conditionalFormatting sqref="P5">
    <cfRule type="expression" dxfId="510" priority="18">
      <formula>$D$17&lt;&gt;"Autre"</formula>
    </cfRule>
  </conditionalFormatting>
  <conditionalFormatting sqref="P6 G17:G19 E19:G19 G21">
    <cfRule type="expression" dxfId="509" priority="21">
      <formula>$D$17&lt;&gt;"Autre"</formula>
    </cfRule>
  </conditionalFormatting>
  <conditionalFormatting sqref="Q37:R42">
    <cfRule type="expression" dxfId="508" priority="17">
      <formula>#REF!="Non"</formula>
    </cfRule>
  </conditionalFormatting>
  <dataValidations count="12">
    <dataValidation type="list" allowBlank="1" showInputMessage="1" showErrorMessage="1" sqref="D13 C38:AF38" xr:uid="{A87CD5F5-10C3-428E-A5C8-C9A706D9967F}">
      <formula1>Secteur_Activité</formula1>
    </dataValidation>
    <dataValidation type="list" allowBlank="1" showInputMessage="1" showErrorMessage="1" sqref="M5" xr:uid="{F39CB8A5-51E5-4F71-A48C-DDA55D01E889}">
      <formula1>Region</formula1>
    </dataValidation>
    <dataValidation allowBlank="1" showInputMessage="1" showErrorMessage="1" promptTitle="Choix de la région" sqref="C34:AF34 AH34:AJ34" xr:uid="{B30CC0A8-FD06-4005-8BBF-6CFE8F3FEEAB}"/>
    <dataValidation type="list" allowBlank="1" showInputMessage="1" showErrorMessage="1" sqref="D17" xr:uid="{E4890A92-0855-4FAC-BD37-0F7E9C91846D}">
      <formula1>Regions</formula1>
    </dataValidation>
    <dataValidation type="list" allowBlank="1" showInputMessage="1" showErrorMessage="1" promptTitle="Choix du pays" prompt="Assurez-vous d'avoir d'abord sélectionné la région" sqref="C36:AF36" xr:uid="{2DC5D610-8AF4-4D77-8B37-1312C5832A1B}">
      <formula1>INDIRECT(SUBSTITUTE(C35," ",""))</formula1>
    </dataValidation>
    <dataValidation type="list" allowBlank="1" showInputMessage="1" showErrorMessage="1" promptTitle="Choix de la région" sqref="C35:AF35" xr:uid="{4752A499-17CB-47E9-A006-A6E4081EBEE1}">
      <formula1>Regions</formula1>
    </dataValidation>
    <dataValidation type="list" allowBlank="1" showInputMessage="1" showErrorMessage="1" sqref="E17" xr:uid="{1E57C9ED-6FC2-4834-82FF-D9957C1C8862}">
      <formula1>INDIRECT(SUBSTITUTE(D17," ",""))</formula1>
    </dataValidation>
    <dataValidation type="whole" allowBlank="1" showErrorMessage="1" sqref="D37:E37 G37:H37 J37:K37 M37:N37 P37:Q37 S37:T37 V37:W37 Y37:Z37 AB37:AC37 AE37:AF37" xr:uid="{877C5ECF-72B9-4124-B61C-D35ADD622FC8}">
      <formula1>0</formula1>
      <formula2>100000000</formula2>
    </dataValidation>
    <dataValidation type="decimal" operator="greaterThanOrEqual" allowBlank="1" showInputMessage="1" showErrorMessage="1" errorTitle="Attention" error="Merci de renseigner un nombre" sqref="D11" xr:uid="{B64325AB-9469-447D-AE14-FA1481D6A6DE}">
      <formula1>0</formula1>
    </dataValidation>
    <dataValidation type="whole" operator="greaterThanOrEqual" allowBlank="1" showErrorMessage="1" errorTitle="Attention" error="Merci de renseigner un nombre" sqref="C37 F37 I37 L37 O37 R37 U37 X37 AA37 AD37" xr:uid="{82BE59E1-4597-4D86-96A3-99A32B77A39A}">
      <formula1>0</formula1>
    </dataValidation>
    <dataValidation type="list" allowBlank="1" showInputMessage="1" showErrorMessage="1" sqref="D19:D20" xr:uid="{13F99807-96A7-4E34-AF7E-2D7F05DD39CE}">
      <formula1>"INR,ISIT,Aucun"</formula1>
    </dataValidation>
    <dataValidation type="list" allowBlank="1" showInputMessage="1" showErrorMessage="1" sqref="D21" xr:uid="{35D98055-7EE4-49E0-BC0D-3822EC0C055E}">
      <formula1>"Oui,Non,À étudier"</formula1>
    </dataValidation>
  </dataValidations>
  <pageMargins left="0.7" right="0.7" top="0.75" bottom="0.75" header="0.3" footer="0.3"/>
  <pageSetup paperSize="9" orientation="portrait" horizontalDpi="360" verticalDpi="36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4914-5D61-451E-A9CF-4A61DDFE0A97}">
  <sheetPr codeName="Feuil18"/>
  <dimension ref="A1:J644"/>
  <sheetViews>
    <sheetView workbookViewId="0">
      <selection activeCell="G16" sqref="G16"/>
    </sheetView>
  </sheetViews>
  <sheetFormatPr baseColWidth="10" defaultColWidth="11.44140625" defaultRowHeight="13.2" x14ac:dyDescent="0.25"/>
  <cols>
    <col min="1" max="1" width="14.44140625" bestFit="1" customWidth="1"/>
    <col min="3" max="3" width="63.21875" customWidth="1"/>
    <col min="10" max="10" width="17.77734375" bestFit="1" customWidth="1"/>
  </cols>
  <sheetData>
    <row r="1" spans="1:10" x14ac:dyDescent="0.25">
      <c r="A1" s="195" t="s">
        <v>1917</v>
      </c>
      <c r="D1" t="s">
        <v>1918</v>
      </c>
      <c r="E1" t="s">
        <v>1919</v>
      </c>
      <c r="F1" s="195" t="s">
        <v>1920</v>
      </c>
      <c r="G1" s="195" t="s">
        <v>1921</v>
      </c>
      <c r="H1" s="195" t="s">
        <v>1922</v>
      </c>
      <c r="I1" t="s">
        <v>1923</v>
      </c>
      <c r="J1" t="s">
        <v>1924</v>
      </c>
    </row>
    <row r="2" spans="1:10" x14ac:dyDescent="0.25">
      <c r="A2" t="s">
        <v>1925</v>
      </c>
      <c r="B2" t="s">
        <v>1926</v>
      </c>
      <c r="C2" t="s">
        <v>1927</v>
      </c>
      <c r="D2">
        <v>24.75</v>
      </c>
      <c r="E2">
        <v>2.75</v>
      </c>
      <c r="F2">
        <v>26.95</v>
      </c>
      <c r="G2">
        <v>0.55000000000000004</v>
      </c>
      <c r="H2">
        <v>55</v>
      </c>
      <c r="I2">
        <v>27.05</v>
      </c>
      <c r="J2" t="s">
        <v>1928</v>
      </c>
    </row>
    <row r="3" spans="1:10" x14ac:dyDescent="0.25">
      <c r="A3" t="s">
        <v>1925</v>
      </c>
      <c r="B3" t="s">
        <v>1926</v>
      </c>
      <c r="C3" t="s">
        <v>1929</v>
      </c>
      <c r="D3">
        <v>24.75</v>
      </c>
      <c r="E3">
        <v>2.75</v>
      </c>
      <c r="F3">
        <v>26.95</v>
      </c>
      <c r="G3">
        <v>0.55000000000000004</v>
      </c>
      <c r="H3">
        <v>55</v>
      </c>
      <c r="I3">
        <v>27.05</v>
      </c>
      <c r="J3" t="s">
        <v>1930</v>
      </c>
    </row>
    <row r="4" spans="1:10" x14ac:dyDescent="0.25">
      <c r="A4" t="s">
        <v>1925</v>
      </c>
      <c r="B4" t="s">
        <v>1926</v>
      </c>
      <c r="C4" t="s">
        <v>1931</v>
      </c>
      <c r="D4">
        <v>25.65</v>
      </c>
      <c r="E4">
        <v>3.6</v>
      </c>
      <c r="F4">
        <v>15.3</v>
      </c>
      <c r="G4">
        <v>0.45</v>
      </c>
      <c r="H4">
        <v>45</v>
      </c>
      <c r="I4">
        <v>28.7</v>
      </c>
      <c r="J4" t="s">
        <v>1932</v>
      </c>
    </row>
    <row r="5" spans="1:10" x14ac:dyDescent="0.25">
      <c r="A5" t="s">
        <v>1925</v>
      </c>
      <c r="B5" t="s">
        <v>1926</v>
      </c>
      <c r="C5" t="s">
        <v>1933</v>
      </c>
      <c r="D5">
        <v>25.65</v>
      </c>
      <c r="E5">
        <v>3.85</v>
      </c>
      <c r="F5">
        <v>18.149999999999999</v>
      </c>
      <c r="G5">
        <v>0.55000000000000004</v>
      </c>
      <c r="H5">
        <v>55</v>
      </c>
      <c r="I5">
        <v>35.85</v>
      </c>
      <c r="J5" t="s">
        <v>1934</v>
      </c>
    </row>
    <row r="6" spans="1:10" x14ac:dyDescent="0.25">
      <c r="A6" t="s">
        <v>1925</v>
      </c>
      <c r="B6" t="s">
        <v>1926</v>
      </c>
      <c r="C6" t="s">
        <v>1935</v>
      </c>
      <c r="D6">
        <v>52</v>
      </c>
      <c r="E6">
        <v>3.25</v>
      </c>
      <c r="F6">
        <v>9.1</v>
      </c>
      <c r="G6">
        <v>0.65</v>
      </c>
      <c r="H6">
        <v>65</v>
      </c>
      <c r="I6">
        <v>54.9</v>
      </c>
      <c r="J6" t="s">
        <v>1936</v>
      </c>
    </row>
    <row r="7" spans="1:10" x14ac:dyDescent="0.25">
      <c r="A7" t="s">
        <v>1925</v>
      </c>
      <c r="B7" t="s">
        <v>1926</v>
      </c>
      <c r="C7" t="s">
        <v>1937</v>
      </c>
      <c r="D7">
        <v>52</v>
      </c>
      <c r="E7">
        <v>1.8</v>
      </c>
      <c r="F7">
        <v>5.4</v>
      </c>
      <c r="G7">
        <v>0.45</v>
      </c>
      <c r="H7">
        <v>45</v>
      </c>
      <c r="I7">
        <v>38.6</v>
      </c>
      <c r="J7" t="s">
        <v>1938</v>
      </c>
    </row>
    <row r="8" spans="1:10" x14ac:dyDescent="0.25">
      <c r="A8" t="s">
        <v>1925</v>
      </c>
      <c r="B8" t="s">
        <v>1926</v>
      </c>
      <c r="C8" t="s">
        <v>1939</v>
      </c>
      <c r="D8">
        <v>43.99</v>
      </c>
      <c r="E8">
        <v>2.12</v>
      </c>
      <c r="F8">
        <v>6.36</v>
      </c>
      <c r="G8">
        <v>0.53</v>
      </c>
      <c r="H8">
        <v>53</v>
      </c>
      <c r="I8">
        <v>45.64</v>
      </c>
      <c r="J8" t="s">
        <v>1940</v>
      </c>
    </row>
    <row r="9" spans="1:10" x14ac:dyDescent="0.25">
      <c r="A9" t="s">
        <v>1925</v>
      </c>
      <c r="B9" t="s">
        <v>1926</v>
      </c>
      <c r="C9" t="s">
        <v>1941</v>
      </c>
      <c r="D9">
        <v>43.99</v>
      </c>
      <c r="E9">
        <v>1.62</v>
      </c>
      <c r="F9">
        <v>8.64</v>
      </c>
      <c r="G9">
        <v>0.54</v>
      </c>
      <c r="H9">
        <v>54</v>
      </c>
      <c r="I9">
        <v>44.36</v>
      </c>
      <c r="J9" t="s">
        <v>1942</v>
      </c>
    </row>
    <row r="10" spans="1:10" x14ac:dyDescent="0.25">
      <c r="A10" t="s">
        <v>1925</v>
      </c>
      <c r="B10" t="s">
        <v>1926</v>
      </c>
      <c r="C10" t="s">
        <v>1943</v>
      </c>
      <c r="D10">
        <v>48.8</v>
      </c>
      <c r="E10">
        <v>1.83</v>
      </c>
      <c r="F10">
        <v>9.76</v>
      </c>
      <c r="G10">
        <v>0.61</v>
      </c>
      <c r="H10">
        <v>61</v>
      </c>
      <c r="I10">
        <v>50.24</v>
      </c>
      <c r="J10" t="s">
        <v>1944</v>
      </c>
    </row>
    <row r="11" spans="1:10" x14ac:dyDescent="0.25">
      <c r="A11" t="s">
        <v>1925</v>
      </c>
      <c r="B11" t="s">
        <v>1926</v>
      </c>
      <c r="C11" t="s">
        <v>1945</v>
      </c>
      <c r="D11">
        <v>48.8</v>
      </c>
      <c r="E11">
        <v>1.89</v>
      </c>
      <c r="F11">
        <v>11.34</v>
      </c>
      <c r="G11">
        <v>0.63</v>
      </c>
      <c r="H11">
        <v>63</v>
      </c>
      <c r="I11">
        <v>50.66</v>
      </c>
      <c r="J11" t="s">
        <v>1946</v>
      </c>
    </row>
    <row r="12" spans="1:10" x14ac:dyDescent="0.25">
      <c r="A12" t="s">
        <v>1925</v>
      </c>
      <c r="B12" t="s">
        <v>1926</v>
      </c>
      <c r="C12" t="s">
        <v>1947</v>
      </c>
      <c r="D12">
        <v>54.6</v>
      </c>
      <c r="E12">
        <v>2.1</v>
      </c>
      <c r="F12">
        <v>12.6</v>
      </c>
      <c r="G12">
        <v>0.7</v>
      </c>
      <c r="H12">
        <v>70</v>
      </c>
      <c r="I12">
        <v>56.4</v>
      </c>
      <c r="J12" t="s">
        <v>1948</v>
      </c>
    </row>
    <row r="13" spans="1:10" x14ac:dyDescent="0.25">
      <c r="A13" t="s">
        <v>1925</v>
      </c>
      <c r="B13" t="s">
        <v>1926</v>
      </c>
      <c r="C13" t="s">
        <v>1949</v>
      </c>
      <c r="D13">
        <v>54.6</v>
      </c>
      <c r="E13">
        <v>1.68</v>
      </c>
      <c r="F13">
        <v>10.08</v>
      </c>
      <c r="G13">
        <v>0.56000000000000005</v>
      </c>
      <c r="H13">
        <v>56</v>
      </c>
      <c r="I13">
        <v>44.92</v>
      </c>
      <c r="J13" t="s">
        <v>1950</v>
      </c>
    </row>
    <row r="14" spans="1:10" x14ac:dyDescent="0.25">
      <c r="A14" t="s">
        <v>1925</v>
      </c>
      <c r="B14" t="s">
        <v>1926</v>
      </c>
      <c r="C14" t="s">
        <v>1951</v>
      </c>
      <c r="D14">
        <v>49.14</v>
      </c>
      <c r="E14">
        <v>1.89</v>
      </c>
      <c r="F14">
        <v>11.34</v>
      </c>
      <c r="G14">
        <v>0.63</v>
      </c>
      <c r="H14">
        <v>63</v>
      </c>
      <c r="I14">
        <v>50.66</v>
      </c>
      <c r="J14" t="s">
        <v>1952</v>
      </c>
    </row>
    <row r="15" spans="1:10" x14ac:dyDescent="0.25">
      <c r="A15" t="s">
        <v>1925</v>
      </c>
      <c r="B15" t="s">
        <v>1926</v>
      </c>
      <c r="C15" t="s">
        <v>1953</v>
      </c>
      <c r="D15">
        <v>49.14</v>
      </c>
      <c r="E15">
        <v>2.25</v>
      </c>
      <c r="F15">
        <v>13.5</v>
      </c>
      <c r="G15">
        <v>0.75</v>
      </c>
      <c r="H15">
        <v>75</v>
      </c>
      <c r="I15">
        <v>60.5</v>
      </c>
      <c r="J15" t="s">
        <v>1954</v>
      </c>
    </row>
    <row r="16" spans="1:10" x14ac:dyDescent="0.25">
      <c r="A16" t="s">
        <v>1925</v>
      </c>
      <c r="B16" t="s">
        <v>1926</v>
      </c>
      <c r="C16" t="s">
        <v>1955</v>
      </c>
      <c r="D16">
        <v>52.26</v>
      </c>
      <c r="E16">
        <v>2.0099999999999998</v>
      </c>
      <c r="F16">
        <v>12.06</v>
      </c>
      <c r="G16">
        <v>0.67</v>
      </c>
      <c r="H16">
        <v>67</v>
      </c>
      <c r="I16">
        <v>53.94</v>
      </c>
      <c r="J16" t="s">
        <v>1956</v>
      </c>
    </row>
    <row r="17" spans="1:10" x14ac:dyDescent="0.25">
      <c r="A17" t="s">
        <v>1925</v>
      </c>
      <c r="B17" t="s">
        <v>1926</v>
      </c>
      <c r="C17" t="s">
        <v>1957</v>
      </c>
      <c r="D17">
        <v>52.26</v>
      </c>
      <c r="E17">
        <v>2.2200000000000002</v>
      </c>
      <c r="F17">
        <v>13.32</v>
      </c>
      <c r="G17">
        <v>0.74</v>
      </c>
      <c r="H17">
        <v>74</v>
      </c>
      <c r="I17">
        <v>59.68</v>
      </c>
      <c r="J17" t="s">
        <v>1958</v>
      </c>
    </row>
    <row r="18" spans="1:10" x14ac:dyDescent="0.25">
      <c r="A18" t="s">
        <v>1925</v>
      </c>
      <c r="B18" t="s">
        <v>1926</v>
      </c>
      <c r="C18" t="s">
        <v>1959</v>
      </c>
      <c r="D18">
        <v>45.6</v>
      </c>
      <c r="E18">
        <v>1.71</v>
      </c>
      <c r="F18">
        <v>9.1199999999999992</v>
      </c>
      <c r="G18">
        <v>0.56999999999999995</v>
      </c>
      <c r="H18">
        <v>57</v>
      </c>
      <c r="I18">
        <v>46.88</v>
      </c>
      <c r="J18" t="s">
        <v>1960</v>
      </c>
    </row>
    <row r="19" spans="1:10" x14ac:dyDescent="0.25">
      <c r="A19" t="s">
        <v>1925</v>
      </c>
      <c r="B19" t="s">
        <v>1926</v>
      </c>
      <c r="C19" t="s">
        <v>1961</v>
      </c>
      <c r="D19">
        <v>56.8</v>
      </c>
      <c r="E19">
        <v>2.13</v>
      </c>
      <c r="F19">
        <v>11.36</v>
      </c>
      <c r="G19">
        <v>0.71</v>
      </c>
      <c r="H19">
        <v>71</v>
      </c>
      <c r="I19">
        <v>58.64</v>
      </c>
      <c r="J19" t="s">
        <v>1962</v>
      </c>
    </row>
    <row r="20" spans="1:10" x14ac:dyDescent="0.25">
      <c r="A20" t="s">
        <v>1925</v>
      </c>
      <c r="B20" t="s">
        <v>1926</v>
      </c>
      <c r="C20" t="s">
        <v>1963</v>
      </c>
      <c r="D20">
        <v>53.72</v>
      </c>
      <c r="E20">
        <v>2.04</v>
      </c>
      <c r="F20">
        <v>11.56</v>
      </c>
      <c r="G20">
        <v>0.68</v>
      </c>
      <c r="H20">
        <v>68</v>
      </c>
      <c r="I20">
        <v>55.44</v>
      </c>
      <c r="J20" t="s">
        <v>1964</v>
      </c>
    </row>
    <row r="21" spans="1:10" x14ac:dyDescent="0.25">
      <c r="A21" t="s">
        <v>1925</v>
      </c>
      <c r="B21" t="s">
        <v>1926</v>
      </c>
      <c r="C21" t="s">
        <v>1965</v>
      </c>
      <c r="D21">
        <v>64.78</v>
      </c>
      <c r="E21">
        <v>2.46</v>
      </c>
      <c r="F21">
        <v>13.94</v>
      </c>
      <c r="G21">
        <v>0.82</v>
      </c>
      <c r="H21">
        <v>82</v>
      </c>
      <c r="I21">
        <v>67.06</v>
      </c>
      <c r="J21" t="s">
        <v>1966</v>
      </c>
    </row>
    <row r="22" spans="1:10" x14ac:dyDescent="0.25">
      <c r="A22" t="s">
        <v>1925</v>
      </c>
      <c r="B22" t="s">
        <v>1926</v>
      </c>
      <c r="C22" t="s">
        <v>1967</v>
      </c>
      <c r="D22">
        <v>63.2</v>
      </c>
      <c r="E22">
        <v>1.58</v>
      </c>
      <c r="F22">
        <v>13.43</v>
      </c>
      <c r="G22">
        <v>0.79</v>
      </c>
      <c r="H22">
        <v>79</v>
      </c>
      <c r="I22">
        <v>64.569999999999993</v>
      </c>
      <c r="J22" t="s">
        <v>1968</v>
      </c>
    </row>
    <row r="23" spans="1:10" x14ac:dyDescent="0.25">
      <c r="A23" t="s">
        <v>1925</v>
      </c>
      <c r="B23" t="s">
        <v>1926</v>
      </c>
      <c r="C23" t="s">
        <v>1969</v>
      </c>
      <c r="D23">
        <v>74.400000000000006</v>
      </c>
      <c r="E23">
        <v>1.86</v>
      </c>
      <c r="F23">
        <v>15.81</v>
      </c>
      <c r="G23">
        <v>0.93</v>
      </c>
      <c r="H23">
        <v>93</v>
      </c>
      <c r="I23">
        <v>76.19</v>
      </c>
      <c r="J23" t="s">
        <v>1970</v>
      </c>
    </row>
    <row r="24" spans="1:10" x14ac:dyDescent="0.25">
      <c r="A24" t="s">
        <v>1925</v>
      </c>
      <c r="B24" t="s">
        <v>1926</v>
      </c>
      <c r="C24" t="s">
        <v>1971</v>
      </c>
      <c r="D24">
        <v>9.24</v>
      </c>
      <c r="E24">
        <v>2.42</v>
      </c>
      <c r="F24">
        <v>10.119999999999999</v>
      </c>
      <c r="G24">
        <v>0.22</v>
      </c>
      <c r="H24">
        <v>22</v>
      </c>
      <c r="I24">
        <v>10.88</v>
      </c>
      <c r="J24" t="s">
        <v>1972</v>
      </c>
    </row>
    <row r="25" spans="1:10" x14ac:dyDescent="0.25">
      <c r="A25" t="s">
        <v>1925</v>
      </c>
      <c r="B25" t="s">
        <v>1926</v>
      </c>
      <c r="C25" t="s">
        <v>1973</v>
      </c>
      <c r="D25">
        <v>39.15</v>
      </c>
      <c r="E25">
        <v>1.8</v>
      </c>
      <c r="F25">
        <v>3.6</v>
      </c>
      <c r="G25">
        <v>0.45</v>
      </c>
      <c r="H25">
        <v>45</v>
      </c>
      <c r="I25">
        <v>40.4</v>
      </c>
      <c r="J25" t="s">
        <v>1974</v>
      </c>
    </row>
    <row r="26" spans="1:10" x14ac:dyDescent="0.25">
      <c r="A26" t="s">
        <v>1925</v>
      </c>
      <c r="B26" t="s">
        <v>1926</v>
      </c>
      <c r="C26" t="s">
        <v>1975</v>
      </c>
      <c r="D26">
        <v>63.7</v>
      </c>
      <c r="E26">
        <v>2.1</v>
      </c>
      <c r="F26">
        <v>3.5</v>
      </c>
      <c r="G26">
        <v>0.7</v>
      </c>
      <c r="H26">
        <v>70</v>
      </c>
      <c r="I26">
        <v>65.5</v>
      </c>
      <c r="J26" t="s">
        <v>1976</v>
      </c>
    </row>
    <row r="27" spans="1:10" x14ac:dyDescent="0.25">
      <c r="A27" t="s">
        <v>1925</v>
      </c>
      <c r="B27" t="s">
        <v>1926</v>
      </c>
      <c r="C27" t="s">
        <v>404</v>
      </c>
      <c r="D27">
        <v>63</v>
      </c>
      <c r="E27">
        <v>10.5</v>
      </c>
      <c r="F27">
        <v>30.45</v>
      </c>
      <c r="G27">
        <v>1.05</v>
      </c>
      <c r="H27">
        <v>105</v>
      </c>
      <c r="I27">
        <v>73.55</v>
      </c>
      <c r="J27" t="s">
        <v>1977</v>
      </c>
    </row>
    <row r="28" spans="1:10" x14ac:dyDescent="0.25">
      <c r="A28" t="s">
        <v>1925</v>
      </c>
      <c r="B28" t="s">
        <v>1926</v>
      </c>
      <c r="C28" t="s">
        <v>405</v>
      </c>
      <c r="D28">
        <v>122.4</v>
      </c>
      <c r="E28">
        <v>12.6</v>
      </c>
      <c r="F28">
        <v>41.4</v>
      </c>
      <c r="G28">
        <v>3.6</v>
      </c>
      <c r="H28">
        <v>180</v>
      </c>
      <c r="I28">
        <v>137.6</v>
      </c>
      <c r="J28" t="s">
        <v>1978</v>
      </c>
    </row>
    <row r="29" spans="1:10" x14ac:dyDescent="0.25">
      <c r="A29" t="s">
        <v>1925</v>
      </c>
      <c r="B29" t="s">
        <v>1926</v>
      </c>
      <c r="C29" t="s">
        <v>406</v>
      </c>
      <c r="D29">
        <v>115.6</v>
      </c>
      <c r="E29">
        <v>11.9</v>
      </c>
      <c r="F29">
        <v>39.1</v>
      </c>
      <c r="G29">
        <v>3.4</v>
      </c>
      <c r="H29">
        <v>170</v>
      </c>
      <c r="I29">
        <v>129.9</v>
      </c>
      <c r="J29" t="s">
        <v>1979</v>
      </c>
    </row>
    <row r="30" spans="1:10" x14ac:dyDescent="0.25">
      <c r="A30" t="s">
        <v>1925</v>
      </c>
      <c r="B30" t="s">
        <v>1926</v>
      </c>
      <c r="C30" t="s">
        <v>414</v>
      </c>
      <c r="D30">
        <v>66.5</v>
      </c>
      <c r="E30">
        <v>5.7</v>
      </c>
      <c r="F30">
        <v>20.9</v>
      </c>
      <c r="G30">
        <v>1.9</v>
      </c>
      <c r="H30">
        <v>95</v>
      </c>
      <c r="I30">
        <v>73.099999999999994</v>
      </c>
      <c r="J30" t="s">
        <v>1980</v>
      </c>
    </row>
    <row r="31" spans="1:10" x14ac:dyDescent="0.25">
      <c r="A31" t="s">
        <v>1925</v>
      </c>
      <c r="B31" t="s">
        <v>1926</v>
      </c>
      <c r="C31" t="s">
        <v>417</v>
      </c>
      <c r="D31">
        <v>134.30000000000001</v>
      </c>
      <c r="E31">
        <v>6.8</v>
      </c>
      <c r="F31">
        <v>27.2</v>
      </c>
      <c r="G31">
        <v>1.7</v>
      </c>
      <c r="H31">
        <v>170</v>
      </c>
      <c r="I31">
        <v>141.80000000000001</v>
      </c>
      <c r="J31" t="s">
        <v>1981</v>
      </c>
    </row>
    <row r="32" spans="1:10" x14ac:dyDescent="0.25">
      <c r="A32" t="s">
        <v>1925</v>
      </c>
      <c r="B32" t="s">
        <v>1926</v>
      </c>
      <c r="C32" t="s">
        <v>420</v>
      </c>
      <c r="D32">
        <v>134.30000000000001</v>
      </c>
      <c r="E32">
        <v>6.8</v>
      </c>
      <c r="F32">
        <v>27.2</v>
      </c>
      <c r="G32">
        <v>1.7</v>
      </c>
      <c r="H32">
        <v>170</v>
      </c>
      <c r="I32">
        <v>141.80000000000001</v>
      </c>
      <c r="J32" t="s">
        <v>1982</v>
      </c>
    </row>
    <row r="33" spans="1:10" x14ac:dyDescent="0.25">
      <c r="A33" t="s">
        <v>1925</v>
      </c>
      <c r="B33" t="s">
        <v>1926</v>
      </c>
      <c r="C33" t="s">
        <v>423</v>
      </c>
      <c r="D33">
        <v>100.8</v>
      </c>
      <c r="E33">
        <v>4.8</v>
      </c>
      <c r="F33">
        <v>13.2</v>
      </c>
      <c r="G33">
        <v>1.2</v>
      </c>
      <c r="H33">
        <v>120</v>
      </c>
      <c r="I33">
        <v>105.8</v>
      </c>
      <c r="J33" t="s">
        <v>1983</v>
      </c>
    </row>
    <row r="34" spans="1:10" x14ac:dyDescent="0.25">
      <c r="A34" t="s">
        <v>1925</v>
      </c>
      <c r="B34" t="s">
        <v>1926</v>
      </c>
      <c r="C34" t="s">
        <v>410</v>
      </c>
      <c r="D34">
        <v>168</v>
      </c>
      <c r="E34">
        <v>8.4</v>
      </c>
      <c r="F34">
        <v>31.5</v>
      </c>
      <c r="G34">
        <v>2.1</v>
      </c>
      <c r="H34">
        <v>210</v>
      </c>
      <c r="I34">
        <v>177.5</v>
      </c>
      <c r="J34" t="s">
        <v>1984</v>
      </c>
    </row>
    <row r="35" spans="1:10" x14ac:dyDescent="0.25">
      <c r="A35" t="s">
        <v>1925</v>
      </c>
      <c r="B35" t="s">
        <v>1926</v>
      </c>
      <c r="C35" t="s">
        <v>412</v>
      </c>
      <c r="D35">
        <v>152</v>
      </c>
      <c r="E35">
        <v>7.6</v>
      </c>
      <c r="F35">
        <v>28.5</v>
      </c>
      <c r="G35">
        <v>1.9</v>
      </c>
      <c r="H35">
        <v>190</v>
      </c>
      <c r="I35">
        <v>160.5</v>
      </c>
      <c r="J35" t="s">
        <v>1985</v>
      </c>
    </row>
    <row r="36" spans="1:10" x14ac:dyDescent="0.25">
      <c r="A36" t="s">
        <v>1925</v>
      </c>
      <c r="B36" t="s">
        <v>1926</v>
      </c>
      <c r="C36" t="s">
        <v>407</v>
      </c>
      <c r="D36">
        <v>80.36</v>
      </c>
      <c r="E36">
        <v>3.92</v>
      </c>
      <c r="F36">
        <v>12.74</v>
      </c>
      <c r="G36">
        <v>0.98</v>
      </c>
      <c r="H36">
        <v>98</v>
      </c>
      <c r="I36">
        <v>84.26</v>
      </c>
      <c r="J36" t="s">
        <v>1986</v>
      </c>
    </row>
    <row r="37" spans="1:10" x14ac:dyDescent="0.25">
      <c r="A37" t="s">
        <v>1925</v>
      </c>
      <c r="B37" t="s">
        <v>1926</v>
      </c>
      <c r="C37" t="s">
        <v>408</v>
      </c>
      <c r="D37">
        <v>80.36</v>
      </c>
      <c r="E37">
        <v>3.92</v>
      </c>
      <c r="F37">
        <v>12.74</v>
      </c>
      <c r="G37">
        <v>0.98</v>
      </c>
      <c r="H37">
        <v>98</v>
      </c>
      <c r="I37">
        <v>84.26</v>
      </c>
      <c r="J37" t="s">
        <v>1987</v>
      </c>
    </row>
    <row r="38" spans="1:10" x14ac:dyDescent="0.25">
      <c r="A38" t="s">
        <v>1925</v>
      </c>
      <c r="B38" t="s">
        <v>1926</v>
      </c>
      <c r="C38" t="s">
        <v>426</v>
      </c>
      <c r="D38">
        <v>182.7</v>
      </c>
      <c r="E38">
        <v>4.2</v>
      </c>
      <c r="F38">
        <v>21</v>
      </c>
      <c r="G38">
        <v>2.1</v>
      </c>
      <c r="H38">
        <v>210</v>
      </c>
      <c r="I38">
        <v>188</v>
      </c>
      <c r="J38" t="s">
        <v>1988</v>
      </c>
    </row>
    <row r="39" spans="1:10" x14ac:dyDescent="0.25">
      <c r="A39" t="s">
        <v>1925</v>
      </c>
      <c r="B39" t="s">
        <v>1926</v>
      </c>
      <c r="C39" t="s">
        <v>429</v>
      </c>
      <c r="D39">
        <v>96.38</v>
      </c>
      <c r="E39">
        <v>7.32</v>
      </c>
      <c r="F39">
        <v>17.079999999999998</v>
      </c>
      <c r="G39">
        <v>1.22</v>
      </c>
      <c r="H39">
        <v>122</v>
      </c>
      <c r="I39">
        <v>103.92</v>
      </c>
      <c r="J39" t="s">
        <v>1989</v>
      </c>
    </row>
    <row r="40" spans="1:10" x14ac:dyDescent="0.25">
      <c r="A40" t="s">
        <v>1925</v>
      </c>
      <c r="B40" t="s">
        <v>1990</v>
      </c>
      <c r="C40" t="s">
        <v>432</v>
      </c>
      <c r="D40">
        <v>149.1</v>
      </c>
      <c r="E40">
        <v>29.82</v>
      </c>
      <c r="F40">
        <v>31.95</v>
      </c>
      <c r="G40">
        <v>2.13</v>
      </c>
      <c r="H40">
        <v>213</v>
      </c>
      <c r="I40">
        <v>180.05</v>
      </c>
      <c r="J40" t="s">
        <v>1991</v>
      </c>
    </row>
    <row r="41" spans="1:10" x14ac:dyDescent="0.25">
      <c r="A41" t="s">
        <v>1925</v>
      </c>
      <c r="B41" t="s">
        <v>1992</v>
      </c>
      <c r="C41" t="s">
        <v>438</v>
      </c>
      <c r="D41">
        <v>32.4</v>
      </c>
      <c r="E41">
        <v>54</v>
      </c>
      <c r="F41">
        <v>47.25</v>
      </c>
      <c r="G41">
        <v>1.35</v>
      </c>
      <c r="H41">
        <v>135</v>
      </c>
      <c r="I41">
        <v>86.75</v>
      </c>
      <c r="J41" t="s">
        <v>1993</v>
      </c>
    </row>
    <row r="42" spans="1:10" x14ac:dyDescent="0.25">
      <c r="A42" t="s">
        <v>1925</v>
      </c>
      <c r="B42" t="s">
        <v>1992</v>
      </c>
      <c r="C42" t="s">
        <v>442</v>
      </c>
      <c r="D42">
        <v>205.2</v>
      </c>
      <c r="E42">
        <v>28.5</v>
      </c>
      <c r="F42">
        <v>48.45</v>
      </c>
      <c r="G42">
        <v>2.85</v>
      </c>
      <c r="H42">
        <v>285</v>
      </c>
      <c r="I42">
        <v>235.55</v>
      </c>
      <c r="J42" t="s">
        <v>1994</v>
      </c>
    </row>
    <row r="43" spans="1:10" x14ac:dyDescent="0.25">
      <c r="A43" t="s">
        <v>1925</v>
      </c>
      <c r="B43" t="s">
        <v>1995</v>
      </c>
      <c r="C43" t="s">
        <v>1996</v>
      </c>
      <c r="D43">
        <v>42.13</v>
      </c>
      <c r="E43">
        <v>2.35</v>
      </c>
      <c r="F43">
        <v>13.7</v>
      </c>
      <c r="G43">
        <v>0.59</v>
      </c>
      <c r="H43">
        <v>58.77</v>
      </c>
      <c r="I43">
        <v>44.07</v>
      </c>
      <c r="J43" t="s">
        <v>1997</v>
      </c>
    </row>
    <row r="44" spans="1:10" x14ac:dyDescent="0.25">
      <c r="A44" t="s">
        <v>1925</v>
      </c>
      <c r="B44" t="s">
        <v>1995</v>
      </c>
      <c r="C44" t="s">
        <v>1998</v>
      </c>
      <c r="D44">
        <v>56.53</v>
      </c>
      <c r="E44">
        <v>2.1</v>
      </c>
      <c r="F44">
        <v>12</v>
      </c>
      <c r="G44">
        <v>0.71</v>
      </c>
      <c r="H44">
        <v>71.33</v>
      </c>
      <c r="I44">
        <v>58.33</v>
      </c>
      <c r="J44" t="s">
        <v>1999</v>
      </c>
    </row>
    <row r="45" spans="1:10" x14ac:dyDescent="0.25">
      <c r="A45" t="s">
        <v>1925</v>
      </c>
      <c r="B45" t="s">
        <v>1995</v>
      </c>
      <c r="C45" t="s">
        <v>2000</v>
      </c>
      <c r="D45">
        <v>121.36</v>
      </c>
      <c r="E45">
        <v>13.09</v>
      </c>
      <c r="F45">
        <v>28.01</v>
      </c>
      <c r="G45">
        <v>1.94</v>
      </c>
      <c r="H45">
        <v>164.4</v>
      </c>
      <c r="I45">
        <v>135.38999999999999</v>
      </c>
      <c r="J45" t="s">
        <v>2001</v>
      </c>
    </row>
    <row r="46" spans="1:10" x14ac:dyDescent="0.25">
      <c r="A46" t="s">
        <v>119</v>
      </c>
      <c r="B46" t="s">
        <v>1926</v>
      </c>
      <c r="C46" t="s">
        <v>2002</v>
      </c>
      <c r="D46">
        <v>185.5</v>
      </c>
      <c r="E46">
        <v>31.5</v>
      </c>
      <c r="F46">
        <v>129.5</v>
      </c>
      <c r="G46">
        <v>3.5</v>
      </c>
      <c r="H46">
        <v>350</v>
      </c>
      <c r="I46">
        <v>219.5</v>
      </c>
      <c r="J46" t="s">
        <v>2003</v>
      </c>
    </row>
    <row r="47" spans="1:10" x14ac:dyDescent="0.25">
      <c r="A47" t="s">
        <v>119</v>
      </c>
      <c r="B47" t="s">
        <v>1926</v>
      </c>
      <c r="C47" t="s">
        <v>2004</v>
      </c>
      <c r="D47">
        <v>162.4</v>
      </c>
      <c r="E47">
        <v>19.600000000000001</v>
      </c>
      <c r="F47">
        <v>95.2</v>
      </c>
      <c r="G47">
        <v>2.8</v>
      </c>
      <c r="H47">
        <v>280</v>
      </c>
      <c r="I47">
        <v>183.8</v>
      </c>
      <c r="J47" t="s">
        <v>2005</v>
      </c>
    </row>
    <row r="48" spans="1:10" x14ac:dyDescent="0.25">
      <c r="A48" t="s">
        <v>119</v>
      </c>
      <c r="B48" t="s">
        <v>1926</v>
      </c>
      <c r="C48" t="s">
        <v>2006</v>
      </c>
      <c r="D48">
        <v>198</v>
      </c>
      <c r="E48">
        <v>23.1</v>
      </c>
      <c r="F48">
        <v>105.6</v>
      </c>
      <c r="G48">
        <v>3.3</v>
      </c>
      <c r="H48">
        <v>330</v>
      </c>
      <c r="I48">
        <v>223.4</v>
      </c>
      <c r="J48" t="s">
        <v>2007</v>
      </c>
    </row>
    <row r="49" spans="1:10" x14ac:dyDescent="0.25">
      <c r="A49" t="s">
        <v>119</v>
      </c>
      <c r="B49" t="s">
        <v>1926</v>
      </c>
      <c r="C49" t="s">
        <v>2008</v>
      </c>
      <c r="D49">
        <v>162</v>
      </c>
      <c r="E49">
        <v>16.2</v>
      </c>
      <c r="F49">
        <v>89.1</v>
      </c>
      <c r="G49">
        <v>2.7</v>
      </c>
      <c r="H49">
        <v>270</v>
      </c>
      <c r="I49">
        <v>179.9</v>
      </c>
      <c r="J49" t="s">
        <v>2009</v>
      </c>
    </row>
    <row r="50" spans="1:10" x14ac:dyDescent="0.25">
      <c r="A50" t="s">
        <v>119</v>
      </c>
      <c r="B50" t="s">
        <v>1926</v>
      </c>
      <c r="C50" t="s">
        <v>2010</v>
      </c>
      <c r="D50">
        <v>198.4</v>
      </c>
      <c r="E50">
        <v>22.4</v>
      </c>
      <c r="F50">
        <v>96</v>
      </c>
      <c r="G50">
        <v>3.2</v>
      </c>
      <c r="H50">
        <v>320</v>
      </c>
      <c r="I50">
        <v>223</v>
      </c>
      <c r="J50" t="s">
        <v>2011</v>
      </c>
    </row>
    <row r="51" spans="1:10" x14ac:dyDescent="0.25">
      <c r="A51" t="s">
        <v>119</v>
      </c>
      <c r="B51" t="s">
        <v>1926</v>
      </c>
      <c r="C51" t="s">
        <v>2012</v>
      </c>
      <c r="D51">
        <v>240</v>
      </c>
      <c r="E51">
        <v>16</v>
      </c>
      <c r="F51">
        <v>60.8</v>
      </c>
      <c r="G51">
        <v>3.2</v>
      </c>
      <c r="H51">
        <v>320</v>
      </c>
      <c r="I51">
        <v>258.2</v>
      </c>
      <c r="J51" t="s">
        <v>2013</v>
      </c>
    </row>
    <row r="52" spans="1:10" x14ac:dyDescent="0.25">
      <c r="A52" t="s">
        <v>119</v>
      </c>
      <c r="B52" t="s">
        <v>1926</v>
      </c>
      <c r="C52" t="s">
        <v>2014</v>
      </c>
      <c r="D52">
        <v>273.60000000000002</v>
      </c>
      <c r="E52">
        <v>21.6</v>
      </c>
      <c r="F52">
        <v>61.2</v>
      </c>
      <c r="G52">
        <v>3.6</v>
      </c>
      <c r="H52">
        <v>360</v>
      </c>
      <c r="I52">
        <v>297.8</v>
      </c>
      <c r="J52" t="s">
        <v>2015</v>
      </c>
    </row>
    <row r="53" spans="1:10" x14ac:dyDescent="0.25">
      <c r="A53" t="s">
        <v>119</v>
      </c>
      <c r="B53" t="s">
        <v>1926</v>
      </c>
      <c r="C53" t="s">
        <v>2016</v>
      </c>
      <c r="D53">
        <v>352.6</v>
      </c>
      <c r="E53">
        <v>17.2</v>
      </c>
      <c r="F53">
        <v>51.6</v>
      </c>
      <c r="G53">
        <v>8.6</v>
      </c>
      <c r="H53">
        <v>430</v>
      </c>
      <c r="I53">
        <v>377.4</v>
      </c>
      <c r="J53" t="s">
        <v>2017</v>
      </c>
    </row>
    <row r="54" spans="1:10" x14ac:dyDescent="0.25">
      <c r="A54" t="s">
        <v>119</v>
      </c>
      <c r="B54" t="s">
        <v>1926</v>
      </c>
      <c r="C54" t="s">
        <v>2018</v>
      </c>
      <c r="D54">
        <v>398.4</v>
      </c>
      <c r="E54">
        <v>19.2</v>
      </c>
      <c r="F54">
        <v>57.6</v>
      </c>
      <c r="G54">
        <v>4.8</v>
      </c>
      <c r="H54">
        <v>480</v>
      </c>
      <c r="I54">
        <v>421.4</v>
      </c>
      <c r="J54" t="s">
        <v>2019</v>
      </c>
    </row>
    <row r="55" spans="1:10" x14ac:dyDescent="0.25">
      <c r="A55" t="s">
        <v>119</v>
      </c>
      <c r="B55" t="s">
        <v>1926</v>
      </c>
      <c r="C55" t="s">
        <v>2020</v>
      </c>
      <c r="D55">
        <v>348.3</v>
      </c>
      <c r="E55">
        <v>17.2</v>
      </c>
      <c r="F55">
        <v>55.9</v>
      </c>
      <c r="G55">
        <v>8.6</v>
      </c>
      <c r="H55">
        <v>430</v>
      </c>
      <c r="I55">
        <v>373.1</v>
      </c>
      <c r="J55" t="s">
        <v>2021</v>
      </c>
    </row>
    <row r="56" spans="1:10" x14ac:dyDescent="0.25">
      <c r="A56" t="s">
        <v>119</v>
      </c>
      <c r="B56" t="s">
        <v>1926</v>
      </c>
      <c r="C56" t="s">
        <v>2022</v>
      </c>
      <c r="D56">
        <v>398.4</v>
      </c>
      <c r="E56">
        <v>19.2</v>
      </c>
      <c r="F56">
        <v>57.6</v>
      </c>
      <c r="G56">
        <v>4.8</v>
      </c>
      <c r="H56">
        <v>480</v>
      </c>
      <c r="I56">
        <v>421.4</v>
      </c>
      <c r="J56" t="s">
        <v>2023</v>
      </c>
    </row>
    <row r="57" spans="1:10" x14ac:dyDescent="0.25">
      <c r="A57" t="s">
        <v>119</v>
      </c>
      <c r="B57" t="s">
        <v>1926</v>
      </c>
      <c r="C57" t="s">
        <v>2024</v>
      </c>
      <c r="D57">
        <v>198</v>
      </c>
      <c r="E57">
        <v>36</v>
      </c>
      <c r="F57">
        <v>118.8</v>
      </c>
      <c r="G57">
        <v>7.2</v>
      </c>
      <c r="H57">
        <v>360</v>
      </c>
      <c r="I57">
        <v>240.2</v>
      </c>
      <c r="J57" t="s">
        <v>2025</v>
      </c>
    </row>
    <row r="58" spans="1:10" x14ac:dyDescent="0.25">
      <c r="A58" t="s">
        <v>119</v>
      </c>
      <c r="B58" t="s">
        <v>1926</v>
      </c>
      <c r="C58" t="s">
        <v>2026</v>
      </c>
      <c r="D58">
        <v>285.2</v>
      </c>
      <c r="E58">
        <v>41.4</v>
      </c>
      <c r="F58">
        <v>124.2</v>
      </c>
      <c r="G58">
        <v>9.1999999999999993</v>
      </c>
      <c r="H58">
        <v>460</v>
      </c>
      <c r="I58">
        <v>334.8</v>
      </c>
      <c r="J58" t="s">
        <v>2027</v>
      </c>
    </row>
    <row r="59" spans="1:10" x14ac:dyDescent="0.25">
      <c r="A59" t="s">
        <v>119</v>
      </c>
      <c r="B59" t="s">
        <v>1926</v>
      </c>
      <c r="C59" t="s">
        <v>2028</v>
      </c>
      <c r="D59">
        <v>335.5</v>
      </c>
      <c r="E59">
        <v>49.5</v>
      </c>
      <c r="F59">
        <v>154</v>
      </c>
      <c r="G59">
        <v>11</v>
      </c>
      <c r="H59">
        <v>550</v>
      </c>
      <c r="I59">
        <v>395</v>
      </c>
      <c r="J59" t="s">
        <v>2029</v>
      </c>
    </row>
    <row r="60" spans="1:10" x14ac:dyDescent="0.25">
      <c r="A60" t="s">
        <v>119</v>
      </c>
      <c r="B60" t="s">
        <v>1926</v>
      </c>
      <c r="C60" t="s">
        <v>2030</v>
      </c>
      <c r="D60">
        <v>435</v>
      </c>
      <c r="E60">
        <v>23.2</v>
      </c>
      <c r="F60">
        <v>116</v>
      </c>
      <c r="G60">
        <v>5.8</v>
      </c>
      <c r="H60">
        <v>580</v>
      </c>
      <c r="I60">
        <v>463</v>
      </c>
      <c r="J60" t="s">
        <v>2031</v>
      </c>
    </row>
    <row r="61" spans="1:10" x14ac:dyDescent="0.25">
      <c r="A61" t="s">
        <v>119</v>
      </c>
      <c r="B61" t="s">
        <v>1926</v>
      </c>
      <c r="C61" t="s">
        <v>2032</v>
      </c>
      <c r="D61">
        <v>596.4</v>
      </c>
      <c r="E61">
        <v>21.3</v>
      </c>
      <c r="F61">
        <v>85.2</v>
      </c>
      <c r="G61">
        <v>7.1</v>
      </c>
      <c r="H61">
        <v>710</v>
      </c>
      <c r="I61">
        <v>623.79999999999995</v>
      </c>
      <c r="J61" t="s">
        <v>2033</v>
      </c>
    </row>
    <row r="62" spans="1:10" x14ac:dyDescent="0.25">
      <c r="A62" t="s">
        <v>119</v>
      </c>
      <c r="B62" t="s">
        <v>1926</v>
      </c>
      <c r="C62" t="s">
        <v>2034</v>
      </c>
      <c r="D62">
        <v>368.76</v>
      </c>
      <c r="E62">
        <v>13.17</v>
      </c>
      <c r="F62">
        <v>52.68</v>
      </c>
      <c r="G62">
        <v>4.3899999999999997</v>
      </c>
      <c r="H62">
        <v>439</v>
      </c>
      <c r="I62">
        <v>385.32</v>
      </c>
      <c r="J62" t="s">
        <v>2035</v>
      </c>
    </row>
    <row r="63" spans="1:10" x14ac:dyDescent="0.25">
      <c r="A63" t="s">
        <v>119</v>
      </c>
      <c r="B63" t="s">
        <v>1926</v>
      </c>
      <c r="C63" t="s">
        <v>2036</v>
      </c>
      <c r="D63">
        <v>260.01</v>
      </c>
      <c r="E63">
        <v>12.84</v>
      </c>
      <c r="F63">
        <v>44.94</v>
      </c>
      <c r="G63">
        <v>3.21</v>
      </c>
      <c r="H63">
        <v>321</v>
      </c>
      <c r="I63">
        <v>275.06</v>
      </c>
      <c r="J63" t="s">
        <v>2037</v>
      </c>
    </row>
    <row r="64" spans="1:10" x14ac:dyDescent="0.25">
      <c r="A64" t="s">
        <v>119</v>
      </c>
      <c r="B64" t="s">
        <v>1926</v>
      </c>
      <c r="C64" t="s">
        <v>2038</v>
      </c>
      <c r="D64">
        <v>524.4</v>
      </c>
      <c r="E64">
        <v>34.5</v>
      </c>
      <c r="F64">
        <v>124.2</v>
      </c>
      <c r="G64">
        <v>6.9</v>
      </c>
      <c r="H64">
        <v>690</v>
      </c>
      <c r="I64">
        <v>564.79999999999995</v>
      </c>
      <c r="J64" t="s">
        <v>2039</v>
      </c>
    </row>
    <row r="65" spans="1:10" x14ac:dyDescent="0.25">
      <c r="A65" t="s">
        <v>119</v>
      </c>
      <c r="B65" t="s">
        <v>1926</v>
      </c>
      <c r="C65" t="s">
        <v>2040</v>
      </c>
      <c r="D65">
        <v>704.7</v>
      </c>
      <c r="E65">
        <v>34.799999999999997</v>
      </c>
      <c r="F65">
        <v>121.8</v>
      </c>
      <c r="G65">
        <v>8.6999999999999993</v>
      </c>
      <c r="H65">
        <v>870</v>
      </c>
      <c r="I65">
        <v>747.2</v>
      </c>
      <c r="J65" t="s">
        <v>2041</v>
      </c>
    </row>
    <row r="66" spans="1:10" x14ac:dyDescent="0.25">
      <c r="A66" t="s">
        <v>119</v>
      </c>
      <c r="B66" t="s">
        <v>1926</v>
      </c>
      <c r="C66" t="s">
        <v>2042</v>
      </c>
      <c r="D66">
        <v>350.36</v>
      </c>
      <c r="E66">
        <v>18.440000000000001</v>
      </c>
      <c r="F66">
        <v>87.59</v>
      </c>
      <c r="G66">
        <v>4.6100000000000003</v>
      </c>
      <c r="H66">
        <v>461</v>
      </c>
      <c r="I66">
        <v>372.41</v>
      </c>
      <c r="J66" t="s">
        <v>2043</v>
      </c>
    </row>
    <row r="67" spans="1:10" x14ac:dyDescent="0.25">
      <c r="A67" t="s">
        <v>119</v>
      </c>
      <c r="B67" t="s">
        <v>1926</v>
      </c>
      <c r="C67" t="s">
        <v>2044</v>
      </c>
      <c r="D67">
        <v>382.7</v>
      </c>
      <c r="E67">
        <v>8.6</v>
      </c>
      <c r="F67">
        <v>34.4</v>
      </c>
      <c r="G67">
        <v>4.3</v>
      </c>
      <c r="H67">
        <v>430</v>
      </c>
      <c r="I67">
        <v>394.6</v>
      </c>
      <c r="J67" t="s">
        <v>2045</v>
      </c>
    </row>
    <row r="68" spans="1:10" x14ac:dyDescent="0.25">
      <c r="A68" t="s">
        <v>119</v>
      </c>
      <c r="B68" t="s">
        <v>1926</v>
      </c>
      <c r="C68" t="s">
        <v>2046</v>
      </c>
      <c r="D68">
        <v>281.37</v>
      </c>
      <c r="E68">
        <v>10.17</v>
      </c>
      <c r="F68">
        <v>44.07</v>
      </c>
      <c r="G68">
        <v>3.39</v>
      </c>
      <c r="H68">
        <v>339</v>
      </c>
      <c r="I68">
        <v>293.93</v>
      </c>
      <c r="J68" t="s">
        <v>2047</v>
      </c>
    </row>
    <row r="69" spans="1:10" x14ac:dyDescent="0.25">
      <c r="A69" t="s">
        <v>119</v>
      </c>
      <c r="B69" t="s">
        <v>1990</v>
      </c>
      <c r="C69" t="s">
        <v>2048</v>
      </c>
      <c r="D69">
        <v>226.89</v>
      </c>
      <c r="E69">
        <v>37.04</v>
      </c>
      <c r="F69">
        <v>70.16</v>
      </c>
      <c r="G69">
        <v>3.09</v>
      </c>
      <c r="H69">
        <v>337.18</v>
      </c>
      <c r="I69">
        <v>266.02</v>
      </c>
      <c r="J69" t="s">
        <v>2049</v>
      </c>
    </row>
    <row r="70" spans="1:10" x14ac:dyDescent="0.25">
      <c r="A70" t="s">
        <v>119</v>
      </c>
      <c r="B70" t="s">
        <v>1990</v>
      </c>
      <c r="C70" t="s">
        <v>2050</v>
      </c>
      <c r="D70">
        <v>143.5</v>
      </c>
      <c r="E70">
        <v>45.5</v>
      </c>
      <c r="F70">
        <v>157.5</v>
      </c>
      <c r="G70">
        <v>3.5</v>
      </c>
      <c r="H70">
        <v>350</v>
      </c>
      <c r="I70">
        <v>191.5</v>
      </c>
      <c r="J70" t="s">
        <v>2051</v>
      </c>
    </row>
    <row r="71" spans="1:10" x14ac:dyDescent="0.25">
      <c r="A71" t="s">
        <v>119</v>
      </c>
      <c r="B71" t="s">
        <v>1990</v>
      </c>
      <c r="C71" t="s">
        <v>2052</v>
      </c>
      <c r="D71">
        <v>215.09</v>
      </c>
      <c r="E71">
        <v>31.4</v>
      </c>
      <c r="F71">
        <v>65.94</v>
      </c>
      <c r="G71">
        <v>1.57</v>
      </c>
      <c r="H71">
        <v>314</v>
      </c>
      <c r="I71">
        <v>247.06</v>
      </c>
      <c r="J71" t="s">
        <v>2053</v>
      </c>
    </row>
    <row r="72" spans="1:10" x14ac:dyDescent="0.25">
      <c r="A72" t="s">
        <v>119</v>
      </c>
      <c r="B72" t="s">
        <v>1990</v>
      </c>
      <c r="C72" t="s">
        <v>2054</v>
      </c>
      <c r="D72">
        <v>227.12</v>
      </c>
      <c r="E72">
        <v>33.99</v>
      </c>
      <c r="F72">
        <v>46.35</v>
      </c>
      <c r="G72">
        <v>1.55</v>
      </c>
      <c r="H72">
        <v>309</v>
      </c>
      <c r="I72">
        <v>261.64999999999998</v>
      </c>
      <c r="J72" t="s">
        <v>2055</v>
      </c>
    </row>
    <row r="73" spans="1:10" x14ac:dyDescent="0.25">
      <c r="A73" t="s">
        <v>119</v>
      </c>
      <c r="B73" t="s">
        <v>1990</v>
      </c>
      <c r="C73" t="s">
        <v>2056</v>
      </c>
      <c r="D73">
        <v>230.14</v>
      </c>
      <c r="E73">
        <v>34.21</v>
      </c>
      <c r="F73">
        <v>43.54</v>
      </c>
      <c r="G73">
        <v>3.11</v>
      </c>
      <c r="H73">
        <v>311</v>
      </c>
      <c r="I73">
        <v>266.45999999999998</v>
      </c>
      <c r="J73" t="s">
        <v>2057</v>
      </c>
    </row>
    <row r="74" spans="1:10" x14ac:dyDescent="0.25">
      <c r="A74" t="s">
        <v>119</v>
      </c>
      <c r="B74" t="s">
        <v>1990</v>
      </c>
      <c r="C74" t="s">
        <v>2058</v>
      </c>
      <c r="D74">
        <v>223.92</v>
      </c>
      <c r="E74">
        <v>37.32</v>
      </c>
      <c r="F74">
        <v>46.65</v>
      </c>
      <c r="G74">
        <v>3.11</v>
      </c>
      <c r="H74">
        <v>311</v>
      </c>
      <c r="I74">
        <v>263.35000000000002</v>
      </c>
      <c r="J74" t="s">
        <v>2059</v>
      </c>
    </row>
    <row r="75" spans="1:10" x14ac:dyDescent="0.25">
      <c r="A75" t="s">
        <v>119</v>
      </c>
      <c r="B75" t="s">
        <v>1990</v>
      </c>
      <c r="C75" t="s">
        <v>2060</v>
      </c>
      <c r="D75">
        <v>229.68</v>
      </c>
      <c r="E75">
        <v>34.799999999999997</v>
      </c>
      <c r="F75">
        <v>80.040000000000006</v>
      </c>
      <c r="G75">
        <v>3.48</v>
      </c>
      <c r="H75">
        <v>348</v>
      </c>
      <c r="I75">
        <v>266.95999999999998</v>
      </c>
      <c r="J75" t="s">
        <v>2061</v>
      </c>
    </row>
    <row r="76" spans="1:10" x14ac:dyDescent="0.25">
      <c r="A76" t="s">
        <v>119</v>
      </c>
      <c r="B76" t="s">
        <v>1990</v>
      </c>
      <c r="C76" t="s">
        <v>2062</v>
      </c>
      <c r="D76">
        <v>255</v>
      </c>
      <c r="E76">
        <v>38.76</v>
      </c>
      <c r="F76">
        <v>110.16</v>
      </c>
      <c r="G76">
        <v>4.08</v>
      </c>
      <c r="H76">
        <v>408</v>
      </c>
      <c r="I76">
        <v>296.83999999999997</v>
      </c>
      <c r="J76" t="s">
        <v>2063</v>
      </c>
    </row>
    <row r="77" spans="1:10" x14ac:dyDescent="0.25">
      <c r="A77" t="s">
        <v>119</v>
      </c>
      <c r="B77" t="s">
        <v>1990</v>
      </c>
      <c r="C77" t="s">
        <v>2064</v>
      </c>
      <c r="D77">
        <v>249.91</v>
      </c>
      <c r="E77">
        <v>44.76</v>
      </c>
      <c r="F77">
        <v>74.599999999999994</v>
      </c>
      <c r="G77">
        <v>3.73</v>
      </c>
      <c r="H77">
        <v>373</v>
      </c>
      <c r="I77">
        <v>297.39999999999998</v>
      </c>
      <c r="J77" t="s">
        <v>2065</v>
      </c>
    </row>
    <row r="78" spans="1:10" x14ac:dyDescent="0.25">
      <c r="A78" t="s">
        <v>119</v>
      </c>
      <c r="B78" t="s">
        <v>1990</v>
      </c>
      <c r="C78" t="s">
        <v>2066</v>
      </c>
      <c r="D78">
        <v>259.35000000000002</v>
      </c>
      <c r="E78">
        <v>55.86</v>
      </c>
      <c r="F78">
        <v>79.8</v>
      </c>
      <c r="G78">
        <v>3.99</v>
      </c>
      <c r="H78">
        <v>399</v>
      </c>
      <c r="I78">
        <v>318.2</v>
      </c>
      <c r="J78" t="s">
        <v>2067</v>
      </c>
    </row>
    <row r="79" spans="1:10" x14ac:dyDescent="0.25">
      <c r="A79" t="s">
        <v>119</v>
      </c>
      <c r="B79" t="s">
        <v>1990</v>
      </c>
      <c r="C79" t="s">
        <v>2068</v>
      </c>
      <c r="D79">
        <v>249.55</v>
      </c>
      <c r="E79">
        <v>23.25</v>
      </c>
      <c r="F79">
        <v>34.1</v>
      </c>
      <c r="G79">
        <v>3.1</v>
      </c>
      <c r="H79">
        <v>310</v>
      </c>
      <c r="I79">
        <v>274.89999999999998</v>
      </c>
      <c r="J79" t="s">
        <v>2069</v>
      </c>
    </row>
    <row r="80" spans="1:10" x14ac:dyDescent="0.25">
      <c r="A80" t="s">
        <v>119</v>
      </c>
      <c r="B80" t="s">
        <v>1990</v>
      </c>
      <c r="C80" t="s">
        <v>2070</v>
      </c>
      <c r="D80">
        <v>212.52</v>
      </c>
      <c r="E80">
        <v>27.6</v>
      </c>
      <c r="F80">
        <v>33.119999999999997</v>
      </c>
      <c r="G80">
        <v>2.76</v>
      </c>
      <c r="H80">
        <v>276</v>
      </c>
      <c r="I80">
        <v>241.88</v>
      </c>
      <c r="J80" t="s">
        <v>2071</v>
      </c>
    </row>
    <row r="81" spans="1:10" x14ac:dyDescent="0.25">
      <c r="A81" t="s">
        <v>119</v>
      </c>
      <c r="B81" t="s">
        <v>2072</v>
      </c>
      <c r="C81" t="s">
        <v>2073</v>
      </c>
      <c r="D81">
        <v>313.22000000000003</v>
      </c>
      <c r="E81">
        <v>28.4</v>
      </c>
      <c r="F81">
        <v>119.02</v>
      </c>
      <c r="G81">
        <v>4.63</v>
      </c>
      <c r="H81">
        <v>465.28</v>
      </c>
      <c r="I81">
        <v>300.23</v>
      </c>
      <c r="J81" t="s">
        <v>2074</v>
      </c>
    </row>
    <row r="82" spans="1:10" x14ac:dyDescent="0.25">
      <c r="A82" t="s">
        <v>119</v>
      </c>
      <c r="B82" t="s">
        <v>2072</v>
      </c>
      <c r="C82" t="s">
        <v>2075</v>
      </c>
      <c r="D82">
        <v>347.06</v>
      </c>
      <c r="E82">
        <v>30.96</v>
      </c>
      <c r="F82">
        <v>98.46</v>
      </c>
      <c r="G82">
        <v>4.8099999999999996</v>
      </c>
      <c r="H82">
        <v>481.29</v>
      </c>
      <c r="I82">
        <v>332.03</v>
      </c>
      <c r="J82" t="s">
        <v>2076</v>
      </c>
    </row>
    <row r="83" spans="1:10" x14ac:dyDescent="0.25">
      <c r="A83" t="s">
        <v>119</v>
      </c>
      <c r="B83" t="s">
        <v>2072</v>
      </c>
      <c r="C83" t="s">
        <v>1056</v>
      </c>
      <c r="D83">
        <v>173.8</v>
      </c>
      <c r="E83">
        <v>11</v>
      </c>
      <c r="F83">
        <v>33</v>
      </c>
      <c r="G83">
        <v>2.2000000000000002</v>
      </c>
      <c r="H83">
        <v>220</v>
      </c>
      <c r="I83">
        <v>161.74</v>
      </c>
      <c r="J83" t="s">
        <v>2077</v>
      </c>
    </row>
    <row r="84" spans="1:10" x14ac:dyDescent="0.25">
      <c r="A84" t="s">
        <v>119</v>
      </c>
      <c r="B84" t="s">
        <v>2072</v>
      </c>
      <c r="C84" t="s">
        <v>1043</v>
      </c>
      <c r="D84">
        <v>163.02000000000001</v>
      </c>
      <c r="E84">
        <v>10.45</v>
      </c>
      <c r="F84">
        <v>33.44</v>
      </c>
      <c r="G84">
        <v>2.09</v>
      </c>
      <c r="H84">
        <v>209</v>
      </c>
      <c r="I84">
        <v>151.79</v>
      </c>
      <c r="J84" t="s">
        <v>2078</v>
      </c>
    </row>
    <row r="85" spans="1:10" x14ac:dyDescent="0.25">
      <c r="A85" t="s">
        <v>119</v>
      </c>
      <c r="B85" t="s">
        <v>2072</v>
      </c>
      <c r="C85" t="s">
        <v>2079</v>
      </c>
      <c r="D85">
        <v>203.55</v>
      </c>
      <c r="E85">
        <v>26.55</v>
      </c>
      <c r="F85">
        <v>61.95</v>
      </c>
      <c r="G85">
        <v>2.95</v>
      </c>
      <c r="H85">
        <v>295</v>
      </c>
      <c r="I85">
        <v>201.78</v>
      </c>
      <c r="J85" t="s">
        <v>2080</v>
      </c>
    </row>
    <row r="86" spans="1:10" x14ac:dyDescent="0.25">
      <c r="A86" t="s">
        <v>119</v>
      </c>
      <c r="B86" t="s">
        <v>2072</v>
      </c>
      <c r="C86" t="s">
        <v>2081</v>
      </c>
      <c r="D86">
        <v>245.52</v>
      </c>
      <c r="E86">
        <v>31.68</v>
      </c>
      <c r="F86">
        <v>114.84</v>
      </c>
      <c r="G86">
        <v>3.96</v>
      </c>
      <c r="H86">
        <v>396</v>
      </c>
      <c r="I86">
        <v>243.62</v>
      </c>
      <c r="J86" t="s">
        <v>2082</v>
      </c>
    </row>
    <row r="87" spans="1:10" x14ac:dyDescent="0.25">
      <c r="A87" t="s">
        <v>119</v>
      </c>
      <c r="B87" t="s">
        <v>2072</v>
      </c>
      <c r="C87" t="s">
        <v>2081</v>
      </c>
      <c r="D87">
        <v>211.67</v>
      </c>
      <c r="E87">
        <v>24.29</v>
      </c>
      <c r="F87">
        <v>107.57</v>
      </c>
      <c r="G87">
        <v>3.47</v>
      </c>
      <c r="H87">
        <v>347</v>
      </c>
      <c r="I87">
        <v>207.33</v>
      </c>
      <c r="J87" t="s">
        <v>2083</v>
      </c>
    </row>
    <row r="88" spans="1:10" x14ac:dyDescent="0.25">
      <c r="A88" t="s">
        <v>119</v>
      </c>
      <c r="B88" t="s">
        <v>2072</v>
      </c>
      <c r="C88" t="s">
        <v>2081</v>
      </c>
      <c r="D88">
        <v>257.92</v>
      </c>
      <c r="E88">
        <v>28.21</v>
      </c>
      <c r="F88">
        <v>112.84</v>
      </c>
      <c r="G88">
        <v>4.03</v>
      </c>
      <c r="H88">
        <v>403</v>
      </c>
      <c r="I88">
        <v>251.44</v>
      </c>
      <c r="J88" t="s">
        <v>2084</v>
      </c>
    </row>
    <row r="89" spans="1:10" x14ac:dyDescent="0.25">
      <c r="A89" t="s">
        <v>119</v>
      </c>
      <c r="B89" t="s">
        <v>2072</v>
      </c>
      <c r="C89" t="s">
        <v>1049</v>
      </c>
      <c r="D89">
        <v>217.04</v>
      </c>
      <c r="E89">
        <v>34.65</v>
      </c>
      <c r="F89">
        <v>63</v>
      </c>
      <c r="G89">
        <v>0.32</v>
      </c>
      <c r="H89">
        <v>315</v>
      </c>
      <c r="I89">
        <v>218.26</v>
      </c>
      <c r="J89" t="s">
        <v>2085</v>
      </c>
    </row>
    <row r="90" spans="1:10" x14ac:dyDescent="0.25">
      <c r="A90" t="s">
        <v>119</v>
      </c>
      <c r="B90" t="s">
        <v>2072</v>
      </c>
      <c r="C90" t="s">
        <v>2086</v>
      </c>
      <c r="D90">
        <v>346.48</v>
      </c>
      <c r="E90">
        <v>48.8</v>
      </c>
      <c r="F90">
        <v>87.84</v>
      </c>
      <c r="G90">
        <v>4.88</v>
      </c>
      <c r="H90">
        <v>488</v>
      </c>
      <c r="I90">
        <v>347.1</v>
      </c>
      <c r="J90" t="s">
        <v>2087</v>
      </c>
    </row>
    <row r="91" spans="1:10" x14ac:dyDescent="0.25">
      <c r="A91" t="s">
        <v>119</v>
      </c>
      <c r="B91" t="s">
        <v>2072</v>
      </c>
      <c r="C91" t="s">
        <v>1053</v>
      </c>
      <c r="D91">
        <v>265.2</v>
      </c>
      <c r="E91">
        <v>11.7</v>
      </c>
      <c r="F91">
        <v>109.2</v>
      </c>
      <c r="G91">
        <v>3.9</v>
      </c>
      <c r="H91">
        <v>390</v>
      </c>
      <c r="I91">
        <v>243.3</v>
      </c>
      <c r="J91" t="s">
        <v>2088</v>
      </c>
    </row>
    <row r="92" spans="1:10" x14ac:dyDescent="0.25">
      <c r="A92" t="s">
        <v>119</v>
      </c>
      <c r="B92" t="s">
        <v>2072</v>
      </c>
      <c r="C92" t="s">
        <v>1058</v>
      </c>
      <c r="D92">
        <v>321.93</v>
      </c>
      <c r="E92">
        <v>25.55</v>
      </c>
      <c r="F92">
        <v>158.41</v>
      </c>
      <c r="G92">
        <v>5.1100000000000003</v>
      </c>
      <c r="H92">
        <v>511</v>
      </c>
      <c r="I92">
        <v>305.73</v>
      </c>
      <c r="J92" t="s">
        <v>2089</v>
      </c>
    </row>
    <row r="93" spans="1:10" x14ac:dyDescent="0.25">
      <c r="A93" t="s">
        <v>119</v>
      </c>
      <c r="B93" t="s">
        <v>2072</v>
      </c>
      <c r="C93" t="s">
        <v>1062</v>
      </c>
      <c r="D93">
        <v>298.8</v>
      </c>
      <c r="E93">
        <v>9.9600000000000009</v>
      </c>
      <c r="F93">
        <v>184.26</v>
      </c>
      <c r="G93">
        <v>4.9800000000000004</v>
      </c>
      <c r="H93">
        <v>498</v>
      </c>
      <c r="I93">
        <v>271.95</v>
      </c>
      <c r="J93" t="s">
        <v>2090</v>
      </c>
    </row>
    <row r="94" spans="1:10" x14ac:dyDescent="0.25">
      <c r="A94" t="s">
        <v>119</v>
      </c>
      <c r="B94" t="s">
        <v>2072</v>
      </c>
      <c r="C94" t="s">
        <v>1078</v>
      </c>
      <c r="D94">
        <v>242.36</v>
      </c>
      <c r="E94">
        <v>43.16</v>
      </c>
      <c r="F94">
        <v>43.16</v>
      </c>
      <c r="G94">
        <v>3.32</v>
      </c>
      <c r="H94">
        <v>332</v>
      </c>
      <c r="I94">
        <v>250.3</v>
      </c>
      <c r="J94" t="s">
        <v>2091</v>
      </c>
    </row>
    <row r="95" spans="1:10" x14ac:dyDescent="0.25">
      <c r="A95" t="s">
        <v>119</v>
      </c>
      <c r="B95" t="s">
        <v>2072</v>
      </c>
      <c r="C95" t="s">
        <v>1079</v>
      </c>
      <c r="D95">
        <v>295.39999999999998</v>
      </c>
      <c r="E95">
        <v>12.66</v>
      </c>
      <c r="F95">
        <v>109.72</v>
      </c>
      <c r="G95">
        <v>4.22</v>
      </c>
      <c r="H95">
        <v>422</v>
      </c>
      <c r="I95">
        <v>270.68</v>
      </c>
      <c r="J95" t="s">
        <v>2092</v>
      </c>
    </row>
    <row r="96" spans="1:10" x14ac:dyDescent="0.25">
      <c r="A96" t="s">
        <v>119</v>
      </c>
      <c r="B96" t="s">
        <v>2072</v>
      </c>
      <c r="C96" t="s">
        <v>1080</v>
      </c>
      <c r="D96">
        <v>273.75</v>
      </c>
      <c r="E96">
        <v>10.95</v>
      </c>
      <c r="F96">
        <v>76.650000000000006</v>
      </c>
      <c r="G96">
        <v>3.65</v>
      </c>
      <c r="H96">
        <v>365</v>
      </c>
      <c r="I96">
        <v>249.87</v>
      </c>
      <c r="J96" t="s">
        <v>2093</v>
      </c>
    </row>
    <row r="97" spans="1:10" x14ac:dyDescent="0.25">
      <c r="A97" t="s">
        <v>119</v>
      </c>
      <c r="B97" t="s">
        <v>2072</v>
      </c>
      <c r="C97" t="s">
        <v>2094</v>
      </c>
      <c r="D97">
        <v>298.57</v>
      </c>
      <c r="E97">
        <v>8.18</v>
      </c>
      <c r="F97">
        <v>98.16</v>
      </c>
      <c r="G97">
        <v>4.09</v>
      </c>
      <c r="H97">
        <v>409</v>
      </c>
      <c r="I97">
        <v>269.43</v>
      </c>
      <c r="J97" t="s">
        <v>2095</v>
      </c>
    </row>
    <row r="98" spans="1:10" x14ac:dyDescent="0.25">
      <c r="A98" t="s">
        <v>119</v>
      </c>
      <c r="B98" t="s">
        <v>2072</v>
      </c>
      <c r="C98" t="s">
        <v>2096</v>
      </c>
      <c r="D98">
        <v>301.92</v>
      </c>
      <c r="E98">
        <v>8.8800000000000008</v>
      </c>
      <c r="F98">
        <v>128.76</v>
      </c>
      <c r="G98">
        <v>4.4400000000000004</v>
      </c>
      <c r="H98">
        <v>444</v>
      </c>
      <c r="I98">
        <v>273.25</v>
      </c>
      <c r="J98" t="s">
        <v>2097</v>
      </c>
    </row>
    <row r="99" spans="1:10" x14ac:dyDescent="0.25">
      <c r="A99" t="s">
        <v>119</v>
      </c>
      <c r="B99" t="s">
        <v>2072</v>
      </c>
      <c r="C99" t="s">
        <v>2098</v>
      </c>
      <c r="D99">
        <v>303.17</v>
      </c>
      <c r="E99">
        <v>21.35</v>
      </c>
      <c r="F99">
        <v>98.21</v>
      </c>
      <c r="G99">
        <v>4.2699999999999996</v>
      </c>
      <c r="H99">
        <v>427</v>
      </c>
      <c r="I99">
        <v>285.02999999999997</v>
      </c>
      <c r="J99" t="s">
        <v>2099</v>
      </c>
    </row>
    <row r="100" spans="1:10" x14ac:dyDescent="0.25">
      <c r="A100" t="s">
        <v>119</v>
      </c>
      <c r="B100" t="s">
        <v>2072</v>
      </c>
      <c r="C100" t="s">
        <v>2100</v>
      </c>
      <c r="D100">
        <v>647.19000000000005</v>
      </c>
      <c r="E100">
        <v>23.97</v>
      </c>
      <c r="F100">
        <v>119.85</v>
      </c>
      <c r="G100">
        <v>7.99</v>
      </c>
      <c r="H100">
        <v>799</v>
      </c>
      <c r="I100">
        <v>589.70000000000005</v>
      </c>
      <c r="J100" t="s">
        <v>2101</v>
      </c>
    </row>
    <row r="101" spans="1:10" x14ac:dyDescent="0.25">
      <c r="A101" t="s">
        <v>119</v>
      </c>
      <c r="B101" t="s">
        <v>2072</v>
      </c>
      <c r="C101" t="s">
        <v>2102</v>
      </c>
      <c r="D101">
        <v>272.3</v>
      </c>
      <c r="E101">
        <v>31.12</v>
      </c>
      <c r="F101">
        <v>81.69</v>
      </c>
      <c r="G101">
        <v>3.89</v>
      </c>
      <c r="H101">
        <v>389</v>
      </c>
      <c r="I101">
        <v>266.36</v>
      </c>
      <c r="J101" t="s">
        <v>2103</v>
      </c>
    </row>
    <row r="102" spans="1:10" x14ac:dyDescent="0.25">
      <c r="A102" t="s">
        <v>119</v>
      </c>
      <c r="B102" t="s">
        <v>2072</v>
      </c>
      <c r="C102" t="s">
        <v>1082</v>
      </c>
      <c r="D102">
        <v>345.69</v>
      </c>
      <c r="E102">
        <v>10.02</v>
      </c>
      <c r="F102">
        <v>140.28</v>
      </c>
      <c r="G102">
        <v>5.01</v>
      </c>
      <c r="H102">
        <v>501</v>
      </c>
      <c r="I102">
        <v>312.8</v>
      </c>
      <c r="J102" t="s">
        <v>2104</v>
      </c>
    </row>
    <row r="103" spans="1:10" x14ac:dyDescent="0.25">
      <c r="A103" t="s">
        <v>119</v>
      </c>
      <c r="B103" t="s">
        <v>2072</v>
      </c>
      <c r="C103" t="s">
        <v>1083</v>
      </c>
      <c r="D103">
        <v>331.01</v>
      </c>
      <c r="E103">
        <v>12.57</v>
      </c>
      <c r="F103">
        <v>71.23</v>
      </c>
      <c r="G103">
        <v>4.1900000000000004</v>
      </c>
      <c r="H103">
        <v>419</v>
      </c>
      <c r="I103">
        <v>301.54000000000002</v>
      </c>
      <c r="J103" t="s">
        <v>2105</v>
      </c>
    </row>
    <row r="104" spans="1:10" x14ac:dyDescent="0.25">
      <c r="A104" t="s">
        <v>119</v>
      </c>
      <c r="B104" t="s">
        <v>2072</v>
      </c>
      <c r="C104" t="s">
        <v>1084</v>
      </c>
      <c r="D104">
        <v>368.3</v>
      </c>
      <c r="E104">
        <v>177.8</v>
      </c>
      <c r="F104">
        <v>82.55</v>
      </c>
      <c r="G104">
        <v>6.35</v>
      </c>
      <c r="H104">
        <v>635</v>
      </c>
      <c r="I104">
        <v>479.52</v>
      </c>
      <c r="J104" t="s">
        <v>2106</v>
      </c>
    </row>
    <row r="105" spans="1:10" x14ac:dyDescent="0.25">
      <c r="A105" t="s">
        <v>119</v>
      </c>
      <c r="B105" t="s">
        <v>2072</v>
      </c>
      <c r="C105" t="s">
        <v>2107</v>
      </c>
      <c r="D105">
        <v>341.11</v>
      </c>
      <c r="E105">
        <v>13.29</v>
      </c>
      <c r="F105">
        <v>84.17</v>
      </c>
      <c r="G105">
        <v>4.43</v>
      </c>
      <c r="H105">
        <v>443</v>
      </c>
      <c r="I105">
        <v>311.16000000000003</v>
      </c>
      <c r="J105" t="s">
        <v>2108</v>
      </c>
    </row>
    <row r="106" spans="1:10" x14ac:dyDescent="0.25">
      <c r="A106" t="s">
        <v>119</v>
      </c>
      <c r="B106" t="s">
        <v>2072</v>
      </c>
      <c r="C106" t="s">
        <v>2109</v>
      </c>
      <c r="D106">
        <v>647.19000000000005</v>
      </c>
      <c r="E106">
        <v>23.97</v>
      </c>
      <c r="F106">
        <v>119.85</v>
      </c>
      <c r="G106">
        <v>7.99</v>
      </c>
      <c r="H106">
        <v>799</v>
      </c>
      <c r="I106">
        <v>589.70000000000005</v>
      </c>
      <c r="J106" t="s">
        <v>2110</v>
      </c>
    </row>
    <row r="107" spans="1:10" x14ac:dyDescent="0.25">
      <c r="A107" t="s">
        <v>119</v>
      </c>
      <c r="B107" t="s">
        <v>2072</v>
      </c>
      <c r="C107" t="s">
        <v>2111</v>
      </c>
      <c r="D107">
        <v>338.79</v>
      </c>
      <c r="E107">
        <v>24.55</v>
      </c>
      <c r="F107">
        <v>122.75</v>
      </c>
      <c r="G107">
        <v>4.91</v>
      </c>
      <c r="H107">
        <v>491</v>
      </c>
      <c r="I107">
        <v>319.35000000000002</v>
      </c>
      <c r="J107" t="s">
        <v>2112</v>
      </c>
    </row>
    <row r="108" spans="1:10" x14ac:dyDescent="0.25">
      <c r="A108" t="s">
        <v>119</v>
      </c>
      <c r="B108" t="s">
        <v>2072</v>
      </c>
      <c r="C108" t="s">
        <v>2113</v>
      </c>
      <c r="D108">
        <v>290.49</v>
      </c>
      <c r="E108">
        <v>37.89</v>
      </c>
      <c r="F108">
        <v>88.41</v>
      </c>
      <c r="G108">
        <v>4.21</v>
      </c>
      <c r="H108">
        <v>421</v>
      </c>
      <c r="I108">
        <v>288.33999999999997</v>
      </c>
      <c r="J108" t="s">
        <v>2114</v>
      </c>
    </row>
    <row r="109" spans="1:10" x14ac:dyDescent="0.25">
      <c r="A109" t="s">
        <v>119</v>
      </c>
      <c r="B109" t="s">
        <v>2072</v>
      </c>
      <c r="C109" t="s">
        <v>2115</v>
      </c>
      <c r="D109">
        <v>287.43</v>
      </c>
      <c r="E109">
        <v>38.61</v>
      </c>
      <c r="F109">
        <v>98.67</v>
      </c>
      <c r="G109">
        <v>4.29</v>
      </c>
      <c r="H109">
        <v>429</v>
      </c>
      <c r="I109">
        <v>286.37</v>
      </c>
      <c r="J109" t="s">
        <v>2116</v>
      </c>
    </row>
    <row r="110" spans="1:10" x14ac:dyDescent="0.25">
      <c r="A110" t="s">
        <v>119</v>
      </c>
      <c r="B110" t="s">
        <v>2072</v>
      </c>
      <c r="C110" t="s">
        <v>1085</v>
      </c>
      <c r="D110">
        <v>315.33</v>
      </c>
      <c r="E110">
        <v>27.42</v>
      </c>
      <c r="F110">
        <v>109.68</v>
      </c>
      <c r="G110">
        <v>4.57</v>
      </c>
      <c r="H110">
        <v>457</v>
      </c>
      <c r="I110">
        <v>301.14999999999998</v>
      </c>
      <c r="J110" t="s">
        <v>2117</v>
      </c>
    </row>
    <row r="111" spans="1:10" x14ac:dyDescent="0.25">
      <c r="A111" t="s">
        <v>119</v>
      </c>
      <c r="B111" t="s">
        <v>2072</v>
      </c>
      <c r="C111" t="s">
        <v>2118</v>
      </c>
      <c r="D111">
        <v>292.32</v>
      </c>
      <c r="E111">
        <v>32.479999999999997</v>
      </c>
      <c r="F111">
        <v>77.14</v>
      </c>
      <c r="G111">
        <v>4.0599999999999996</v>
      </c>
      <c r="H111">
        <v>406</v>
      </c>
      <c r="I111">
        <v>285.10000000000002</v>
      </c>
      <c r="J111" t="s">
        <v>2119</v>
      </c>
    </row>
    <row r="112" spans="1:10" x14ac:dyDescent="0.25">
      <c r="A112" t="s">
        <v>119</v>
      </c>
      <c r="B112" t="s">
        <v>2072</v>
      </c>
      <c r="C112" t="s">
        <v>1086</v>
      </c>
      <c r="D112">
        <v>292.74</v>
      </c>
      <c r="E112">
        <v>10.71</v>
      </c>
      <c r="F112">
        <v>49.98</v>
      </c>
      <c r="G112">
        <v>3.57</v>
      </c>
      <c r="H112">
        <v>357</v>
      </c>
      <c r="I112">
        <v>266.10000000000002</v>
      </c>
      <c r="J112" t="s">
        <v>2120</v>
      </c>
    </row>
    <row r="113" spans="1:10" x14ac:dyDescent="0.25">
      <c r="A113" t="s">
        <v>119</v>
      </c>
      <c r="B113" t="s">
        <v>2072</v>
      </c>
      <c r="C113" t="s">
        <v>1087</v>
      </c>
      <c r="D113">
        <v>319.95999999999998</v>
      </c>
      <c r="E113">
        <v>12.63</v>
      </c>
      <c r="F113">
        <v>84.2</v>
      </c>
      <c r="G113">
        <v>4.21</v>
      </c>
      <c r="H113">
        <v>421</v>
      </c>
      <c r="I113">
        <v>292</v>
      </c>
      <c r="J113" t="s">
        <v>2121</v>
      </c>
    </row>
    <row r="114" spans="1:10" x14ac:dyDescent="0.25">
      <c r="A114" t="s">
        <v>119</v>
      </c>
      <c r="B114" t="s">
        <v>2072</v>
      </c>
      <c r="C114" t="s">
        <v>2122</v>
      </c>
      <c r="D114">
        <v>429.4</v>
      </c>
      <c r="E114">
        <v>16.95</v>
      </c>
      <c r="F114">
        <v>113</v>
      </c>
      <c r="G114">
        <v>5.65</v>
      </c>
      <c r="H114">
        <v>565</v>
      </c>
      <c r="I114">
        <v>392.17</v>
      </c>
      <c r="J114" t="s">
        <v>2123</v>
      </c>
    </row>
    <row r="115" spans="1:10" x14ac:dyDescent="0.25">
      <c r="A115" t="s">
        <v>119</v>
      </c>
      <c r="B115" t="s">
        <v>2072</v>
      </c>
      <c r="C115" t="s">
        <v>1088</v>
      </c>
      <c r="D115">
        <v>443.04</v>
      </c>
      <c r="E115">
        <v>31.2</v>
      </c>
      <c r="F115">
        <v>143.52000000000001</v>
      </c>
      <c r="G115">
        <v>6.24</v>
      </c>
      <c r="H115">
        <v>624</v>
      </c>
      <c r="I115">
        <v>416.94</v>
      </c>
      <c r="J115" t="s">
        <v>2124</v>
      </c>
    </row>
    <row r="116" spans="1:10" x14ac:dyDescent="0.25">
      <c r="A116" t="s">
        <v>119</v>
      </c>
      <c r="B116" t="s">
        <v>2072</v>
      </c>
      <c r="C116" t="s">
        <v>1089</v>
      </c>
      <c r="D116">
        <v>282.10000000000002</v>
      </c>
      <c r="E116">
        <v>31.85</v>
      </c>
      <c r="F116">
        <v>136.5</v>
      </c>
      <c r="G116">
        <v>4.55</v>
      </c>
      <c r="H116">
        <v>455</v>
      </c>
      <c r="I116">
        <v>276.08999999999997</v>
      </c>
      <c r="J116" t="s">
        <v>2125</v>
      </c>
    </row>
    <row r="117" spans="1:10" x14ac:dyDescent="0.25">
      <c r="A117" t="s">
        <v>119</v>
      </c>
      <c r="B117" t="s">
        <v>2072</v>
      </c>
      <c r="C117" t="s">
        <v>1090</v>
      </c>
      <c r="D117">
        <v>398.16</v>
      </c>
      <c r="E117">
        <v>33.18</v>
      </c>
      <c r="F117">
        <v>116.13</v>
      </c>
      <c r="G117">
        <v>5.53</v>
      </c>
      <c r="H117">
        <v>553</v>
      </c>
      <c r="I117">
        <v>379.02</v>
      </c>
      <c r="J117" t="s">
        <v>2126</v>
      </c>
    </row>
    <row r="118" spans="1:10" x14ac:dyDescent="0.25">
      <c r="A118" t="s">
        <v>119</v>
      </c>
      <c r="B118" t="s">
        <v>2072</v>
      </c>
      <c r="C118" t="s">
        <v>1091</v>
      </c>
      <c r="D118">
        <v>393.34</v>
      </c>
      <c r="E118">
        <v>33.24</v>
      </c>
      <c r="F118">
        <v>121.88</v>
      </c>
      <c r="G118">
        <v>5.54</v>
      </c>
      <c r="H118">
        <v>554</v>
      </c>
      <c r="I118">
        <v>374.89</v>
      </c>
      <c r="J118" t="s">
        <v>2127</v>
      </c>
    </row>
    <row r="119" spans="1:10" x14ac:dyDescent="0.25">
      <c r="A119" t="s">
        <v>119</v>
      </c>
      <c r="B119" t="s">
        <v>2072</v>
      </c>
      <c r="C119" t="s">
        <v>1092</v>
      </c>
      <c r="D119">
        <v>298.62</v>
      </c>
      <c r="E119">
        <v>33.18</v>
      </c>
      <c r="F119">
        <v>137.46</v>
      </c>
      <c r="G119">
        <v>4.74</v>
      </c>
      <c r="H119">
        <v>474</v>
      </c>
      <c r="I119">
        <v>291.77</v>
      </c>
      <c r="J119" t="s">
        <v>2128</v>
      </c>
    </row>
    <row r="120" spans="1:10" x14ac:dyDescent="0.25">
      <c r="A120" t="s">
        <v>119</v>
      </c>
      <c r="B120" t="s">
        <v>2072</v>
      </c>
      <c r="C120" t="s">
        <v>2129</v>
      </c>
      <c r="D120">
        <v>870.75</v>
      </c>
      <c r="E120">
        <v>23.22</v>
      </c>
      <c r="F120">
        <v>255.42</v>
      </c>
      <c r="G120">
        <v>11.61</v>
      </c>
      <c r="H120">
        <v>1161</v>
      </c>
      <c r="I120">
        <v>786.59</v>
      </c>
      <c r="J120" t="s">
        <v>2130</v>
      </c>
    </row>
    <row r="121" spans="1:10" x14ac:dyDescent="0.25">
      <c r="A121" t="s">
        <v>119</v>
      </c>
      <c r="B121" t="s">
        <v>2072</v>
      </c>
      <c r="C121" t="s">
        <v>1094</v>
      </c>
      <c r="D121">
        <v>637</v>
      </c>
      <c r="E121">
        <v>19.600000000000001</v>
      </c>
      <c r="F121">
        <v>313.60000000000002</v>
      </c>
      <c r="G121">
        <v>9.8000000000000007</v>
      </c>
      <c r="H121">
        <v>980</v>
      </c>
      <c r="I121">
        <v>578.61</v>
      </c>
      <c r="J121" t="s">
        <v>2131</v>
      </c>
    </row>
    <row r="122" spans="1:10" x14ac:dyDescent="0.25">
      <c r="A122" t="s">
        <v>119</v>
      </c>
      <c r="B122" t="s">
        <v>2072</v>
      </c>
      <c r="C122" t="s">
        <v>2132</v>
      </c>
      <c r="D122">
        <v>649.23</v>
      </c>
      <c r="E122">
        <v>19.38</v>
      </c>
      <c r="F122">
        <v>290.7</v>
      </c>
      <c r="G122">
        <v>9.69</v>
      </c>
      <c r="H122">
        <v>969</v>
      </c>
      <c r="I122">
        <v>588.96</v>
      </c>
      <c r="J122" t="s">
        <v>2133</v>
      </c>
    </row>
    <row r="123" spans="1:10" x14ac:dyDescent="0.25">
      <c r="A123" t="s">
        <v>119</v>
      </c>
      <c r="B123" t="s">
        <v>2072</v>
      </c>
      <c r="C123" t="s">
        <v>1096</v>
      </c>
      <c r="D123">
        <v>1029.2</v>
      </c>
      <c r="E123">
        <v>47.32</v>
      </c>
      <c r="F123">
        <v>94.64</v>
      </c>
      <c r="G123">
        <v>11.83</v>
      </c>
      <c r="H123">
        <v>1183</v>
      </c>
      <c r="I123">
        <v>945.53</v>
      </c>
      <c r="J123" t="s">
        <v>2134</v>
      </c>
    </row>
    <row r="124" spans="1:10" x14ac:dyDescent="0.25">
      <c r="A124" t="s">
        <v>119</v>
      </c>
      <c r="B124" t="s">
        <v>2072</v>
      </c>
      <c r="C124" t="s">
        <v>2135</v>
      </c>
      <c r="D124">
        <v>398.24</v>
      </c>
      <c r="E124">
        <v>52.4</v>
      </c>
      <c r="F124">
        <v>68.12</v>
      </c>
      <c r="G124">
        <v>5.24</v>
      </c>
      <c r="H124">
        <v>524</v>
      </c>
      <c r="I124">
        <v>395.55</v>
      </c>
      <c r="J124" t="s">
        <v>2136</v>
      </c>
    </row>
    <row r="125" spans="1:10" x14ac:dyDescent="0.25">
      <c r="A125" t="s">
        <v>119</v>
      </c>
      <c r="B125" t="s">
        <v>2072</v>
      </c>
      <c r="C125" t="s">
        <v>2137</v>
      </c>
      <c r="D125">
        <v>398.24</v>
      </c>
      <c r="E125">
        <v>52.4</v>
      </c>
      <c r="F125">
        <v>68.12</v>
      </c>
      <c r="G125">
        <v>5.24</v>
      </c>
      <c r="H125">
        <v>524</v>
      </c>
      <c r="I125">
        <v>395.55</v>
      </c>
      <c r="J125" t="s">
        <v>2138</v>
      </c>
    </row>
    <row r="126" spans="1:10" x14ac:dyDescent="0.25">
      <c r="A126" t="s">
        <v>119</v>
      </c>
      <c r="B126" t="s">
        <v>2072</v>
      </c>
      <c r="C126" t="s">
        <v>2139</v>
      </c>
      <c r="D126">
        <v>258.3</v>
      </c>
      <c r="E126">
        <v>86.1</v>
      </c>
      <c r="F126">
        <v>61.5</v>
      </c>
      <c r="G126">
        <v>4.0999999999999996</v>
      </c>
      <c r="H126">
        <v>410</v>
      </c>
      <c r="I126">
        <v>302.17</v>
      </c>
      <c r="J126" t="s">
        <v>2140</v>
      </c>
    </row>
    <row r="127" spans="1:10" x14ac:dyDescent="0.25">
      <c r="A127" t="s">
        <v>119</v>
      </c>
      <c r="B127" t="s">
        <v>2072</v>
      </c>
      <c r="C127" t="s">
        <v>2141</v>
      </c>
      <c r="D127">
        <v>236.59</v>
      </c>
      <c r="E127">
        <v>88.22</v>
      </c>
      <c r="F127">
        <v>72.180000000000007</v>
      </c>
      <c r="G127">
        <v>4.01</v>
      </c>
      <c r="H127">
        <v>401</v>
      </c>
      <c r="I127">
        <v>285.06</v>
      </c>
      <c r="J127" t="s">
        <v>2142</v>
      </c>
    </row>
    <row r="128" spans="1:10" x14ac:dyDescent="0.25">
      <c r="A128" t="s">
        <v>119</v>
      </c>
      <c r="B128" t="s">
        <v>2072</v>
      </c>
      <c r="C128" t="s">
        <v>1102</v>
      </c>
      <c r="D128">
        <v>292.60000000000002</v>
      </c>
      <c r="E128">
        <v>30.4</v>
      </c>
      <c r="F128">
        <v>53.2</v>
      </c>
      <c r="G128">
        <v>3.8</v>
      </c>
      <c r="H128">
        <v>380</v>
      </c>
      <c r="I128">
        <v>283.3</v>
      </c>
      <c r="J128" t="s">
        <v>2143</v>
      </c>
    </row>
    <row r="129" spans="1:10" x14ac:dyDescent="0.25">
      <c r="A129" t="s">
        <v>119</v>
      </c>
      <c r="B129" t="s">
        <v>2072</v>
      </c>
      <c r="C129" t="s">
        <v>1103</v>
      </c>
      <c r="D129">
        <v>299.44</v>
      </c>
      <c r="E129">
        <v>27.58</v>
      </c>
      <c r="F129">
        <v>63.04</v>
      </c>
      <c r="G129">
        <v>3.94</v>
      </c>
      <c r="H129">
        <v>394</v>
      </c>
      <c r="I129">
        <v>286.92</v>
      </c>
      <c r="J129" t="s">
        <v>2144</v>
      </c>
    </row>
    <row r="130" spans="1:10" x14ac:dyDescent="0.25">
      <c r="A130" t="s">
        <v>119</v>
      </c>
      <c r="B130" t="s">
        <v>2072</v>
      </c>
      <c r="C130" t="s">
        <v>2145</v>
      </c>
      <c r="D130">
        <v>370.92</v>
      </c>
      <c r="E130">
        <v>106.78</v>
      </c>
      <c r="F130">
        <v>78.680000000000007</v>
      </c>
      <c r="G130">
        <v>5.62</v>
      </c>
      <c r="H130">
        <v>562</v>
      </c>
      <c r="I130">
        <v>419.41</v>
      </c>
      <c r="J130" t="s">
        <v>2146</v>
      </c>
    </row>
    <row r="131" spans="1:10" x14ac:dyDescent="0.25">
      <c r="A131" t="s">
        <v>119</v>
      </c>
      <c r="B131" t="s">
        <v>2072</v>
      </c>
      <c r="C131" t="s">
        <v>1104</v>
      </c>
      <c r="D131">
        <v>395.08</v>
      </c>
      <c r="E131">
        <v>98.77</v>
      </c>
      <c r="F131">
        <v>81.34</v>
      </c>
      <c r="G131">
        <v>5.81</v>
      </c>
      <c r="H131">
        <v>581</v>
      </c>
      <c r="I131">
        <v>433.62</v>
      </c>
      <c r="J131" t="s">
        <v>2147</v>
      </c>
    </row>
    <row r="132" spans="1:10" x14ac:dyDescent="0.25">
      <c r="A132" t="s">
        <v>119</v>
      </c>
      <c r="B132" t="s">
        <v>2072</v>
      </c>
      <c r="C132" t="s">
        <v>1105</v>
      </c>
      <c r="D132">
        <v>328.02</v>
      </c>
      <c r="E132">
        <v>9.24</v>
      </c>
      <c r="F132">
        <v>120.12</v>
      </c>
      <c r="G132">
        <v>4.62</v>
      </c>
      <c r="H132">
        <v>462</v>
      </c>
      <c r="I132">
        <v>296.42</v>
      </c>
      <c r="J132" t="s">
        <v>2148</v>
      </c>
    </row>
    <row r="133" spans="1:10" x14ac:dyDescent="0.25">
      <c r="A133" t="s">
        <v>119</v>
      </c>
      <c r="B133" t="s">
        <v>2072</v>
      </c>
      <c r="C133" t="s">
        <v>2149</v>
      </c>
      <c r="D133">
        <v>421.74</v>
      </c>
      <c r="E133">
        <v>11.88</v>
      </c>
      <c r="F133">
        <v>154.44</v>
      </c>
      <c r="G133">
        <v>5.94</v>
      </c>
      <c r="H133">
        <v>594</v>
      </c>
      <c r="I133">
        <v>381.36</v>
      </c>
      <c r="J133" t="s">
        <v>2150</v>
      </c>
    </row>
    <row r="134" spans="1:10" x14ac:dyDescent="0.25">
      <c r="A134" t="s">
        <v>119</v>
      </c>
      <c r="B134" t="s">
        <v>2072</v>
      </c>
      <c r="C134" t="s">
        <v>1106</v>
      </c>
      <c r="D134">
        <v>449.51</v>
      </c>
      <c r="E134">
        <v>22.76</v>
      </c>
      <c r="F134">
        <v>91.04</v>
      </c>
      <c r="G134">
        <v>5.69</v>
      </c>
      <c r="H134">
        <v>569</v>
      </c>
      <c r="I134">
        <v>414.75</v>
      </c>
      <c r="J134" t="s">
        <v>2151</v>
      </c>
    </row>
    <row r="135" spans="1:10" x14ac:dyDescent="0.25">
      <c r="A135" t="s">
        <v>119</v>
      </c>
      <c r="B135" t="s">
        <v>2072</v>
      </c>
      <c r="C135" t="s">
        <v>1107</v>
      </c>
      <c r="D135">
        <v>330.31</v>
      </c>
      <c r="E135">
        <v>9.86</v>
      </c>
      <c r="F135">
        <v>147.9</v>
      </c>
      <c r="G135">
        <v>4.93</v>
      </c>
      <c r="H135">
        <v>493</v>
      </c>
      <c r="I135">
        <v>299.22000000000003</v>
      </c>
      <c r="J135" t="s">
        <v>2152</v>
      </c>
    </row>
    <row r="136" spans="1:10" x14ac:dyDescent="0.25">
      <c r="A136" t="s">
        <v>119</v>
      </c>
      <c r="B136" t="s">
        <v>2072</v>
      </c>
      <c r="C136" t="s">
        <v>1108</v>
      </c>
      <c r="D136">
        <v>406.56</v>
      </c>
      <c r="E136">
        <v>23.23</v>
      </c>
      <c r="F136">
        <v>145.19999999999999</v>
      </c>
      <c r="G136">
        <v>5.81</v>
      </c>
      <c r="H136">
        <v>580.79999999999995</v>
      </c>
      <c r="I136">
        <v>377.91</v>
      </c>
      <c r="J136" t="s">
        <v>2153</v>
      </c>
    </row>
    <row r="137" spans="1:10" x14ac:dyDescent="0.25">
      <c r="A137" t="s">
        <v>119</v>
      </c>
      <c r="B137" t="s">
        <v>2072</v>
      </c>
      <c r="C137" t="s">
        <v>1109</v>
      </c>
      <c r="D137">
        <v>446.9</v>
      </c>
      <c r="E137">
        <v>21.8</v>
      </c>
      <c r="F137">
        <v>70.849999999999994</v>
      </c>
      <c r="G137">
        <v>5.45</v>
      </c>
      <c r="H137">
        <v>545</v>
      </c>
      <c r="I137">
        <v>411.43</v>
      </c>
      <c r="J137" t="s">
        <v>2154</v>
      </c>
    </row>
    <row r="138" spans="1:10" x14ac:dyDescent="0.25">
      <c r="A138" t="s">
        <v>119</v>
      </c>
      <c r="B138" t="s">
        <v>2072</v>
      </c>
      <c r="C138" t="s">
        <v>1110</v>
      </c>
      <c r="D138">
        <v>295.68</v>
      </c>
      <c r="E138">
        <v>8.9600000000000009</v>
      </c>
      <c r="F138">
        <v>138.88</v>
      </c>
      <c r="G138">
        <v>4.4800000000000004</v>
      </c>
      <c r="H138">
        <v>448</v>
      </c>
      <c r="I138">
        <v>267.93</v>
      </c>
      <c r="J138" t="s">
        <v>2155</v>
      </c>
    </row>
    <row r="139" spans="1:10" x14ac:dyDescent="0.25">
      <c r="A139" t="s">
        <v>119</v>
      </c>
      <c r="B139" t="s">
        <v>2072</v>
      </c>
      <c r="C139" t="s">
        <v>1111</v>
      </c>
      <c r="D139">
        <v>253.47</v>
      </c>
      <c r="E139">
        <v>7.14</v>
      </c>
      <c r="F139">
        <v>92.82</v>
      </c>
      <c r="G139">
        <v>3.57</v>
      </c>
      <c r="H139">
        <v>357</v>
      </c>
      <c r="I139">
        <v>228.85</v>
      </c>
      <c r="J139" t="s">
        <v>2156</v>
      </c>
    </row>
    <row r="140" spans="1:10" x14ac:dyDescent="0.25">
      <c r="A140" t="s">
        <v>119</v>
      </c>
      <c r="B140" t="s">
        <v>2072</v>
      </c>
      <c r="C140" t="s">
        <v>1115</v>
      </c>
      <c r="D140">
        <v>309.39999999999998</v>
      </c>
      <c r="E140">
        <v>36.4</v>
      </c>
      <c r="F140">
        <v>104.65</v>
      </c>
      <c r="G140">
        <v>4.55</v>
      </c>
      <c r="H140">
        <v>455</v>
      </c>
      <c r="I140">
        <v>303.77999999999997</v>
      </c>
      <c r="J140" t="s">
        <v>2157</v>
      </c>
    </row>
    <row r="141" spans="1:10" x14ac:dyDescent="0.25">
      <c r="A141" t="s">
        <v>119</v>
      </c>
      <c r="B141" t="s">
        <v>2072</v>
      </c>
      <c r="C141" t="s">
        <v>1116</v>
      </c>
      <c r="D141">
        <v>286</v>
      </c>
      <c r="E141">
        <v>35.200000000000003</v>
      </c>
      <c r="F141">
        <v>114.4</v>
      </c>
      <c r="G141">
        <v>4.4000000000000004</v>
      </c>
      <c r="H141">
        <v>440</v>
      </c>
      <c r="I141">
        <v>282.26</v>
      </c>
      <c r="J141" t="s">
        <v>2158</v>
      </c>
    </row>
    <row r="142" spans="1:10" x14ac:dyDescent="0.25">
      <c r="A142" t="s">
        <v>119</v>
      </c>
      <c r="B142" t="s">
        <v>2072</v>
      </c>
      <c r="C142" t="s">
        <v>2159</v>
      </c>
      <c r="D142">
        <v>419.61</v>
      </c>
      <c r="E142">
        <v>29.55</v>
      </c>
      <c r="F142">
        <v>135.93</v>
      </c>
      <c r="G142">
        <v>5.91</v>
      </c>
      <c r="H142">
        <v>591</v>
      </c>
      <c r="I142">
        <v>394.84</v>
      </c>
      <c r="J142" t="s">
        <v>2160</v>
      </c>
    </row>
    <row r="143" spans="1:10" x14ac:dyDescent="0.25">
      <c r="A143" t="s">
        <v>119</v>
      </c>
      <c r="B143" t="s">
        <v>2072</v>
      </c>
      <c r="C143" t="s">
        <v>2161</v>
      </c>
      <c r="D143">
        <v>320.25</v>
      </c>
      <c r="E143">
        <v>31.5</v>
      </c>
      <c r="F143">
        <v>168</v>
      </c>
      <c r="G143">
        <v>5.25</v>
      </c>
      <c r="H143">
        <v>525</v>
      </c>
      <c r="I143">
        <v>309.57</v>
      </c>
      <c r="J143" t="s">
        <v>2162</v>
      </c>
    </row>
    <row r="144" spans="1:10" x14ac:dyDescent="0.25">
      <c r="A144" t="s">
        <v>119</v>
      </c>
      <c r="B144" t="s">
        <v>2072</v>
      </c>
      <c r="C144" t="s">
        <v>2163</v>
      </c>
      <c r="D144">
        <v>322.92</v>
      </c>
      <c r="E144">
        <v>45.54</v>
      </c>
      <c r="F144">
        <v>41.4</v>
      </c>
      <c r="G144">
        <v>4.1399999999999997</v>
      </c>
      <c r="H144">
        <v>414</v>
      </c>
      <c r="I144">
        <v>323.13</v>
      </c>
      <c r="J144" t="s">
        <v>2164</v>
      </c>
    </row>
    <row r="145" spans="1:10" x14ac:dyDescent="0.25">
      <c r="A145" t="s">
        <v>119</v>
      </c>
      <c r="B145" t="s">
        <v>2072</v>
      </c>
      <c r="C145" t="s">
        <v>2165</v>
      </c>
      <c r="D145">
        <v>349.91</v>
      </c>
      <c r="E145">
        <v>32.74</v>
      </c>
      <c r="F145">
        <v>105.99</v>
      </c>
      <c r="G145">
        <v>4.9400000000000004</v>
      </c>
      <c r="H145">
        <v>493.58</v>
      </c>
      <c r="I145">
        <v>336.16</v>
      </c>
      <c r="J145" t="s">
        <v>2166</v>
      </c>
    </row>
    <row r="146" spans="1:10" x14ac:dyDescent="0.25">
      <c r="A146" t="s">
        <v>119</v>
      </c>
      <c r="B146" t="s">
        <v>2072</v>
      </c>
      <c r="C146" t="s">
        <v>1118</v>
      </c>
      <c r="D146">
        <v>292.76</v>
      </c>
      <c r="E146">
        <v>39.409999999999997</v>
      </c>
      <c r="F146">
        <v>225.2</v>
      </c>
      <c r="G146">
        <v>5.63</v>
      </c>
      <c r="H146">
        <v>563</v>
      </c>
      <c r="I146">
        <v>292.87</v>
      </c>
      <c r="J146" t="s">
        <v>2167</v>
      </c>
    </row>
    <row r="147" spans="1:10" x14ac:dyDescent="0.25">
      <c r="A147" t="s">
        <v>119</v>
      </c>
      <c r="B147" t="s">
        <v>2072</v>
      </c>
      <c r="C147" t="s">
        <v>2168</v>
      </c>
      <c r="D147">
        <v>270.60000000000002</v>
      </c>
      <c r="E147">
        <v>32.799999999999997</v>
      </c>
      <c r="F147">
        <v>102.5</v>
      </c>
      <c r="G147">
        <v>4.0999999999999996</v>
      </c>
      <c r="H147">
        <v>410</v>
      </c>
      <c r="I147">
        <v>266.52</v>
      </c>
      <c r="J147" t="s">
        <v>2169</v>
      </c>
    </row>
    <row r="148" spans="1:10" x14ac:dyDescent="0.25">
      <c r="A148" t="s">
        <v>119</v>
      </c>
      <c r="B148" t="s">
        <v>2072</v>
      </c>
      <c r="C148" t="s">
        <v>2168</v>
      </c>
      <c r="D148">
        <v>319.89999999999998</v>
      </c>
      <c r="E148">
        <v>45.7</v>
      </c>
      <c r="F148">
        <v>86.83</v>
      </c>
      <c r="G148">
        <v>4.57</v>
      </c>
      <c r="H148">
        <v>457</v>
      </c>
      <c r="I148">
        <v>321.02</v>
      </c>
      <c r="J148" t="s">
        <v>2170</v>
      </c>
    </row>
    <row r="149" spans="1:10" x14ac:dyDescent="0.25">
      <c r="A149" t="s">
        <v>119</v>
      </c>
      <c r="B149" t="s">
        <v>2072</v>
      </c>
      <c r="C149" t="s">
        <v>2168</v>
      </c>
      <c r="D149">
        <v>284.13</v>
      </c>
      <c r="E149">
        <v>18.45</v>
      </c>
      <c r="F149">
        <v>62.73</v>
      </c>
      <c r="G149">
        <v>3.69</v>
      </c>
      <c r="H149">
        <v>369</v>
      </c>
      <c r="I149">
        <v>265.45</v>
      </c>
      <c r="J149" t="s">
        <v>2171</v>
      </c>
    </row>
    <row r="150" spans="1:10" x14ac:dyDescent="0.25">
      <c r="A150" t="s">
        <v>119</v>
      </c>
      <c r="B150" t="s">
        <v>2072</v>
      </c>
      <c r="C150" t="s">
        <v>2168</v>
      </c>
      <c r="D150">
        <v>253.08</v>
      </c>
      <c r="E150">
        <v>23.31</v>
      </c>
      <c r="F150">
        <v>53.28</v>
      </c>
      <c r="G150">
        <v>3.33</v>
      </c>
      <c r="H150">
        <v>333</v>
      </c>
      <c r="I150">
        <v>242.37</v>
      </c>
      <c r="J150" t="s">
        <v>2172</v>
      </c>
    </row>
    <row r="151" spans="1:10" x14ac:dyDescent="0.25">
      <c r="A151" t="s">
        <v>119</v>
      </c>
      <c r="B151" t="s">
        <v>2072</v>
      </c>
      <c r="C151" t="s">
        <v>2173</v>
      </c>
      <c r="D151">
        <v>319.89999999999998</v>
      </c>
      <c r="E151">
        <v>45.7</v>
      </c>
      <c r="F151">
        <v>86.83</v>
      </c>
      <c r="G151">
        <v>4.57</v>
      </c>
      <c r="H151">
        <v>457</v>
      </c>
      <c r="I151">
        <v>321.02</v>
      </c>
      <c r="J151" t="s">
        <v>2174</v>
      </c>
    </row>
    <row r="152" spans="1:10" x14ac:dyDescent="0.25">
      <c r="A152" t="s">
        <v>119</v>
      </c>
      <c r="B152" t="s">
        <v>2072</v>
      </c>
      <c r="C152" t="s">
        <v>2173</v>
      </c>
      <c r="D152">
        <v>315.95</v>
      </c>
      <c r="E152">
        <v>22.25</v>
      </c>
      <c r="F152">
        <v>102.35</v>
      </c>
      <c r="G152">
        <v>4.45</v>
      </c>
      <c r="H152">
        <v>445</v>
      </c>
      <c r="I152">
        <v>297.08999999999997</v>
      </c>
      <c r="J152" t="s">
        <v>2175</v>
      </c>
    </row>
    <row r="153" spans="1:10" x14ac:dyDescent="0.25">
      <c r="A153" t="s">
        <v>119</v>
      </c>
      <c r="B153" t="s">
        <v>2072</v>
      </c>
      <c r="C153" t="s">
        <v>2176</v>
      </c>
      <c r="D153">
        <v>301.08</v>
      </c>
      <c r="E153">
        <v>38.6</v>
      </c>
      <c r="F153">
        <v>42.46</v>
      </c>
      <c r="G153">
        <v>3.86</v>
      </c>
      <c r="H153">
        <v>386</v>
      </c>
      <c r="I153">
        <v>297.86</v>
      </c>
      <c r="J153" t="s">
        <v>2177</v>
      </c>
    </row>
    <row r="154" spans="1:10" x14ac:dyDescent="0.25">
      <c r="A154" t="s">
        <v>119</v>
      </c>
      <c r="B154" t="s">
        <v>2072</v>
      </c>
      <c r="C154" t="s">
        <v>1122</v>
      </c>
      <c r="D154">
        <v>231.2</v>
      </c>
      <c r="E154">
        <v>20.399999999999999</v>
      </c>
      <c r="F154">
        <v>85</v>
      </c>
      <c r="G154">
        <v>3.4</v>
      </c>
      <c r="H154">
        <v>340</v>
      </c>
      <c r="I154">
        <v>220.87</v>
      </c>
      <c r="J154" t="s">
        <v>2178</v>
      </c>
    </row>
    <row r="155" spans="1:10" x14ac:dyDescent="0.25">
      <c r="A155" t="s">
        <v>119</v>
      </c>
      <c r="B155" t="s">
        <v>2072</v>
      </c>
      <c r="C155" t="s">
        <v>1121</v>
      </c>
      <c r="D155">
        <v>224.9</v>
      </c>
      <c r="E155">
        <v>31.14</v>
      </c>
      <c r="F155">
        <v>86.5</v>
      </c>
      <c r="G155">
        <v>3.46</v>
      </c>
      <c r="H155">
        <v>346</v>
      </c>
      <c r="I155">
        <v>224.78</v>
      </c>
      <c r="J155" t="s">
        <v>2179</v>
      </c>
    </row>
    <row r="156" spans="1:10" x14ac:dyDescent="0.25">
      <c r="A156" t="s">
        <v>119</v>
      </c>
      <c r="B156" t="s">
        <v>2072</v>
      </c>
      <c r="C156" t="s">
        <v>1123</v>
      </c>
      <c r="D156">
        <v>223.08</v>
      </c>
      <c r="E156">
        <v>30.42</v>
      </c>
      <c r="F156">
        <v>81.12</v>
      </c>
      <c r="G156">
        <v>3.38</v>
      </c>
      <c r="H156">
        <v>338</v>
      </c>
      <c r="I156">
        <v>222.5</v>
      </c>
      <c r="J156" t="s">
        <v>2180</v>
      </c>
    </row>
    <row r="157" spans="1:10" x14ac:dyDescent="0.25">
      <c r="A157" t="s">
        <v>119</v>
      </c>
      <c r="B157" t="s">
        <v>2072</v>
      </c>
      <c r="C157" t="s">
        <v>1124</v>
      </c>
      <c r="D157">
        <v>376.53</v>
      </c>
      <c r="E157">
        <v>19.559999999999999</v>
      </c>
      <c r="F157">
        <v>88.02</v>
      </c>
      <c r="G157">
        <v>4.8899999999999997</v>
      </c>
      <c r="H157">
        <v>489</v>
      </c>
      <c r="I157">
        <v>347.81</v>
      </c>
      <c r="J157" t="s">
        <v>2181</v>
      </c>
    </row>
    <row r="158" spans="1:10" x14ac:dyDescent="0.25">
      <c r="A158" t="s">
        <v>119</v>
      </c>
      <c r="B158" t="s">
        <v>2072</v>
      </c>
      <c r="C158" t="s">
        <v>1125</v>
      </c>
      <c r="D158">
        <v>731.86</v>
      </c>
      <c r="E158">
        <v>25.53</v>
      </c>
      <c r="F158">
        <v>85.1</v>
      </c>
      <c r="G158">
        <v>8.51</v>
      </c>
      <c r="H158">
        <v>851</v>
      </c>
      <c r="I158">
        <v>665.13</v>
      </c>
      <c r="J158" t="s">
        <v>2182</v>
      </c>
    </row>
    <row r="159" spans="1:10" x14ac:dyDescent="0.25">
      <c r="A159" t="s">
        <v>119</v>
      </c>
      <c r="B159" t="s">
        <v>2072</v>
      </c>
      <c r="C159" t="s">
        <v>1126</v>
      </c>
      <c r="D159">
        <v>237.14</v>
      </c>
      <c r="E159">
        <v>16.7</v>
      </c>
      <c r="F159">
        <v>76.819999999999993</v>
      </c>
      <c r="G159">
        <v>3.34</v>
      </c>
      <c r="H159">
        <v>334</v>
      </c>
      <c r="I159">
        <v>222.77</v>
      </c>
      <c r="J159" t="s">
        <v>2183</v>
      </c>
    </row>
    <row r="160" spans="1:10" x14ac:dyDescent="0.25">
      <c r="A160" t="s">
        <v>119</v>
      </c>
      <c r="B160" t="s">
        <v>2072</v>
      </c>
      <c r="C160" t="s">
        <v>2184</v>
      </c>
      <c r="D160">
        <v>258.57</v>
      </c>
      <c r="E160">
        <v>23.64</v>
      </c>
      <c r="F160">
        <v>83.49</v>
      </c>
      <c r="G160">
        <v>3.69</v>
      </c>
      <c r="H160">
        <v>369.4</v>
      </c>
      <c r="I160">
        <v>247.75</v>
      </c>
      <c r="J160" t="s">
        <v>2185</v>
      </c>
    </row>
    <row r="161" spans="1:10" x14ac:dyDescent="0.25">
      <c r="A161" t="s">
        <v>119</v>
      </c>
      <c r="B161" t="s">
        <v>2072</v>
      </c>
      <c r="C161" t="s">
        <v>2186</v>
      </c>
      <c r="D161">
        <v>282.56</v>
      </c>
      <c r="E161">
        <v>24.34</v>
      </c>
      <c r="F161">
        <v>134.04</v>
      </c>
      <c r="G161">
        <v>4.45</v>
      </c>
      <c r="H161">
        <v>445.38</v>
      </c>
      <c r="I161">
        <v>269.87</v>
      </c>
      <c r="J161" t="s">
        <v>2187</v>
      </c>
    </row>
    <row r="162" spans="1:10" x14ac:dyDescent="0.25">
      <c r="A162" t="s">
        <v>119</v>
      </c>
      <c r="B162" t="s">
        <v>2072</v>
      </c>
      <c r="C162" t="s">
        <v>2188</v>
      </c>
      <c r="D162">
        <v>330.01</v>
      </c>
      <c r="E162">
        <v>21.64</v>
      </c>
      <c r="F162">
        <v>183.94</v>
      </c>
      <c r="G162">
        <v>5.41</v>
      </c>
      <c r="H162">
        <v>541</v>
      </c>
      <c r="I162">
        <v>309.62</v>
      </c>
      <c r="J162" t="s">
        <v>2189</v>
      </c>
    </row>
    <row r="163" spans="1:10" x14ac:dyDescent="0.25">
      <c r="A163" t="s">
        <v>119</v>
      </c>
      <c r="B163" t="s">
        <v>2072</v>
      </c>
      <c r="C163" t="s">
        <v>2190</v>
      </c>
      <c r="D163">
        <v>355.26</v>
      </c>
      <c r="E163">
        <v>22.92</v>
      </c>
      <c r="F163">
        <v>189.09</v>
      </c>
      <c r="G163">
        <v>5.73</v>
      </c>
      <c r="H163">
        <v>573</v>
      </c>
      <c r="I163">
        <v>332.97</v>
      </c>
      <c r="J163" t="s">
        <v>2191</v>
      </c>
    </row>
    <row r="164" spans="1:10" x14ac:dyDescent="0.25">
      <c r="A164" t="s">
        <v>119</v>
      </c>
      <c r="B164" t="s">
        <v>2072</v>
      </c>
      <c r="C164" t="s">
        <v>2190</v>
      </c>
      <c r="D164">
        <v>336.72</v>
      </c>
      <c r="E164">
        <v>22.08</v>
      </c>
      <c r="F164">
        <v>187.68</v>
      </c>
      <c r="G164">
        <v>5.52</v>
      </c>
      <c r="H164">
        <v>552</v>
      </c>
      <c r="I164">
        <v>315.93</v>
      </c>
      <c r="J164" t="s">
        <v>2192</v>
      </c>
    </row>
    <row r="165" spans="1:10" x14ac:dyDescent="0.25">
      <c r="A165" t="s">
        <v>119</v>
      </c>
      <c r="B165" t="s">
        <v>2072</v>
      </c>
      <c r="C165" t="s">
        <v>2193</v>
      </c>
      <c r="D165">
        <v>256.2</v>
      </c>
      <c r="E165">
        <v>29.89</v>
      </c>
      <c r="F165">
        <v>136.63999999999999</v>
      </c>
      <c r="G165">
        <v>4.2699999999999996</v>
      </c>
      <c r="H165">
        <v>427</v>
      </c>
      <c r="I165">
        <v>251.62</v>
      </c>
      <c r="J165" t="s">
        <v>2194</v>
      </c>
    </row>
    <row r="166" spans="1:10" x14ac:dyDescent="0.25">
      <c r="A166" t="s">
        <v>119</v>
      </c>
      <c r="B166" t="s">
        <v>2072</v>
      </c>
      <c r="C166" t="s">
        <v>2195</v>
      </c>
      <c r="D166">
        <v>314.82</v>
      </c>
      <c r="E166">
        <v>28.62</v>
      </c>
      <c r="F166">
        <v>128.79</v>
      </c>
      <c r="G166">
        <v>4.7699999999999996</v>
      </c>
      <c r="H166">
        <v>477</v>
      </c>
      <c r="I166">
        <v>301.92</v>
      </c>
      <c r="J166" t="s">
        <v>2196</v>
      </c>
    </row>
    <row r="167" spans="1:10" x14ac:dyDescent="0.25">
      <c r="A167" t="s">
        <v>119</v>
      </c>
      <c r="B167" t="s">
        <v>2072</v>
      </c>
      <c r="C167" t="s">
        <v>890</v>
      </c>
      <c r="D167">
        <v>230.75</v>
      </c>
      <c r="E167">
        <v>16.25</v>
      </c>
      <c r="F167">
        <v>74.75</v>
      </c>
      <c r="G167">
        <v>3.25</v>
      </c>
      <c r="H167">
        <v>325</v>
      </c>
      <c r="I167">
        <v>216.74</v>
      </c>
      <c r="J167" t="s">
        <v>2197</v>
      </c>
    </row>
    <row r="168" spans="1:10" x14ac:dyDescent="0.25">
      <c r="A168" t="s">
        <v>119</v>
      </c>
      <c r="B168" t="s">
        <v>2072</v>
      </c>
      <c r="C168" t="s">
        <v>2198</v>
      </c>
      <c r="D168">
        <v>262.02</v>
      </c>
      <c r="E168">
        <v>27.79</v>
      </c>
      <c r="F168">
        <v>103.22</v>
      </c>
      <c r="G168">
        <v>3.97</v>
      </c>
      <c r="H168">
        <v>397</v>
      </c>
      <c r="I168">
        <v>254.59</v>
      </c>
      <c r="J168" t="s">
        <v>2199</v>
      </c>
    </row>
    <row r="169" spans="1:10" x14ac:dyDescent="0.25">
      <c r="A169" t="s">
        <v>119</v>
      </c>
      <c r="B169" t="s">
        <v>2072</v>
      </c>
      <c r="C169" t="s">
        <v>2200</v>
      </c>
      <c r="D169">
        <v>259.16000000000003</v>
      </c>
      <c r="E169">
        <v>12.54</v>
      </c>
      <c r="F169">
        <v>142.12</v>
      </c>
      <c r="G169">
        <v>4.18</v>
      </c>
      <c r="H169">
        <v>418</v>
      </c>
      <c r="I169">
        <v>239.03</v>
      </c>
      <c r="J169" t="s">
        <v>2201</v>
      </c>
    </row>
    <row r="170" spans="1:10" x14ac:dyDescent="0.25">
      <c r="A170" t="s">
        <v>119</v>
      </c>
      <c r="B170" t="s">
        <v>2072</v>
      </c>
      <c r="C170" t="s">
        <v>2202</v>
      </c>
      <c r="D170">
        <v>280.5</v>
      </c>
      <c r="E170">
        <v>29.75</v>
      </c>
      <c r="F170">
        <v>110.5</v>
      </c>
      <c r="G170">
        <v>4.25</v>
      </c>
      <c r="H170">
        <v>425</v>
      </c>
      <c r="I170">
        <v>272.61</v>
      </c>
      <c r="J170" t="s">
        <v>2203</v>
      </c>
    </row>
    <row r="171" spans="1:10" x14ac:dyDescent="0.25">
      <c r="A171" t="s">
        <v>119</v>
      </c>
      <c r="B171" t="s">
        <v>2072</v>
      </c>
      <c r="C171" t="s">
        <v>2204</v>
      </c>
      <c r="D171">
        <v>280.5</v>
      </c>
      <c r="E171">
        <v>29.75</v>
      </c>
      <c r="F171">
        <v>110.5</v>
      </c>
      <c r="G171">
        <v>4.25</v>
      </c>
      <c r="H171">
        <v>425</v>
      </c>
      <c r="I171">
        <v>272.61</v>
      </c>
      <c r="J171" t="s">
        <v>2205</v>
      </c>
    </row>
    <row r="172" spans="1:10" x14ac:dyDescent="0.25">
      <c r="A172" t="s">
        <v>119</v>
      </c>
      <c r="B172" t="s">
        <v>2072</v>
      </c>
      <c r="C172" t="s">
        <v>918</v>
      </c>
      <c r="D172">
        <v>255.6</v>
      </c>
      <c r="E172">
        <v>14.2</v>
      </c>
      <c r="F172">
        <v>81.650000000000006</v>
      </c>
      <c r="G172">
        <v>3.55</v>
      </c>
      <c r="H172">
        <v>355</v>
      </c>
      <c r="I172">
        <v>236.83</v>
      </c>
      <c r="J172" t="s">
        <v>2206</v>
      </c>
    </row>
    <row r="173" spans="1:10" x14ac:dyDescent="0.25">
      <c r="A173" t="s">
        <v>119</v>
      </c>
      <c r="B173" t="s">
        <v>2072</v>
      </c>
      <c r="C173" t="s">
        <v>913</v>
      </c>
      <c r="D173">
        <v>251.3</v>
      </c>
      <c r="E173">
        <v>21.54</v>
      </c>
      <c r="F173">
        <v>82.57</v>
      </c>
      <c r="G173">
        <v>3.59</v>
      </c>
      <c r="H173">
        <v>359</v>
      </c>
      <c r="I173">
        <v>239.5</v>
      </c>
      <c r="J173" t="s">
        <v>2207</v>
      </c>
    </row>
    <row r="174" spans="1:10" x14ac:dyDescent="0.25">
      <c r="A174" t="s">
        <v>119</v>
      </c>
      <c r="B174" t="s">
        <v>2072</v>
      </c>
      <c r="C174" t="s">
        <v>919</v>
      </c>
      <c r="D174">
        <v>270.56</v>
      </c>
      <c r="E174">
        <v>21.36</v>
      </c>
      <c r="F174">
        <v>60.52</v>
      </c>
      <c r="G174">
        <v>3.56</v>
      </c>
      <c r="H174">
        <v>356</v>
      </c>
      <c r="I174">
        <v>256.07</v>
      </c>
      <c r="J174" t="s">
        <v>2208</v>
      </c>
    </row>
    <row r="175" spans="1:10" x14ac:dyDescent="0.25">
      <c r="A175" t="s">
        <v>119</v>
      </c>
      <c r="B175" t="s">
        <v>2072</v>
      </c>
      <c r="C175" t="s">
        <v>2209</v>
      </c>
      <c r="D175">
        <v>297.36</v>
      </c>
      <c r="E175">
        <v>23.6</v>
      </c>
      <c r="F175">
        <v>146.32</v>
      </c>
      <c r="G175">
        <v>4.72</v>
      </c>
      <c r="H175">
        <v>472</v>
      </c>
      <c r="I175">
        <v>282.33</v>
      </c>
      <c r="J175" t="s">
        <v>2210</v>
      </c>
    </row>
    <row r="176" spans="1:10" x14ac:dyDescent="0.25">
      <c r="A176" t="s">
        <v>119</v>
      </c>
      <c r="B176" t="s">
        <v>2072</v>
      </c>
      <c r="C176" t="s">
        <v>2211</v>
      </c>
      <c r="D176">
        <v>300.56</v>
      </c>
      <c r="E176">
        <v>26.52</v>
      </c>
      <c r="F176">
        <v>110.5</v>
      </c>
      <c r="G176">
        <v>4.42</v>
      </c>
      <c r="H176">
        <v>442</v>
      </c>
      <c r="I176">
        <v>287.39</v>
      </c>
      <c r="J176" t="s">
        <v>2212</v>
      </c>
    </row>
    <row r="177" spans="1:10" x14ac:dyDescent="0.25">
      <c r="A177" t="s">
        <v>119</v>
      </c>
      <c r="B177" t="s">
        <v>2072</v>
      </c>
      <c r="C177" t="s">
        <v>916</v>
      </c>
      <c r="D177">
        <v>300.56</v>
      </c>
      <c r="E177">
        <v>30.94</v>
      </c>
      <c r="F177">
        <v>106.08</v>
      </c>
      <c r="G177">
        <v>4.42</v>
      </c>
      <c r="H177">
        <v>442</v>
      </c>
      <c r="I177">
        <v>291.23</v>
      </c>
      <c r="J177" t="s">
        <v>2213</v>
      </c>
    </row>
    <row r="178" spans="1:10" x14ac:dyDescent="0.25">
      <c r="A178" t="s">
        <v>119</v>
      </c>
      <c r="B178" t="s">
        <v>2072</v>
      </c>
      <c r="C178" t="s">
        <v>2214</v>
      </c>
      <c r="D178">
        <v>259.16000000000003</v>
      </c>
      <c r="E178">
        <v>12.54</v>
      </c>
      <c r="F178">
        <v>142.12</v>
      </c>
      <c r="G178">
        <v>4.18</v>
      </c>
      <c r="H178">
        <v>418</v>
      </c>
      <c r="I178">
        <v>239.03</v>
      </c>
      <c r="J178" t="s">
        <v>2215</v>
      </c>
    </row>
    <row r="179" spans="1:10" x14ac:dyDescent="0.25">
      <c r="A179" t="s">
        <v>119</v>
      </c>
      <c r="B179" t="s">
        <v>2072</v>
      </c>
      <c r="C179" t="s">
        <v>2216</v>
      </c>
      <c r="D179">
        <v>329.84</v>
      </c>
      <c r="E179">
        <v>15.96</v>
      </c>
      <c r="F179">
        <v>180.88</v>
      </c>
      <c r="G179">
        <v>5.32</v>
      </c>
      <c r="H179">
        <v>532</v>
      </c>
      <c r="I179">
        <v>304.45</v>
      </c>
      <c r="J179" t="s">
        <v>2217</v>
      </c>
    </row>
    <row r="180" spans="1:10" x14ac:dyDescent="0.25">
      <c r="A180" t="s">
        <v>119</v>
      </c>
      <c r="B180" t="s">
        <v>2072</v>
      </c>
      <c r="C180" t="s">
        <v>2218</v>
      </c>
      <c r="D180">
        <v>280.5</v>
      </c>
      <c r="E180">
        <v>29.75</v>
      </c>
      <c r="F180">
        <v>110.5</v>
      </c>
      <c r="G180">
        <v>4.25</v>
      </c>
      <c r="H180">
        <v>425</v>
      </c>
      <c r="I180">
        <v>272.61</v>
      </c>
      <c r="J180" t="s">
        <v>2219</v>
      </c>
    </row>
    <row r="181" spans="1:10" x14ac:dyDescent="0.25">
      <c r="A181" t="s">
        <v>119</v>
      </c>
      <c r="B181" t="s">
        <v>2072</v>
      </c>
      <c r="C181" t="s">
        <v>939</v>
      </c>
      <c r="D181">
        <v>274.89</v>
      </c>
      <c r="E181">
        <v>21.42</v>
      </c>
      <c r="F181">
        <v>57.12</v>
      </c>
      <c r="G181">
        <v>3.57</v>
      </c>
      <c r="H181">
        <v>357</v>
      </c>
      <c r="I181">
        <v>259.89999999999998</v>
      </c>
      <c r="J181" t="s">
        <v>2220</v>
      </c>
    </row>
    <row r="182" spans="1:10" x14ac:dyDescent="0.25">
      <c r="A182" t="s">
        <v>119</v>
      </c>
      <c r="B182" t="s">
        <v>2072</v>
      </c>
      <c r="C182" t="s">
        <v>937</v>
      </c>
      <c r="D182">
        <v>241.56</v>
      </c>
      <c r="E182">
        <v>15.84</v>
      </c>
      <c r="F182">
        <v>134.63999999999999</v>
      </c>
      <c r="G182">
        <v>3.96</v>
      </c>
      <c r="H182">
        <v>396</v>
      </c>
      <c r="I182">
        <v>226.4</v>
      </c>
      <c r="J182" t="s">
        <v>2221</v>
      </c>
    </row>
    <row r="183" spans="1:10" x14ac:dyDescent="0.25">
      <c r="A183" t="s">
        <v>119</v>
      </c>
      <c r="B183" t="s">
        <v>2072</v>
      </c>
      <c r="C183" t="s">
        <v>941</v>
      </c>
      <c r="D183">
        <v>234.88</v>
      </c>
      <c r="E183">
        <v>22.02</v>
      </c>
      <c r="F183">
        <v>106.43</v>
      </c>
      <c r="G183">
        <v>3.67</v>
      </c>
      <c r="H183">
        <v>367</v>
      </c>
      <c r="I183">
        <v>225.71</v>
      </c>
      <c r="J183" t="s">
        <v>2222</v>
      </c>
    </row>
    <row r="184" spans="1:10" x14ac:dyDescent="0.25">
      <c r="A184" t="s">
        <v>119</v>
      </c>
      <c r="B184" t="s">
        <v>2072</v>
      </c>
      <c r="C184" t="s">
        <v>944</v>
      </c>
      <c r="D184">
        <v>261.36</v>
      </c>
      <c r="E184">
        <v>23.76</v>
      </c>
      <c r="F184">
        <v>106.92</v>
      </c>
      <c r="G184">
        <v>3.96</v>
      </c>
      <c r="H184">
        <v>396</v>
      </c>
      <c r="I184">
        <v>250.5</v>
      </c>
      <c r="J184" t="s">
        <v>2223</v>
      </c>
    </row>
    <row r="185" spans="1:10" x14ac:dyDescent="0.25">
      <c r="A185" t="s">
        <v>119</v>
      </c>
      <c r="B185" t="s">
        <v>2072</v>
      </c>
      <c r="C185" t="s">
        <v>2224</v>
      </c>
      <c r="D185">
        <v>375.04</v>
      </c>
      <c r="E185">
        <v>17.579999999999998</v>
      </c>
      <c r="F185">
        <v>187.52</v>
      </c>
      <c r="G185">
        <v>5.86</v>
      </c>
      <c r="H185">
        <v>586</v>
      </c>
      <c r="I185">
        <v>345.63</v>
      </c>
      <c r="J185" t="s">
        <v>2225</v>
      </c>
    </row>
    <row r="186" spans="1:10" x14ac:dyDescent="0.25">
      <c r="A186" t="s">
        <v>119</v>
      </c>
      <c r="B186" t="s">
        <v>2072</v>
      </c>
      <c r="C186" t="s">
        <v>951</v>
      </c>
      <c r="D186">
        <v>325.8</v>
      </c>
      <c r="E186">
        <v>16.29</v>
      </c>
      <c r="F186">
        <v>195.48</v>
      </c>
      <c r="G186">
        <v>5.43</v>
      </c>
      <c r="H186">
        <v>543</v>
      </c>
      <c r="I186">
        <v>301.32</v>
      </c>
      <c r="J186" t="s">
        <v>2226</v>
      </c>
    </row>
    <row r="187" spans="1:10" x14ac:dyDescent="0.25">
      <c r="A187" t="s">
        <v>119</v>
      </c>
      <c r="B187" t="s">
        <v>2072</v>
      </c>
      <c r="C187" t="s">
        <v>2227</v>
      </c>
      <c r="D187">
        <v>208</v>
      </c>
      <c r="E187">
        <v>19.5</v>
      </c>
      <c r="F187">
        <v>94.25</v>
      </c>
      <c r="G187">
        <v>3.25</v>
      </c>
      <c r="H187">
        <v>325</v>
      </c>
      <c r="I187">
        <v>199.78</v>
      </c>
      <c r="J187" t="s">
        <v>2228</v>
      </c>
    </row>
    <row r="188" spans="1:10" x14ac:dyDescent="0.25">
      <c r="A188" t="s">
        <v>119</v>
      </c>
      <c r="B188" t="s">
        <v>2072</v>
      </c>
      <c r="C188" t="s">
        <v>954</v>
      </c>
      <c r="D188">
        <v>283.5</v>
      </c>
      <c r="E188">
        <v>22.68</v>
      </c>
      <c r="F188">
        <v>68.040000000000006</v>
      </c>
      <c r="G188">
        <v>3.78</v>
      </c>
      <c r="H188">
        <v>378</v>
      </c>
      <c r="I188">
        <v>268.66000000000003</v>
      </c>
      <c r="J188" t="s">
        <v>2229</v>
      </c>
    </row>
    <row r="189" spans="1:10" x14ac:dyDescent="0.25">
      <c r="A189" t="s">
        <v>119</v>
      </c>
      <c r="B189" t="s">
        <v>2072</v>
      </c>
      <c r="C189" t="s">
        <v>2230</v>
      </c>
      <c r="D189">
        <v>265.64999999999998</v>
      </c>
      <c r="E189">
        <v>38.5</v>
      </c>
      <c r="F189">
        <v>77</v>
      </c>
      <c r="G189">
        <v>3.85</v>
      </c>
      <c r="H189">
        <v>385</v>
      </c>
      <c r="I189">
        <v>266.95999999999998</v>
      </c>
      <c r="J189" t="s">
        <v>2231</v>
      </c>
    </row>
    <row r="190" spans="1:10" x14ac:dyDescent="0.25">
      <c r="A190" t="s">
        <v>119</v>
      </c>
      <c r="B190" t="s">
        <v>2072</v>
      </c>
      <c r="C190" t="s">
        <v>967</v>
      </c>
      <c r="D190">
        <v>248.5</v>
      </c>
      <c r="E190">
        <v>28</v>
      </c>
      <c r="F190">
        <v>70</v>
      </c>
      <c r="G190">
        <v>3.5</v>
      </c>
      <c r="H190">
        <v>350</v>
      </c>
      <c r="I190">
        <v>242.61</v>
      </c>
      <c r="J190" t="s">
        <v>2232</v>
      </c>
    </row>
    <row r="191" spans="1:10" x14ac:dyDescent="0.25">
      <c r="A191" t="s">
        <v>119</v>
      </c>
      <c r="B191" t="s">
        <v>2072</v>
      </c>
      <c r="C191" t="s">
        <v>2233</v>
      </c>
      <c r="D191">
        <v>199.92</v>
      </c>
      <c r="E191">
        <v>24.48</v>
      </c>
      <c r="F191">
        <v>179.52</v>
      </c>
      <c r="G191">
        <v>4.08</v>
      </c>
      <c r="H191">
        <v>408</v>
      </c>
      <c r="I191">
        <v>197.81</v>
      </c>
      <c r="J191" t="s">
        <v>2234</v>
      </c>
    </row>
    <row r="192" spans="1:10" x14ac:dyDescent="0.25">
      <c r="A192" t="s">
        <v>119</v>
      </c>
      <c r="B192" t="s">
        <v>2072</v>
      </c>
      <c r="C192" t="s">
        <v>2235</v>
      </c>
      <c r="D192">
        <v>213.69</v>
      </c>
      <c r="E192">
        <v>25.14</v>
      </c>
      <c r="F192">
        <v>175.98</v>
      </c>
      <c r="G192">
        <v>4.1900000000000004</v>
      </c>
      <c r="H192">
        <v>419</v>
      </c>
      <c r="I192">
        <v>210.45</v>
      </c>
      <c r="J192" t="s">
        <v>2236</v>
      </c>
    </row>
    <row r="193" spans="1:10" x14ac:dyDescent="0.25">
      <c r="A193" t="s">
        <v>119</v>
      </c>
      <c r="B193" t="s">
        <v>2072</v>
      </c>
      <c r="C193" t="s">
        <v>2237</v>
      </c>
      <c r="D193">
        <v>269.01</v>
      </c>
      <c r="E193">
        <v>32.94</v>
      </c>
      <c r="F193">
        <v>241.56</v>
      </c>
      <c r="G193">
        <v>5.49</v>
      </c>
      <c r="H193">
        <v>549</v>
      </c>
      <c r="I193">
        <v>266.47000000000003</v>
      </c>
      <c r="J193" t="s">
        <v>2238</v>
      </c>
    </row>
    <row r="194" spans="1:10" x14ac:dyDescent="0.25">
      <c r="A194" t="s">
        <v>119</v>
      </c>
      <c r="B194" t="s">
        <v>2072</v>
      </c>
      <c r="C194" t="s">
        <v>2239</v>
      </c>
      <c r="D194">
        <v>325.8</v>
      </c>
      <c r="E194">
        <v>16.29</v>
      </c>
      <c r="F194">
        <v>195.48</v>
      </c>
      <c r="G194">
        <v>5.43</v>
      </c>
      <c r="H194">
        <v>543</v>
      </c>
      <c r="I194">
        <v>301.32</v>
      </c>
      <c r="J194" t="s">
        <v>2240</v>
      </c>
    </row>
    <row r="195" spans="1:10" x14ac:dyDescent="0.25">
      <c r="A195" t="s">
        <v>119</v>
      </c>
      <c r="B195" t="s">
        <v>2072</v>
      </c>
      <c r="C195" t="s">
        <v>2241</v>
      </c>
      <c r="D195">
        <v>260.49</v>
      </c>
      <c r="E195">
        <v>27.42</v>
      </c>
      <c r="F195">
        <v>164.52</v>
      </c>
      <c r="G195">
        <v>4.57</v>
      </c>
      <c r="H195">
        <v>457</v>
      </c>
      <c r="I195">
        <v>253.46</v>
      </c>
      <c r="J195" t="s">
        <v>2242</v>
      </c>
    </row>
    <row r="196" spans="1:10" x14ac:dyDescent="0.25">
      <c r="A196" t="s">
        <v>119</v>
      </c>
      <c r="B196" t="s">
        <v>2072</v>
      </c>
      <c r="C196" t="s">
        <v>2243</v>
      </c>
      <c r="D196">
        <v>325.8</v>
      </c>
      <c r="E196">
        <v>16.29</v>
      </c>
      <c r="F196">
        <v>195.48</v>
      </c>
      <c r="G196">
        <v>5.43</v>
      </c>
      <c r="H196">
        <v>543</v>
      </c>
      <c r="I196">
        <v>301.32</v>
      </c>
      <c r="J196" t="s">
        <v>2244</v>
      </c>
    </row>
    <row r="197" spans="1:10" x14ac:dyDescent="0.25">
      <c r="A197" t="s">
        <v>119</v>
      </c>
      <c r="B197" t="s">
        <v>2072</v>
      </c>
      <c r="C197" t="s">
        <v>2245</v>
      </c>
      <c r="D197">
        <v>347.82</v>
      </c>
      <c r="E197">
        <v>39.270000000000003</v>
      </c>
      <c r="F197">
        <v>168.3</v>
      </c>
      <c r="G197">
        <v>5.61</v>
      </c>
      <c r="H197">
        <v>561</v>
      </c>
      <c r="I197">
        <v>340.61</v>
      </c>
      <c r="J197" t="s">
        <v>2246</v>
      </c>
    </row>
    <row r="198" spans="1:10" x14ac:dyDescent="0.25">
      <c r="A198" t="s">
        <v>119</v>
      </c>
      <c r="B198" t="s">
        <v>2072</v>
      </c>
      <c r="C198" t="s">
        <v>2247</v>
      </c>
      <c r="D198">
        <v>306.86</v>
      </c>
      <c r="E198">
        <v>32.06</v>
      </c>
      <c r="F198">
        <v>114.5</v>
      </c>
      <c r="G198">
        <v>4.58</v>
      </c>
      <c r="H198">
        <v>458</v>
      </c>
      <c r="I198">
        <v>297.83</v>
      </c>
      <c r="J198" t="s">
        <v>2248</v>
      </c>
    </row>
    <row r="199" spans="1:10" x14ac:dyDescent="0.25">
      <c r="A199" t="s">
        <v>119</v>
      </c>
      <c r="B199" t="s">
        <v>2072</v>
      </c>
      <c r="C199" t="s">
        <v>2249</v>
      </c>
      <c r="D199">
        <v>236.39</v>
      </c>
      <c r="E199">
        <v>18.420000000000002</v>
      </c>
      <c r="F199">
        <v>49.12</v>
      </c>
      <c r="G199">
        <v>3.07</v>
      </c>
      <c r="H199">
        <v>307</v>
      </c>
      <c r="I199">
        <v>223.37</v>
      </c>
      <c r="J199" t="s">
        <v>2250</v>
      </c>
    </row>
    <row r="200" spans="1:10" x14ac:dyDescent="0.25">
      <c r="A200" t="s">
        <v>119</v>
      </c>
      <c r="B200" t="s">
        <v>2072</v>
      </c>
      <c r="C200" t="s">
        <v>2251</v>
      </c>
      <c r="D200">
        <v>291.04000000000002</v>
      </c>
      <c r="E200">
        <v>29.96</v>
      </c>
      <c r="F200">
        <v>102.72</v>
      </c>
      <c r="G200">
        <v>4.28</v>
      </c>
      <c r="H200">
        <v>428</v>
      </c>
      <c r="I200">
        <v>281.98</v>
      </c>
      <c r="J200" t="s">
        <v>2252</v>
      </c>
    </row>
    <row r="201" spans="1:10" x14ac:dyDescent="0.25">
      <c r="A201" t="s">
        <v>119</v>
      </c>
      <c r="B201" t="s">
        <v>2072</v>
      </c>
      <c r="C201" t="s">
        <v>2253</v>
      </c>
      <c r="D201">
        <v>299.60000000000002</v>
      </c>
      <c r="E201">
        <v>21.4</v>
      </c>
      <c r="F201">
        <v>102.72</v>
      </c>
      <c r="G201">
        <v>4.28</v>
      </c>
      <c r="H201">
        <v>428</v>
      </c>
      <c r="I201">
        <v>281.98</v>
      </c>
      <c r="J201" t="s">
        <v>2254</v>
      </c>
    </row>
    <row r="202" spans="1:10" x14ac:dyDescent="0.25">
      <c r="A202" t="s">
        <v>119</v>
      </c>
      <c r="B202" t="s">
        <v>2072</v>
      </c>
      <c r="C202" t="s">
        <v>2255</v>
      </c>
      <c r="D202">
        <v>329.7</v>
      </c>
      <c r="E202">
        <v>28.26</v>
      </c>
      <c r="F202">
        <v>108.33</v>
      </c>
      <c r="G202">
        <v>4.71</v>
      </c>
      <c r="H202">
        <v>471</v>
      </c>
      <c r="I202">
        <v>314.5</v>
      </c>
      <c r="J202" t="s">
        <v>2256</v>
      </c>
    </row>
    <row r="203" spans="1:10" x14ac:dyDescent="0.25">
      <c r="A203" t="s">
        <v>119</v>
      </c>
      <c r="B203" t="s">
        <v>2072</v>
      </c>
      <c r="C203" t="s">
        <v>2257</v>
      </c>
      <c r="D203">
        <v>290.82</v>
      </c>
      <c r="E203">
        <v>19.649999999999999</v>
      </c>
      <c r="F203">
        <v>78.599999999999994</v>
      </c>
      <c r="G203">
        <v>3.93</v>
      </c>
      <c r="H203">
        <v>393</v>
      </c>
      <c r="I203">
        <v>272.52</v>
      </c>
      <c r="J203" t="s">
        <v>2258</v>
      </c>
    </row>
    <row r="204" spans="1:10" x14ac:dyDescent="0.25">
      <c r="A204" t="s">
        <v>119</v>
      </c>
      <c r="B204" t="s">
        <v>2072</v>
      </c>
      <c r="C204" t="s">
        <v>2259</v>
      </c>
      <c r="D204">
        <v>266.73</v>
      </c>
      <c r="E204">
        <v>20.92</v>
      </c>
      <c r="F204">
        <v>230.12</v>
      </c>
      <c r="G204">
        <v>5.23</v>
      </c>
      <c r="H204">
        <v>523</v>
      </c>
      <c r="I204">
        <v>253.81</v>
      </c>
      <c r="J204" t="s">
        <v>2260</v>
      </c>
    </row>
    <row r="205" spans="1:10" x14ac:dyDescent="0.25">
      <c r="A205" t="s">
        <v>119</v>
      </c>
      <c r="B205" t="s">
        <v>2072</v>
      </c>
      <c r="C205" t="s">
        <v>2261</v>
      </c>
      <c r="D205">
        <v>295.8</v>
      </c>
      <c r="E205">
        <v>21.75</v>
      </c>
      <c r="F205">
        <v>113.1</v>
      </c>
      <c r="G205">
        <v>4.3499999999999996</v>
      </c>
      <c r="H205">
        <v>435</v>
      </c>
      <c r="I205">
        <v>279.04000000000002</v>
      </c>
      <c r="J205" t="s">
        <v>2262</v>
      </c>
    </row>
    <row r="206" spans="1:10" x14ac:dyDescent="0.25">
      <c r="A206" t="s">
        <v>119</v>
      </c>
      <c r="B206" t="s">
        <v>2072</v>
      </c>
      <c r="C206" t="s">
        <v>2263</v>
      </c>
      <c r="D206">
        <v>317.52</v>
      </c>
      <c r="E206">
        <v>25.2</v>
      </c>
      <c r="F206">
        <v>156.24</v>
      </c>
      <c r="G206">
        <v>5.04</v>
      </c>
      <c r="H206">
        <v>504</v>
      </c>
      <c r="I206">
        <v>301.52999999999997</v>
      </c>
      <c r="J206" t="s">
        <v>2264</v>
      </c>
    </row>
    <row r="207" spans="1:10" x14ac:dyDescent="0.25">
      <c r="A207" t="s">
        <v>119</v>
      </c>
      <c r="B207" t="s">
        <v>2072</v>
      </c>
      <c r="C207" t="s">
        <v>1139</v>
      </c>
      <c r="D207">
        <v>244.4</v>
      </c>
      <c r="E207">
        <v>33.840000000000003</v>
      </c>
      <c r="F207">
        <v>94</v>
      </c>
      <c r="G207">
        <v>3.76</v>
      </c>
      <c r="H207">
        <v>376</v>
      </c>
      <c r="I207">
        <v>244.35</v>
      </c>
      <c r="J207" t="s">
        <v>2265</v>
      </c>
    </row>
    <row r="208" spans="1:10" x14ac:dyDescent="0.25">
      <c r="A208" t="s">
        <v>119</v>
      </c>
      <c r="B208" t="s">
        <v>2072</v>
      </c>
      <c r="C208" t="s">
        <v>1140</v>
      </c>
      <c r="D208">
        <v>268.64</v>
      </c>
      <c r="E208">
        <v>29.44</v>
      </c>
      <c r="F208">
        <v>66.239999999999995</v>
      </c>
      <c r="G208">
        <v>3.68</v>
      </c>
      <c r="H208">
        <v>368</v>
      </c>
      <c r="I208">
        <v>261.52999999999997</v>
      </c>
      <c r="J208" t="s">
        <v>2266</v>
      </c>
    </row>
    <row r="209" spans="1:10" x14ac:dyDescent="0.25">
      <c r="A209" t="s">
        <v>119</v>
      </c>
      <c r="B209" t="s">
        <v>2072</v>
      </c>
      <c r="C209" t="s">
        <v>1141</v>
      </c>
      <c r="D209">
        <v>333.9</v>
      </c>
      <c r="E209">
        <v>47.7</v>
      </c>
      <c r="F209">
        <v>90.63</v>
      </c>
      <c r="G209">
        <v>4.7699999999999996</v>
      </c>
      <c r="H209">
        <v>477</v>
      </c>
      <c r="I209">
        <v>335.1</v>
      </c>
      <c r="J209" t="s">
        <v>2267</v>
      </c>
    </row>
    <row r="210" spans="1:10" x14ac:dyDescent="0.25">
      <c r="A210" t="s">
        <v>119</v>
      </c>
      <c r="B210" t="s">
        <v>2072</v>
      </c>
      <c r="C210" t="s">
        <v>2268</v>
      </c>
      <c r="D210">
        <v>284.76</v>
      </c>
      <c r="E210">
        <v>27.12</v>
      </c>
      <c r="F210">
        <v>135.6</v>
      </c>
      <c r="G210">
        <v>4.5199999999999996</v>
      </c>
      <c r="H210">
        <v>452</v>
      </c>
      <c r="I210">
        <v>274.26</v>
      </c>
      <c r="J210" t="s">
        <v>2269</v>
      </c>
    </row>
    <row r="211" spans="1:10" x14ac:dyDescent="0.25">
      <c r="A211" t="s">
        <v>119</v>
      </c>
      <c r="B211" t="s">
        <v>2072</v>
      </c>
      <c r="C211" t="s">
        <v>2270</v>
      </c>
      <c r="D211">
        <v>279.48</v>
      </c>
      <c r="E211">
        <v>21.92</v>
      </c>
      <c r="F211">
        <v>241.12</v>
      </c>
      <c r="G211">
        <v>5.48</v>
      </c>
      <c r="H211">
        <v>548</v>
      </c>
      <c r="I211">
        <v>265.98</v>
      </c>
      <c r="J211" t="s">
        <v>2271</v>
      </c>
    </row>
    <row r="212" spans="1:10" x14ac:dyDescent="0.25">
      <c r="A212" t="s">
        <v>119</v>
      </c>
      <c r="B212" t="s">
        <v>2072</v>
      </c>
      <c r="C212" t="s">
        <v>2272</v>
      </c>
      <c r="D212">
        <v>254.8</v>
      </c>
      <c r="E212">
        <v>20.8</v>
      </c>
      <c r="F212">
        <v>239.2</v>
      </c>
      <c r="G212">
        <v>5.2</v>
      </c>
      <c r="H212">
        <v>520</v>
      </c>
      <c r="I212">
        <v>243.3</v>
      </c>
      <c r="J212" t="s">
        <v>2273</v>
      </c>
    </row>
    <row r="213" spans="1:10" x14ac:dyDescent="0.25">
      <c r="A213" t="s">
        <v>119</v>
      </c>
      <c r="B213" t="s">
        <v>2072</v>
      </c>
      <c r="C213" t="s">
        <v>2274</v>
      </c>
      <c r="D213">
        <v>279.48</v>
      </c>
      <c r="E213">
        <v>21.92</v>
      </c>
      <c r="F213">
        <v>241.12</v>
      </c>
      <c r="G213">
        <v>5.48</v>
      </c>
      <c r="H213">
        <v>548</v>
      </c>
      <c r="I213">
        <v>265.98</v>
      </c>
      <c r="J213" t="s">
        <v>2275</v>
      </c>
    </row>
    <row r="214" spans="1:10" x14ac:dyDescent="0.25">
      <c r="A214" t="s">
        <v>119</v>
      </c>
      <c r="B214" t="s">
        <v>2072</v>
      </c>
      <c r="C214" t="s">
        <v>2276</v>
      </c>
      <c r="D214">
        <v>252.78</v>
      </c>
      <c r="E214">
        <v>28</v>
      </c>
      <c r="F214">
        <v>135.18</v>
      </c>
      <c r="G214">
        <v>4.2</v>
      </c>
      <c r="H214">
        <v>420.17</v>
      </c>
      <c r="I214">
        <v>246.94</v>
      </c>
      <c r="J214" t="s">
        <v>2277</v>
      </c>
    </row>
    <row r="215" spans="1:10" x14ac:dyDescent="0.25">
      <c r="A215" t="s">
        <v>119</v>
      </c>
      <c r="B215" t="s">
        <v>2072</v>
      </c>
      <c r="C215" t="s">
        <v>860</v>
      </c>
      <c r="D215">
        <v>174.08</v>
      </c>
      <c r="E215">
        <v>16.32</v>
      </c>
      <c r="F215">
        <v>78.88</v>
      </c>
      <c r="G215">
        <v>2.72</v>
      </c>
      <c r="H215">
        <v>272</v>
      </c>
      <c r="I215">
        <v>167.06</v>
      </c>
      <c r="J215" t="s">
        <v>2278</v>
      </c>
    </row>
    <row r="216" spans="1:10" x14ac:dyDescent="0.25">
      <c r="A216" t="s">
        <v>119</v>
      </c>
      <c r="B216" t="s">
        <v>2072</v>
      </c>
      <c r="C216" t="s">
        <v>862</v>
      </c>
      <c r="D216">
        <v>173.88</v>
      </c>
      <c r="E216">
        <v>30.36</v>
      </c>
      <c r="F216">
        <v>69</v>
      </c>
      <c r="G216">
        <v>2.76</v>
      </c>
      <c r="H216">
        <v>276</v>
      </c>
      <c r="I216">
        <v>179.13</v>
      </c>
      <c r="J216" t="s">
        <v>2279</v>
      </c>
    </row>
    <row r="217" spans="1:10" x14ac:dyDescent="0.25">
      <c r="A217" t="s">
        <v>119</v>
      </c>
      <c r="B217" t="s">
        <v>2072</v>
      </c>
      <c r="C217" t="s">
        <v>864</v>
      </c>
      <c r="D217">
        <v>289.33999999999997</v>
      </c>
      <c r="E217">
        <v>31.28</v>
      </c>
      <c r="F217">
        <v>66.47</v>
      </c>
      <c r="G217">
        <v>3.91</v>
      </c>
      <c r="H217">
        <v>391</v>
      </c>
      <c r="I217">
        <v>281.33</v>
      </c>
      <c r="J217" t="s">
        <v>2280</v>
      </c>
    </row>
    <row r="218" spans="1:10" x14ac:dyDescent="0.25">
      <c r="A218" t="s">
        <v>119</v>
      </c>
      <c r="B218" t="s">
        <v>2072</v>
      </c>
      <c r="C218" t="s">
        <v>865</v>
      </c>
      <c r="D218">
        <v>307.10000000000002</v>
      </c>
      <c r="E218">
        <v>33.200000000000003</v>
      </c>
      <c r="F218">
        <v>70.55</v>
      </c>
      <c r="G218">
        <v>4.1500000000000004</v>
      </c>
      <c r="H218">
        <v>415</v>
      </c>
      <c r="I218">
        <v>298.64999999999998</v>
      </c>
      <c r="J218" t="s">
        <v>2281</v>
      </c>
    </row>
    <row r="219" spans="1:10" x14ac:dyDescent="0.25">
      <c r="A219" t="s">
        <v>119</v>
      </c>
      <c r="B219" t="s">
        <v>2072</v>
      </c>
      <c r="C219" t="s">
        <v>871</v>
      </c>
      <c r="D219">
        <v>321.10000000000002</v>
      </c>
      <c r="E219">
        <v>29.64</v>
      </c>
      <c r="F219">
        <v>138.32</v>
      </c>
      <c r="G219">
        <v>4.9400000000000004</v>
      </c>
      <c r="H219">
        <v>494</v>
      </c>
      <c r="I219">
        <v>308.42</v>
      </c>
      <c r="J219" t="s">
        <v>2282</v>
      </c>
    </row>
    <row r="220" spans="1:10" x14ac:dyDescent="0.25">
      <c r="A220" t="s">
        <v>119</v>
      </c>
      <c r="B220" t="s">
        <v>2072</v>
      </c>
      <c r="C220" t="s">
        <v>872</v>
      </c>
      <c r="D220">
        <v>298.24</v>
      </c>
      <c r="E220">
        <v>32.619999999999997</v>
      </c>
      <c r="F220">
        <v>130.47999999999999</v>
      </c>
      <c r="G220">
        <v>4.66</v>
      </c>
      <c r="H220">
        <v>466</v>
      </c>
      <c r="I220">
        <v>290.89</v>
      </c>
      <c r="J220" t="s">
        <v>2283</v>
      </c>
    </row>
    <row r="221" spans="1:10" x14ac:dyDescent="0.25">
      <c r="A221" t="s">
        <v>119</v>
      </c>
      <c r="B221" t="s">
        <v>2072</v>
      </c>
      <c r="C221" t="s">
        <v>873</v>
      </c>
      <c r="D221">
        <v>252.16</v>
      </c>
      <c r="E221">
        <v>23.64</v>
      </c>
      <c r="F221">
        <v>114.26</v>
      </c>
      <c r="G221">
        <v>3.94</v>
      </c>
      <c r="H221">
        <v>394</v>
      </c>
      <c r="I221">
        <v>242.38</v>
      </c>
      <c r="J221" t="s">
        <v>2284</v>
      </c>
    </row>
    <row r="222" spans="1:10" x14ac:dyDescent="0.25">
      <c r="A222" t="s">
        <v>119</v>
      </c>
      <c r="B222" t="s">
        <v>2072</v>
      </c>
      <c r="C222" t="s">
        <v>874</v>
      </c>
      <c r="D222">
        <v>256.41000000000003</v>
      </c>
      <c r="E222">
        <v>24.42</v>
      </c>
      <c r="F222">
        <v>122.1</v>
      </c>
      <c r="G222">
        <v>4.07</v>
      </c>
      <c r="H222">
        <v>407</v>
      </c>
      <c r="I222">
        <v>246.87</v>
      </c>
      <c r="J222" t="s">
        <v>2285</v>
      </c>
    </row>
    <row r="223" spans="1:10" x14ac:dyDescent="0.25">
      <c r="A223" t="s">
        <v>119</v>
      </c>
      <c r="B223" t="s">
        <v>2072</v>
      </c>
      <c r="C223" t="s">
        <v>2286</v>
      </c>
      <c r="D223">
        <v>159.28</v>
      </c>
      <c r="E223">
        <v>21.72</v>
      </c>
      <c r="F223">
        <v>177.38</v>
      </c>
      <c r="G223">
        <v>3.62</v>
      </c>
      <c r="H223">
        <v>362</v>
      </c>
      <c r="I223">
        <v>159.66999999999999</v>
      </c>
      <c r="J223" t="s">
        <v>2287</v>
      </c>
    </row>
    <row r="224" spans="1:10" x14ac:dyDescent="0.25">
      <c r="A224" t="s">
        <v>119</v>
      </c>
      <c r="B224" t="s">
        <v>2072</v>
      </c>
      <c r="C224" t="s">
        <v>2288</v>
      </c>
      <c r="D224">
        <v>176.25</v>
      </c>
      <c r="E224">
        <v>18.75</v>
      </c>
      <c r="F224">
        <v>176.25</v>
      </c>
      <c r="G224">
        <v>3.75</v>
      </c>
      <c r="H224">
        <v>375</v>
      </c>
      <c r="I224">
        <v>171.96</v>
      </c>
      <c r="J224" t="s">
        <v>2289</v>
      </c>
    </row>
    <row r="225" spans="1:10" x14ac:dyDescent="0.25">
      <c r="A225" t="s">
        <v>119</v>
      </c>
      <c r="B225" t="s">
        <v>2072</v>
      </c>
      <c r="C225" t="s">
        <v>1024</v>
      </c>
      <c r="D225">
        <v>270.39999999999998</v>
      </c>
      <c r="E225">
        <v>24.96</v>
      </c>
      <c r="F225">
        <v>116.48</v>
      </c>
      <c r="G225">
        <v>4.16</v>
      </c>
      <c r="H225">
        <v>416</v>
      </c>
      <c r="I225">
        <v>259.58</v>
      </c>
      <c r="J225" t="s">
        <v>2290</v>
      </c>
    </row>
    <row r="226" spans="1:10" x14ac:dyDescent="0.25">
      <c r="A226" t="s">
        <v>119</v>
      </c>
      <c r="B226" t="s">
        <v>2072</v>
      </c>
      <c r="C226" t="s">
        <v>1028</v>
      </c>
      <c r="D226">
        <v>314.94</v>
      </c>
      <c r="E226">
        <v>27.15</v>
      </c>
      <c r="F226">
        <v>195.48</v>
      </c>
      <c r="G226">
        <v>5.43</v>
      </c>
      <c r="H226">
        <v>543</v>
      </c>
      <c r="I226">
        <v>301.32</v>
      </c>
      <c r="J226" t="s">
        <v>2291</v>
      </c>
    </row>
    <row r="227" spans="1:10" x14ac:dyDescent="0.25">
      <c r="A227" t="s">
        <v>119</v>
      </c>
      <c r="B227" t="s">
        <v>2072</v>
      </c>
      <c r="C227" t="s">
        <v>2292</v>
      </c>
      <c r="D227">
        <v>249.4</v>
      </c>
      <c r="E227">
        <v>25.8</v>
      </c>
      <c r="F227">
        <v>150.5</v>
      </c>
      <c r="G227">
        <v>4.3</v>
      </c>
      <c r="H227">
        <v>430</v>
      </c>
      <c r="I227">
        <v>242.17</v>
      </c>
      <c r="J227" t="s">
        <v>2293</v>
      </c>
    </row>
    <row r="228" spans="1:10" x14ac:dyDescent="0.25">
      <c r="A228" t="s">
        <v>119</v>
      </c>
      <c r="B228" t="s">
        <v>2072</v>
      </c>
      <c r="C228" t="s">
        <v>2294</v>
      </c>
      <c r="D228">
        <v>236.6</v>
      </c>
      <c r="E228">
        <v>23.66</v>
      </c>
      <c r="F228">
        <v>74.36</v>
      </c>
      <c r="G228">
        <v>3.38</v>
      </c>
      <c r="H228">
        <v>338</v>
      </c>
      <c r="I228">
        <v>228.38</v>
      </c>
      <c r="J228" t="s">
        <v>2295</v>
      </c>
    </row>
    <row r="229" spans="1:10" x14ac:dyDescent="0.25">
      <c r="A229" t="s">
        <v>119</v>
      </c>
      <c r="B229" t="s">
        <v>2072</v>
      </c>
      <c r="C229" t="s">
        <v>1031</v>
      </c>
      <c r="D229">
        <v>159.28</v>
      </c>
      <c r="E229">
        <v>21.72</v>
      </c>
      <c r="F229">
        <v>177.38</v>
      </c>
      <c r="G229">
        <v>3.62</v>
      </c>
      <c r="H229">
        <v>362</v>
      </c>
      <c r="I229">
        <v>159.66999999999999</v>
      </c>
      <c r="J229" t="s">
        <v>2296</v>
      </c>
    </row>
    <row r="230" spans="1:10" x14ac:dyDescent="0.25">
      <c r="A230" t="s">
        <v>119</v>
      </c>
      <c r="B230" t="s">
        <v>2072</v>
      </c>
      <c r="C230" t="s">
        <v>1128</v>
      </c>
      <c r="D230">
        <v>261.08</v>
      </c>
      <c r="E230">
        <v>47.08</v>
      </c>
      <c r="F230">
        <v>115.56</v>
      </c>
      <c r="G230">
        <v>4.28</v>
      </c>
      <c r="H230">
        <v>428</v>
      </c>
      <c r="I230">
        <v>270.82</v>
      </c>
      <c r="J230" t="s">
        <v>2297</v>
      </c>
    </row>
    <row r="231" spans="1:10" x14ac:dyDescent="0.25">
      <c r="A231" t="s">
        <v>119</v>
      </c>
      <c r="B231" t="s">
        <v>2072</v>
      </c>
      <c r="C231" t="s">
        <v>2298</v>
      </c>
      <c r="D231">
        <v>318.45</v>
      </c>
      <c r="E231">
        <v>34.74</v>
      </c>
      <c r="F231">
        <v>220.02</v>
      </c>
      <c r="G231">
        <v>5.79</v>
      </c>
      <c r="H231">
        <v>579</v>
      </c>
      <c r="I231">
        <v>311.29000000000002</v>
      </c>
      <c r="J231" t="s">
        <v>2299</v>
      </c>
    </row>
    <row r="232" spans="1:10" x14ac:dyDescent="0.25">
      <c r="A232" t="s">
        <v>119</v>
      </c>
      <c r="B232" t="s">
        <v>2072</v>
      </c>
      <c r="C232" t="s">
        <v>2300</v>
      </c>
      <c r="D232">
        <v>332.1</v>
      </c>
      <c r="E232">
        <v>36.9</v>
      </c>
      <c r="F232">
        <v>239.85</v>
      </c>
      <c r="G232">
        <v>6.15</v>
      </c>
      <c r="H232">
        <v>615</v>
      </c>
      <c r="I232">
        <v>325.35000000000002</v>
      </c>
      <c r="J232" t="s">
        <v>2301</v>
      </c>
    </row>
    <row r="233" spans="1:10" x14ac:dyDescent="0.25">
      <c r="A233" t="s">
        <v>119</v>
      </c>
      <c r="B233" t="s">
        <v>1992</v>
      </c>
      <c r="C233" t="s">
        <v>2302</v>
      </c>
      <c r="D233">
        <v>259.83</v>
      </c>
      <c r="E233">
        <v>39.53</v>
      </c>
      <c r="F233">
        <v>59.41</v>
      </c>
      <c r="G233">
        <v>3.62</v>
      </c>
      <c r="H233">
        <v>362.4</v>
      </c>
      <c r="I233">
        <v>301.98</v>
      </c>
      <c r="J233" t="s">
        <v>2303</v>
      </c>
    </row>
    <row r="234" spans="1:10" x14ac:dyDescent="0.25">
      <c r="A234" t="s">
        <v>119</v>
      </c>
      <c r="B234" t="s">
        <v>1992</v>
      </c>
      <c r="C234" t="s">
        <v>2304</v>
      </c>
      <c r="D234">
        <v>241.4</v>
      </c>
      <c r="E234">
        <v>37.4</v>
      </c>
      <c r="F234">
        <v>57.8</v>
      </c>
      <c r="G234">
        <v>3.4</v>
      </c>
      <c r="H234">
        <v>340</v>
      </c>
      <c r="I234">
        <v>281.2</v>
      </c>
      <c r="J234" t="s">
        <v>2305</v>
      </c>
    </row>
    <row r="235" spans="1:10" x14ac:dyDescent="0.25">
      <c r="A235" t="s">
        <v>119</v>
      </c>
      <c r="B235" t="s">
        <v>1992</v>
      </c>
      <c r="C235" t="s">
        <v>2306</v>
      </c>
      <c r="D235">
        <v>241.5</v>
      </c>
      <c r="E235">
        <v>37.950000000000003</v>
      </c>
      <c r="F235">
        <v>62.1</v>
      </c>
      <c r="G235">
        <v>3.45</v>
      </c>
      <c r="H235">
        <v>345</v>
      </c>
      <c r="I235">
        <v>281.89999999999998</v>
      </c>
      <c r="J235" t="s">
        <v>2307</v>
      </c>
    </row>
    <row r="236" spans="1:10" x14ac:dyDescent="0.25">
      <c r="A236" t="s">
        <v>119</v>
      </c>
      <c r="B236" t="s">
        <v>1992</v>
      </c>
      <c r="C236" t="s">
        <v>2308</v>
      </c>
      <c r="D236">
        <v>255.6</v>
      </c>
      <c r="E236">
        <v>39.6</v>
      </c>
      <c r="F236">
        <v>61.2</v>
      </c>
      <c r="G236">
        <v>3.6</v>
      </c>
      <c r="H236">
        <v>360</v>
      </c>
      <c r="I236">
        <v>297.8</v>
      </c>
      <c r="J236" t="s">
        <v>2309</v>
      </c>
    </row>
    <row r="237" spans="1:10" x14ac:dyDescent="0.25">
      <c r="A237" t="s">
        <v>119</v>
      </c>
      <c r="B237" t="s">
        <v>1992</v>
      </c>
      <c r="C237" t="s">
        <v>2310</v>
      </c>
      <c r="D237">
        <v>245</v>
      </c>
      <c r="E237">
        <v>38.5</v>
      </c>
      <c r="F237">
        <v>63</v>
      </c>
      <c r="G237">
        <v>3.5</v>
      </c>
      <c r="H237">
        <v>350</v>
      </c>
      <c r="I237">
        <v>286</v>
      </c>
      <c r="J237" t="s">
        <v>2311</v>
      </c>
    </row>
    <row r="238" spans="1:10" x14ac:dyDescent="0.25">
      <c r="A238" t="s">
        <v>119</v>
      </c>
      <c r="B238" t="s">
        <v>1992</v>
      </c>
      <c r="C238" t="s">
        <v>2312</v>
      </c>
      <c r="D238">
        <v>255.6</v>
      </c>
      <c r="E238">
        <v>39.6</v>
      </c>
      <c r="F238">
        <v>61.2</v>
      </c>
      <c r="G238">
        <v>3.6</v>
      </c>
      <c r="H238">
        <v>360</v>
      </c>
      <c r="I238">
        <v>297.8</v>
      </c>
      <c r="J238" t="s">
        <v>2313</v>
      </c>
    </row>
    <row r="239" spans="1:10" x14ac:dyDescent="0.25">
      <c r="A239" t="s">
        <v>119</v>
      </c>
      <c r="B239" t="s">
        <v>1992</v>
      </c>
      <c r="C239" t="s">
        <v>2314</v>
      </c>
      <c r="D239">
        <v>234</v>
      </c>
      <c r="E239">
        <v>24</v>
      </c>
      <c r="F239">
        <v>39</v>
      </c>
      <c r="G239">
        <v>3</v>
      </c>
      <c r="H239">
        <v>300</v>
      </c>
      <c r="I239">
        <v>260</v>
      </c>
      <c r="J239" t="s">
        <v>2315</v>
      </c>
    </row>
    <row r="240" spans="1:10" x14ac:dyDescent="0.25">
      <c r="A240" t="s">
        <v>119</v>
      </c>
      <c r="B240" t="s">
        <v>1992</v>
      </c>
      <c r="C240" t="s">
        <v>2316</v>
      </c>
      <c r="D240">
        <v>215.6</v>
      </c>
      <c r="E240">
        <v>25.2</v>
      </c>
      <c r="F240">
        <v>36.4</v>
      </c>
      <c r="G240">
        <v>2.8</v>
      </c>
      <c r="H240">
        <v>280</v>
      </c>
      <c r="I240">
        <v>242.6</v>
      </c>
      <c r="J240" t="s">
        <v>2317</v>
      </c>
    </row>
    <row r="241" spans="1:10" x14ac:dyDescent="0.25">
      <c r="A241" t="s">
        <v>119</v>
      </c>
      <c r="B241" t="s">
        <v>1992</v>
      </c>
      <c r="C241" t="s">
        <v>2318</v>
      </c>
      <c r="D241">
        <v>222</v>
      </c>
      <c r="E241">
        <v>33</v>
      </c>
      <c r="F241">
        <v>42</v>
      </c>
      <c r="G241">
        <v>3</v>
      </c>
      <c r="H241">
        <v>300</v>
      </c>
      <c r="I241">
        <v>257</v>
      </c>
      <c r="J241" t="s">
        <v>2319</v>
      </c>
    </row>
    <row r="242" spans="1:10" x14ac:dyDescent="0.25">
      <c r="A242" t="s">
        <v>119</v>
      </c>
      <c r="B242" t="s">
        <v>1992</v>
      </c>
      <c r="C242" t="s">
        <v>2320</v>
      </c>
      <c r="D242">
        <v>245.42</v>
      </c>
      <c r="E242">
        <v>35.369999999999997</v>
      </c>
      <c r="F242">
        <v>58.99</v>
      </c>
      <c r="G242">
        <v>3.43</v>
      </c>
      <c r="H242">
        <v>343.21</v>
      </c>
      <c r="I242">
        <v>283.22000000000003</v>
      </c>
      <c r="J242" t="s">
        <v>2321</v>
      </c>
    </row>
    <row r="243" spans="1:10" x14ac:dyDescent="0.25">
      <c r="A243" t="s">
        <v>119</v>
      </c>
      <c r="B243" t="s">
        <v>1992</v>
      </c>
      <c r="C243" t="s">
        <v>728</v>
      </c>
      <c r="D243">
        <v>207</v>
      </c>
      <c r="E243">
        <v>42</v>
      </c>
      <c r="F243">
        <v>48</v>
      </c>
      <c r="G243">
        <v>3</v>
      </c>
      <c r="H243">
        <v>300</v>
      </c>
      <c r="I243">
        <v>251</v>
      </c>
      <c r="J243" t="s">
        <v>2322</v>
      </c>
    </row>
    <row r="244" spans="1:10" x14ac:dyDescent="0.25">
      <c r="A244" t="s">
        <v>119</v>
      </c>
      <c r="B244" t="s">
        <v>1992</v>
      </c>
      <c r="C244" t="s">
        <v>2323</v>
      </c>
      <c r="D244">
        <v>254.6</v>
      </c>
      <c r="E244">
        <v>33.5</v>
      </c>
      <c r="F244">
        <v>43.55</v>
      </c>
      <c r="G244">
        <v>3.35</v>
      </c>
      <c r="H244">
        <v>335</v>
      </c>
      <c r="I244">
        <v>290.45</v>
      </c>
      <c r="J244" t="s">
        <v>2324</v>
      </c>
    </row>
    <row r="245" spans="1:10" x14ac:dyDescent="0.25">
      <c r="A245" t="s">
        <v>119</v>
      </c>
      <c r="B245" t="s">
        <v>1992</v>
      </c>
      <c r="C245" t="s">
        <v>2325</v>
      </c>
      <c r="D245">
        <v>248.2</v>
      </c>
      <c r="E245">
        <v>27.2</v>
      </c>
      <c r="F245">
        <v>61.2</v>
      </c>
      <c r="G245">
        <v>3.4</v>
      </c>
      <c r="H245">
        <v>340</v>
      </c>
      <c r="I245">
        <v>277.8</v>
      </c>
      <c r="J245" t="s">
        <v>2326</v>
      </c>
    </row>
    <row r="246" spans="1:10" x14ac:dyDescent="0.25">
      <c r="A246" t="s">
        <v>119</v>
      </c>
      <c r="B246" t="s">
        <v>1992</v>
      </c>
      <c r="C246" t="s">
        <v>2327</v>
      </c>
      <c r="D246">
        <v>237.85</v>
      </c>
      <c r="E246">
        <v>36.85</v>
      </c>
      <c r="F246">
        <v>56.95</v>
      </c>
      <c r="G246">
        <v>3.35</v>
      </c>
      <c r="H246">
        <v>335</v>
      </c>
      <c r="I246">
        <v>277.05</v>
      </c>
      <c r="J246" t="s">
        <v>2328</v>
      </c>
    </row>
    <row r="247" spans="1:10" x14ac:dyDescent="0.25">
      <c r="A247" t="s">
        <v>119</v>
      </c>
      <c r="B247" t="s">
        <v>1992</v>
      </c>
      <c r="C247" t="s">
        <v>2329</v>
      </c>
      <c r="D247">
        <v>252</v>
      </c>
      <c r="E247">
        <v>39.6</v>
      </c>
      <c r="F247">
        <v>64.8</v>
      </c>
      <c r="G247">
        <v>3.6</v>
      </c>
      <c r="H247">
        <v>360</v>
      </c>
      <c r="I247">
        <v>294.2</v>
      </c>
      <c r="J247" t="s">
        <v>2330</v>
      </c>
    </row>
    <row r="248" spans="1:10" x14ac:dyDescent="0.25">
      <c r="A248" t="s">
        <v>119</v>
      </c>
      <c r="B248" t="s">
        <v>1992</v>
      </c>
      <c r="C248" t="s">
        <v>2331</v>
      </c>
      <c r="D248">
        <v>269.8</v>
      </c>
      <c r="E248">
        <v>34.200000000000003</v>
      </c>
      <c r="F248">
        <v>72.2</v>
      </c>
      <c r="G248">
        <v>3.8</v>
      </c>
      <c r="H248">
        <v>380</v>
      </c>
      <c r="I248">
        <v>306.8</v>
      </c>
      <c r="J248" t="s">
        <v>2332</v>
      </c>
    </row>
    <row r="249" spans="1:10" x14ac:dyDescent="0.25">
      <c r="A249" t="s">
        <v>119</v>
      </c>
      <c r="B249" t="s">
        <v>1992</v>
      </c>
      <c r="C249" t="s">
        <v>2333</v>
      </c>
      <c r="D249">
        <v>226.3</v>
      </c>
      <c r="E249">
        <v>34.1</v>
      </c>
      <c r="F249">
        <v>46.5</v>
      </c>
      <c r="G249">
        <v>3.1</v>
      </c>
      <c r="H249">
        <v>310</v>
      </c>
      <c r="I249">
        <v>262.5</v>
      </c>
      <c r="J249" t="s">
        <v>2334</v>
      </c>
    </row>
    <row r="250" spans="1:10" x14ac:dyDescent="0.25">
      <c r="A250" t="s">
        <v>119</v>
      </c>
      <c r="B250" t="s">
        <v>1992</v>
      </c>
      <c r="C250" t="s">
        <v>2335</v>
      </c>
      <c r="D250">
        <v>226.3</v>
      </c>
      <c r="E250">
        <v>34.1</v>
      </c>
      <c r="F250">
        <v>46.5</v>
      </c>
      <c r="G250">
        <v>3.1</v>
      </c>
      <c r="H250">
        <v>310</v>
      </c>
      <c r="I250">
        <v>262.5</v>
      </c>
      <c r="J250" t="s">
        <v>2336</v>
      </c>
    </row>
    <row r="251" spans="1:10" x14ac:dyDescent="0.25">
      <c r="A251" t="s">
        <v>119</v>
      </c>
      <c r="B251" t="s">
        <v>1992</v>
      </c>
      <c r="C251" t="s">
        <v>2337</v>
      </c>
      <c r="D251">
        <v>240.9</v>
      </c>
      <c r="E251">
        <v>33</v>
      </c>
      <c r="F251">
        <v>52.8</v>
      </c>
      <c r="G251">
        <v>3.3</v>
      </c>
      <c r="H251">
        <v>330</v>
      </c>
      <c r="I251">
        <v>276.2</v>
      </c>
      <c r="J251" t="s">
        <v>2338</v>
      </c>
    </row>
    <row r="252" spans="1:10" x14ac:dyDescent="0.25">
      <c r="A252" t="s">
        <v>119</v>
      </c>
      <c r="B252" t="s">
        <v>1992</v>
      </c>
      <c r="C252" t="s">
        <v>2339</v>
      </c>
      <c r="D252">
        <v>262.7</v>
      </c>
      <c r="E252">
        <v>40.700000000000003</v>
      </c>
      <c r="F252">
        <v>62.9</v>
      </c>
      <c r="G252">
        <v>3.7</v>
      </c>
      <c r="H252">
        <v>370</v>
      </c>
      <c r="I252">
        <v>306.10000000000002</v>
      </c>
      <c r="J252" t="s">
        <v>2340</v>
      </c>
    </row>
    <row r="253" spans="1:10" x14ac:dyDescent="0.25">
      <c r="A253" t="s">
        <v>119</v>
      </c>
      <c r="B253" t="s">
        <v>1992</v>
      </c>
      <c r="C253" t="s">
        <v>2341</v>
      </c>
      <c r="D253">
        <v>278.39999999999998</v>
      </c>
      <c r="E253">
        <v>39.15</v>
      </c>
      <c r="F253">
        <v>113.1</v>
      </c>
      <c r="G253">
        <v>4.3499999999999996</v>
      </c>
      <c r="H253">
        <v>435</v>
      </c>
      <c r="I253">
        <v>320.89999999999998</v>
      </c>
      <c r="J253" t="s">
        <v>2342</v>
      </c>
    </row>
    <row r="254" spans="1:10" x14ac:dyDescent="0.25">
      <c r="A254" t="s">
        <v>119</v>
      </c>
      <c r="B254" t="s">
        <v>1992</v>
      </c>
      <c r="C254" t="s">
        <v>2343</v>
      </c>
      <c r="D254">
        <v>270</v>
      </c>
      <c r="E254">
        <v>41.25</v>
      </c>
      <c r="F254">
        <v>60</v>
      </c>
      <c r="G254">
        <v>3.75</v>
      </c>
      <c r="H254">
        <v>375</v>
      </c>
      <c r="I254">
        <v>314</v>
      </c>
      <c r="J254" t="s">
        <v>2344</v>
      </c>
    </row>
    <row r="255" spans="1:10" x14ac:dyDescent="0.25">
      <c r="A255" t="s">
        <v>119</v>
      </c>
      <c r="B255" t="s">
        <v>1992</v>
      </c>
      <c r="C255" t="s">
        <v>2345</v>
      </c>
      <c r="D255">
        <v>224.2</v>
      </c>
      <c r="E255">
        <v>26.55</v>
      </c>
      <c r="F255">
        <v>41.3</v>
      </c>
      <c r="G255">
        <v>2.95</v>
      </c>
      <c r="H255">
        <v>295</v>
      </c>
      <c r="I255">
        <v>252.7</v>
      </c>
      <c r="J255" t="s">
        <v>2346</v>
      </c>
    </row>
    <row r="256" spans="1:10" x14ac:dyDescent="0.25">
      <c r="A256" t="s">
        <v>119</v>
      </c>
      <c r="B256" t="s">
        <v>1992</v>
      </c>
      <c r="C256" t="s">
        <v>2347</v>
      </c>
      <c r="D256">
        <v>237.6</v>
      </c>
      <c r="E256">
        <v>33</v>
      </c>
      <c r="F256">
        <v>56.1</v>
      </c>
      <c r="G256">
        <v>3.3</v>
      </c>
      <c r="H256">
        <v>330</v>
      </c>
      <c r="I256">
        <v>272.89999999999998</v>
      </c>
      <c r="J256" t="s">
        <v>2348</v>
      </c>
    </row>
    <row r="257" spans="1:10" x14ac:dyDescent="0.25">
      <c r="A257" t="s">
        <v>119</v>
      </c>
      <c r="B257" t="s">
        <v>1992</v>
      </c>
      <c r="C257" t="s">
        <v>784</v>
      </c>
      <c r="D257">
        <v>259.14999999999998</v>
      </c>
      <c r="E257">
        <v>35.5</v>
      </c>
      <c r="F257">
        <v>56.8</v>
      </c>
      <c r="G257">
        <v>3.55</v>
      </c>
      <c r="H257">
        <v>355</v>
      </c>
      <c r="I257">
        <v>297.2</v>
      </c>
      <c r="J257" t="s">
        <v>2349</v>
      </c>
    </row>
    <row r="258" spans="1:10" x14ac:dyDescent="0.25">
      <c r="A258" t="s">
        <v>119</v>
      </c>
      <c r="B258" t="s">
        <v>1992</v>
      </c>
      <c r="C258" t="s">
        <v>786</v>
      </c>
      <c r="D258">
        <v>241.5</v>
      </c>
      <c r="E258">
        <v>37.950000000000003</v>
      </c>
      <c r="F258">
        <v>62.1</v>
      </c>
      <c r="G258">
        <v>3.45</v>
      </c>
      <c r="H258">
        <v>345</v>
      </c>
      <c r="I258">
        <v>281.89999999999998</v>
      </c>
      <c r="J258" t="s">
        <v>2350</v>
      </c>
    </row>
    <row r="259" spans="1:10" x14ac:dyDescent="0.25">
      <c r="A259" t="s">
        <v>119</v>
      </c>
      <c r="B259" t="s">
        <v>1992</v>
      </c>
      <c r="C259" t="s">
        <v>790</v>
      </c>
      <c r="D259">
        <v>244.8</v>
      </c>
      <c r="E259">
        <v>39.6</v>
      </c>
      <c r="F259">
        <v>72</v>
      </c>
      <c r="G259">
        <v>3.6</v>
      </c>
      <c r="H259">
        <v>360</v>
      </c>
      <c r="I259">
        <v>287</v>
      </c>
      <c r="J259" t="s">
        <v>2351</v>
      </c>
    </row>
    <row r="260" spans="1:10" x14ac:dyDescent="0.25">
      <c r="A260" t="s">
        <v>119</v>
      </c>
      <c r="B260" t="s">
        <v>1992</v>
      </c>
      <c r="C260" t="s">
        <v>2352</v>
      </c>
      <c r="D260">
        <v>245</v>
      </c>
      <c r="E260">
        <v>38.5</v>
      </c>
      <c r="F260">
        <v>63</v>
      </c>
      <c r="G260">
        <v>3.5</v>
      </c>
      <c r="H260">
        <v>350</v>
      </c>
      <c r="I260">
        <v>286</v>
      </c>
      <c r="J260" t="s">
        <v>2353</v>
      </c>
    </row>
    <row r="261" spans="1:10" x14ac:dyDescent="0.25">
      <c r="A261" t="s">
        <v>119</v>
      </c>
      <c r="B261" t="s">
        <v>1992</v>
      </c>
      <c r="C261" t="s">
        <v>2354</v>
      </c>
      <c r="D261">
        <v>245</v>
      </c>
      <c r="E261">
        <v>38.5</v>
      </c>
      <c r="F261">
        <v>63</v>
      </c>
      <c r="G261">
        <v>3.5</v>
      </c>
      <c r="H261">
        <v>350</v>
      </c>
      <c r="I261">
        <v>286</v>
      </c>
      <c r="J261" t="s">
        <v>2355</v>
      </c>
    </row>
    <row r="262" spans="1:10" x14ac:dyDescent="0.25">
      <c r="A262" t="s">
        <v>119</v>
      </c>
      <c r="B262" t="s">
        <v>1992</v>
      </c>
      <c r="C262" t="s">
        <v>2356</v>
      </c>
      <c r="D262">
        <v>262.83999999999997</v>
      </c>
      <c r="E262">
        <v>42.88</v>
      </c>
      <c r="F262">
        <v>51.83</v>
      </c>
      <c r="G262">
        <v>3.61</v>
      </c>
      <c r="H262">
        <v>361.15</v>
      </c>
      <c r="I262">
        <v>308.33</v>
      </c>
      <c r="J262" t="s">
        <v>2357</v>
      </c>
    </row>
    <row r="263" spans="1:10" x14ac:dyDescent="0.25">
      <c r="A263" t="s">
        <v>119</v>
      </c>
      <c r="B263" t="s">
        <v>1992</v>
      </c>
      <c r="C263" t="s">
        <v>2358</v>
      </c>
      <c r="D263">
        <v>237.6</v>
      </c>
      <c r="E263">
        <v>33</v>
      </c>
      <c r="F263">
        <v>56.1</v>
      </c>
      <c r="G263">
        <v>3.3</v>
      </c>
      <c r="H263">
        <v>330</v>
      </c>
      <c r="I263">
        <v>272.89999999999998</v>
      </c>
      <c r="J263" t="s">
        <v>2359</v>
      </c>
    </row>
    <row r="264" spans="1:10" x14ac:dyDescent="0.25">
      <c r="A264" t="s">
        <v>119</v>
      </c>
      <c r="B264" t="s">
        <v>1992</v>
      </c>
      <c r="C264" t="s">
        <v>2360</v>
      </c>
      <c r="D264">
        <v>248.4</v>
      </c>
      <c r="E264">
        <v>34.5</v>
      </c>
      <c r="F264">
        <v>58.65</v>
      </c>
      <c r="G264">
        <v>3.45</v>
      </c>
      <c r="H264">
        <v>345</v>
      </c>
      <c r="I264">
        <v>285.35000000000002</v>
      </c>
      <c r="J264" t="s">
        <v>2361</v>
      </c>
    </row>
    <row r="265" spans="1:10" x14ac:dyDescent="0.25">
      <c r="A265" t="s">
        <v>119</v>
      </c>
      <c r="B265" t="s">
        <v>1992</v>
      </c>
      <c r="C265" t="s">
        <v>2362</v>
      </c>
      <c r="D265">
        <v>281.05</v>
      </c>
      <c r="E265">
        <v>42.35</v>
      </c>
      <c r="F265">
        <v>57.75</v>
      </c>
      <c r="G265">
        <v>3.85</v>
      </c>
      <c r="H265">
        <v>385</v>
      </c>
      <c r="I265">
        <v>326.25</v>
      </c>
      <c r="J265" t="s">
        <v>2363</v>
      </c>
    </row>
    <row r="266" spans="1:10" x14ac:dyDescent="0.25">
      <c r="A266" t="s">
        <v>119</v>
      </c>
      <c r="B266" t="s">
        <v>1992</v>
      </c>
      <c r="C266" t="s">
        <v>2364</v>
      </c>
      <c r="D266">
        <v>277.2</v>
      </c>
      <c r="E266">
        <v>42.35</v>
      </c>
      <c r="F266">
        <v>61.6</v>
      </c>
      <c r="G266">
        <v>3.85</v>
      </c>
      <c r="H266">
        <v>385</v>
      </c>
      <c r="I266">
        <v>322.39999999999998</v>
      </c>
      <c r="J266" t="s">
        <v>2365</v>
      </c>
    </row>
    <row r="267" spans="1:10" x14ac:dyDescent="0.25">
      <c r="A267" t="s">
        <v>119</v>
      </c>
      <c r="B267" t="s">
        <v>1992</v>
      </c>
      <c r="C267" t="s">
        <v>2366</v>
      </c>
      <c r="D267">
        <v>269.10000000000002</v>
      </c>
      <c r="E267">
        <v>54.6</v>
      </c>
      <c r="F267">
        <v>62.4</v>
      </c>
      <c r="G267">
        <v>3.9</v>
      </c>
      <c r="H267">
        <v>390</v>
      </c>
      <c r="I267">
        <v>326.60000000000002</v>
      </c>
      <c r="J267" t="s">
        <v>2367</v>
      </c>
    </row>
    <row r="268" spans="1:10" x14ac:dyDescent="0.25">
      <c r="A268" t="s">
        <v>119</v>
      </c>
      <c r="B268" t="s">
        <v>1992</v>
      </c>
      <c r="C268" t="s">
        <v>2368</v>
      </c>
      <c r="D268">
        <v>266.39999999999998</v>
      </c>
      <c r="E268">
        <v>43.2</v>
      </c>
      <c r="F268">
        <v>46.8</v>
      </c>
      <c r="G268">
        <v>3.6</v>
      </c>
      <c r="H268">
        <v>360</v>
      </c>
      <c r="I268">
        <v>312.2</v>
      </c>
      <c r="J268" t="s">
        <v>2369</v>
      </c>
    </row>
    <row r="269" spans="1:10" x14ac:dyDescent="0.25">
      <c r="A269" t="s">
        <v>119</v>
      </c>
      <c r="B269" t="s">
        <v>1992</v>
      </c>
      <c r="C269" t="s">
        <v>2370</v>
      </c>
      <c r="D269">
        <v>257.95</v>
      </c>
      <c r="E269">
        <v>40.200000000000003</v>
      </c>
      <c r="F269">
        <v>33.5</v>
      </c>
      <c r="G269">
        <v>3.35</v>
      </c>
      <c r="H269">
        <v>335</v>
      </c>
      <c r="I269">
        <v>300.5</v>
      </c>
      <c r="J269" t="s">
        <v>2371</v>
      </c>
    </row>
    <row r="270" spans="1:10" x14ac:dyDescent="0.25">
      <c r="A270" t="s">
        <v>119</v>
      </c>
      <c r="B270" t="s">
        <v>1992</v>
      </c>
      <c r="C270" t="s">
        <v>2372</v>
      </c>
      <c r="D270">
        <v>266.25</v>
      </c>
      <c r="E270">
        <v>41.25</v>
      </c>
      <c r="F270">
        <v>63.75</v>
      </c>
      <c r="G270">
        <v>3.75</v>
      </c>
      <c r="H270">
        <v>375</v>
      </c>
      <c r="I270">
        <v>310.25</v>
      </c>
      <c r="J270" t="s">
        <v>2373</v>
      </c>
    </row>
    <row r="271" spans="1:10" x14ac:dyDescent="0.25">
      <c r="A271" t="s">
        <v>119</v>
      </c>
      <c r="B271" t="s">
        <v>1992</v>
      </c>
      <c r="C271" t="s">
        <v>2374</v>
      </c>
      <c r="D271">
        <v>288.8</v>
      </c>
      <c r="E271">
        <v>41.8</v>
      </c>
      <c r="F271">
        <v>45.6</v>
      </c>
      <c r="G271">
        <v>3.8</v>
      </c>
      <c r="H271">
        <v>380</v>
      </c>
      <c r="I271">
        <v>333.4</v>
      </c>
      <c r="J271" t="s">
        <v>2375</v>
      </c>
    </row>
    <row r="272" spans="1:10" x14ac:dyDescent="0.25">
      <c r="A272" t="s">
        <v>119</v>
      </c>
      <c r="B272" t="s">
        <v>1992</v>
      </c>
      <c r="C272" t="s">
        <v>2376</v>
      </c>
      <c r="D272">
        <v>284</v>
      </c>
      <c r="E272">
        <v>44</v>
      </c>
      <c r="F272">
        <v>68</v>
      </c>
      <c r="G272">
        <v>4</v>
      </c>
      <c r="H272">
        <v>400</v>
      </c>
      <c r="I272">
        <v>331</v>
      </c>
      <c r="J272" t="s">
        <v>2377</v>
      </c>
    </row>
    <row r="273" spans="1:10" x14ac:dyDescent="0.25">
      <c r="A273" t="s">
        <v>119</v>
      </c>
      <c r="B273" t="s">
        <v>1992</v>
      </c>
      <c r="C273" t="s">
        <v>2378</v>
      </c>
      <c r="D273">
        <v>251.25</v>
      </c>
      <c r="E273">
        <v>86.25</v>
      </c>
      <c r="F273">
        <v>33.75</v>
      </c>
      <c r="G273">
        <v>3.75</v>
      </c>
      <c r="H273">
        <v>375</v>
      </c>
      <c r="I273">
        <v>340.25</v>
      </c>
      <c r="J273" t="s">
        <v>2379</v>
      </c>
    </row>
    <row r="274" spans="1:10" x14ac:dyDescent="0.25">
      <c r="A274" t="s">
        <v>119</v>
      </c>
      <c r="B274" t="s">
        <v>1992</v>
      </c>
      <c r="C274" t="s">
        <v>2380</v>
      </c>
      <c r="D274">
        <v>243.2</v>
      </c>
      <c r="E274">
        <v>22.4</v>
      </c>
      <c r="F274">
        <v>51.2</v>
      </c>
      <c r="G274">
        <v>3.2</v>
      </c>
      <c r="H274">
        <v>320</v>
      </c>
      <c r="I274">
        <v>267.8</v>
      </c>
      <c r="J274" t="s">
        <v>2381</v>
      </c>
    </row>
    <row r="275" spans="1:10" x14ac:dyDescent="0.25">
      <c r="A275" t="s">
        <v>119</v>
      </c>
      <c r="B275" t="s">
        <v>1992</v>
      </c>
      <c r="C275" t="s">
        <v>2380</v>
      </c>
      <c r="D275">
        <v>245.7</v>
      </c>
      <c r="E275">
        <v>31.5</v>
      </c>
      <c r="F275">
        <v>34.65</v>
      </c>
      <c r="G275">
        <v>3.15</v>
      </c>
      <c r="H275">
        <v>315</v>
      </c>
      <c r="I275">
        <v>279.35000000000002</v>
      </c>
      <c r="J275" t="s">
        <v>2382</v>
      </c>
    </row>
    <row r="276" spans="1:10" x14ac:dyDescent="0.25">
      <c r="A276" t="s">
        <v>119</v>
      </c>
      <c r="B276" t="s">
        <v>1992</v>
      </c>
      <c r="C276" t="s">
        <v>2383</v>
      </c>
      <c r="D276">
        <v>234.85</v>
      </c>
      <c r="E276">
        <v>24.4</v>
      </c>
      <c r="F276">
        <v>42.7</v>
      </c>
      <c r="G276">
        <v>3.05</v>
      </c>
      <c r="H276">
        <v>305</v>
      </c>
      <c r="I276">
        <v>261.3</v>
      </c>
      <c r="J276" t="s">
        <v>2384</v>
      </c>
    </row>
    <row r="277" spans="1:10" x14ac:dyDescent="0.25">
      <c r="A277" t="s">
        <v>119</v>
      </c>
      <c r="B277" t="s">
        <v>1992</v>
      </c>
      <c r="C277" t="s">
        <v>2385</v>
      </c>
      <c r="D277">
        <v>225.7</v>
      </c>
      <c r="E277">
        <v>33.549999999999997</v>
      </c>
      <c r="F277">
        <v>42.7</v>
      </c>
      <c r="G277">
        <v>3.05</v>
      </c>
      <c r="H277">
        <v>305</v>
      </c>
      <c r="I277">
        <v>261.3</v>
      </c>
      <c r="J277" t="s">
        <v>2386</v>
      </c>
    </row>
    <row r="278" spans="1:10" x14ac:dyDescent="0.25">
      <c r="A278" t="s">
        <v>119</v>
      </c>
      <c r="B278" t="s">
        <v>1992</v>
      </c>
      <c r="C278" t="s">
        <v>2387</v>
      </c>
      <c r="D278">
        <v>225.7</v>
      </c>
      <c r="E278">
        <v>33.549999999999997</v>
      </c>
      <c r="F278">
        <v>42.7</v>
      </c>
      <c r="G278">
        <v>3.05</v>
      </c>
      <c r="H278">
        <v>305</v>
      </c>
      <c r="I278">
        <v>261.3</v>
      </c>
      <c r="J278" t="s">
        <v>2388</v>
      </c>
    </row>
    <row r="279" spans="1:10" x14ac:dyDescent="0.25">
      <c r="A279" t="s">
        <v>119</v>
      </c>
      <c r="B279" t="s">
        <v>1992</v>
      </c>
      <c r="C279" t="s">
        <v>2389</v>
      </c>
      <c r="D279">
        <v>250.8</v>
      </c>
      <c r="E279">
        <v>33</v>
      </c>
      <c r="F279">
        <v>42.9</v>
      </c>
      <c r="G279">
        <v>3.3</v>
      </c>
      <c r="H279">
        <v>330</v>
      </c>
      <c r="I279">
        <v>286.10000000000002</v>
      </c>
      <c r="J279" t="s">
        <v>2390</v>
      </c>
    </row>
    <row r="280" spans="1:10" x14ac:dyDescent="0.25">
      <c r="A280" t="s">
        <v>119</v>
      </c>
      <c r="B280" t="s">
        <v>1992</v>
      </c>
      <c r="C280" t="s">
        <v>2391</v>
      </c>
      <c r="D280">
        <v>241.5</v>
      </c>
      <c r="E280">
        <v>37.950000000000003</v>
      </c>
      <c r="F280">
        <v>62.1</v>
      </c>
      <c r="G280">
        <v>3.45</v>
      </c>
      <c r="H280">
        <v>345</v>
      </c>
      <c r="I280">
        <v>281.89999999999998</v>
      </c>
      <c r="J280" t="s">
        <v>2392</v>
      </c>
    </row>
    <row r="281" spans="1:10" x14ac:dyDescent="0.25">
      <c r="A281" t="s">
        <v>119</v>
      </c>
      <c r="B281" t="s">
        <v>1992</v>
      </c>
      <c r="C281" t="s">
        <v>2393</v>
      </c>
      <c r="D281">
        <v>355</v>
      </c>
      <c r="E281">
        <v>55</v>
      </c>
      <c r="F281">
        <v>85</v>
      </c>
      <c r="G281">
        <v>5</v>
      </c>
      <c r="H281">
        <v>500</v>
      </c>
      <c r="I281">
        <v>414</v>
      </c>
      <c r="J281" t="s">
        <v>2394</v>
      </c>
    </row>
    <row r="282" spans="1:10" x14ac:dyDescent="0.25">
      <c r="A282" t="s">
        <v>119</v>
      </c>
      <c r="B282" t="s">
        <v>1992</v>
      </c>
      <c r="C282" t="s">
        <v>2395</v>
      </c>
      <c r="D282">
        <v>278.39999999999998</v>
      </c>
      <c r="E282">
        <v>39.15</v>
      </c>
      <c r="F282">
        <v>113.1</v>
      </c>
      <c r="G282">
        <v>4.3499999999999996</v>
      </c>
      <c r="H282">
        <v>435</v>
      </c>
      <c r="I282">
        <v>320.89999999999998</v>
      </c>
      <c r="J282" t="s">
        <v>2396</v>
      </c>
    </row>
    <row r="283" spans="1:10" x14ac:dyDescent="0.25">
      <c r="A283" t="s">
        <v>119</v>
      </c>
      <c r="B283" t="s">
        <v>1992</v>
      </c>
      <c r="C283" t="s">
        <v>2397</v>
      </c>
      <c r="D283">
        <v>262.7</v>
      </c>
      <c r="E283">
        <v>40.700000000000003</v>
      </c>
      <c r="F283">
        <v>62.9</v>
      </c>
      <c r="G283">
        <v>3.7</v>
      </c>
      <c r="H283">
        <v>370</v>
      </c>
      <c r="I283">
        <v>306.10000000000002</v>
      </c>
      <c r="J283" t="s">
        <v>2398</v>
      </c>
    </row>
    <row r="284" spans="1:10" x14ac:dyDescent="0.25">
      <c r="A284" t="s">
        <v>119</v>
      </c>
      <c r="B284" t="s">
        <v>1992</v>
      </c>
      <c r="C284" t="s">
        <v>2399</v>
      </c>
      <c r="D284">
        <v>461.5</v>
      </c>
      <c r="E284">
        <v>71.5</v>
      </c>
      <c r="F284">
        <v>110.5</v>
      </c>
      <c r="G284">
        <v>6.5</v>
      </c>
      <c r="H284">
        <v>650</v>
      </c>
      <c r="I284">
        <v>538.5</v>
      </c>
      <c r="J284" t="s">
        <v>2400</v>
      </c>
    </row>
    <row r="285" spans="1:10" x14ac:dyDescent="0.25">
      <c r="A285" t="s">
        <v>119</v>
      </c>
      <c r="B285" t="s">
        <v>1992</v>
      </c>
      <c r="C285" t="s">
        <v>2401</v>
      </c>
      <c r="D285">
        <v>318.2</v>
      </c>
      <c r="E285">
        <v>47.3</v>
      </c>
      <c r="F285">
        <v>60.2</v>
      </c>
      <c r="G285">
        <v>4.3</v>
      </c>
      <c r="H285">
        <v>430</v>
      </c>
      <c r="I285">
        <v>368.8</v>
      </c>
      <c r="J285" t="s">
        <v>2402</v>
      </c>
    </row>
    <row r="286" spans="1:10" x14ac:dyDescent="0.25">
      <c r="A286" t="s">
        <v>119</v>
      </c>
      <c r="B286" t="s">
        <v>1992</v>
      </c>
      <c r="C286" t="s">
        <v>2403</v>
      </c>
      <c r="D286">
        <v>282.75</v>
      </c>
      <c r="E286">
        <v>60.9</v>
      </c>
      <c r="F286">
        <v>87</v>
      </c>
      <c r="G286">
        <v>4.3499999999999996</v>
      </c>
      <c r="H286">
        <v>435</v>
      </c>
      <c r="I286">
        <v>347</v>
      </c>
      <c r="J286" t="s">
        <v>2404</v>
      </c>
    </row>
    <row r="287" spans="1:10" x14ac:dyDescent="0.25">
      <c r="A287" t="s">
        <v>119</v>
      </c>
      <c r="B287" t="s">
        <v>1992</v>
      </c>
      <c r="C287" t="s">
        <v>2405</v>
      </c>
      <c r="D287">
        <v>386.4</v>
      </c>
      <c r="E287">
        <v>61.6</v>
      </c>
      <c r="F287">
        <v>106.4</v>
      </c>
      <c r="G287">
        <v>5.6</v>
      </c>
      <c r="H287">
        <v>560</v>
      </c>
      <c r="I287">
        <v>452.6</v>
      </c>
      <c r="J287" t="s">
        <v>2406</v>
      </c>
    </row>
    <row r="288" spans="1:10" x14ac:dyDescent="0.25">
      <c r="A288" t="s">
        <v>119</v>
      </c>
      <c r="B288" t="s">
        <v>1995</v>
      </c>
      <c r="C288" t="s">
        <v>2407</v>
      </c>
      <c r="D288">
        <v>297.38</v>
      </c>
      <c r="E288">
        <v>30.71</v>
      </c>
      <c r="F288">
        <v>99.46</v>
      </c>
      <c r="G288">
        <v>4.3899999999999997</v>
      </c>
      <c r="H288">
        <v>431.93</v>
      </c>
      <c r="I288">
        <v>331.48</v>
      </c>
      <c r="J288" t="s">
        <v>2408</v>
      </c>
    </row>
    <row r="289" spans="1:10" x14ac:dyDescent="0.25">
      <c r="A289" t="s">
        <v>2409</v>
      </c>
      <c r="B289" t="s">
        <v>1926</v>
      </c>
      <c r="C289" t="s">
        <v>2410</v>
      </c>
      <c r="D289">
        <v>759.6</v>
      </c>
      <c r="E289">
        <v>84.4</v>
      </c>
      <c r="F289">
        <v>1244.9000000000001</v>
      </c>
      <c r="G289">
        <v>21.1</v>
      </c>
      <c r="H289">
        <v>2110</v>
      </c>
      <c r="I289">
        <v>864.1</v>
      </c>
      <c r="J289" t="s">
        <v>2411</v>
      </c>
    </row>
    <row r="290" spans="1:10" x14ac:dyDescent="0.25">
      <c r="A290" t="s">
        <v>2409</v>
      </c>
      <c r="B290" t="s">
        <v>1926</v>
      </c>
      <c r="C290" t="s">
        <v>2412</v>
      </c>
      <c r="D290">
        <v>446.4</v>
      </c>
      <c r="E290">
        <v>49.6</v>
      </c>
      <c r="F290">
        <v>731.6</v>
      </c>
      <c r="G290">
        <v>12.4</v>
      </c>
      <c r="H290">
        <v>1240</v>
      </c>
      <c r="I290">
        <v>507.4</v>
      </c>
      <c r="J290" t="s">
        <v>2413</v>
      </c>
    </row>
    <row r="291" spans="1:10" x14ac:dyDescent="0.25">
      <c r="A291" t="s">
        <v>2409</v>
      </c>
      <c r="B291" t="s">
        <v>1926</v>
      </c>
      <c r="C291" t="s">
        <v>2414</v>
      </c>
      <c r="D291">
        <v>349.2</v>
      </c>
      <c r="E291">
        <v>48.5</v>
      </c>
      <c r="F291">
        <v>562.6</v>
      </c>
      <c r="G291">
        <v>9.6999999999999993</v>
      </c>
      <c r="H291">
        <v>970</v>
      </c>
      <c r="I291">
        <v>406.4</v>
      </c>
      <c r="J291" t="s">
        <v>2415</v>
      </c>
    </row>
    <row r="292" spans="1:10" x14ac:dyDescent="0.25">
      <c r="A292" t="s">
        <v>2409</v>
      </c>
      <c r="B292" t="s">
        <v>1926</v>
      </c>
      <c r="C292" t="s">
        <v>2416</v>
      </c>
      <c r="D292">
        <v>332.8</v>
      </c>
      <c r="E292">
        <v>12.8</v>
      </c>
      <c r="F292">
        <v>275.2</v>
      </c>
      <c r="G292">
        <v>19.2</v>
      </c>
      <c r="H292">
        <v>640</v>
      </c>
      <c r="I292">
        <v>363.8</v>
      </c>
      <c r="J292" t="s">
        <v>2417</v>
      </c>
    </row>
    <row r="293" spans="1:10" x14ac:dyDescent="0.25">
      <c r="A293" t="s">
        <v>2409</v>
      </c>
      <c r="B293" t="s">
        <v>1926</v>
      </c>
      <c r="C293" t="s">
        <v>2418</v>
      </c>
      <c r="D293">
        <v>335.5</v>
      </c>
      <c r="E293">
        <v>6.1</v>
      </c>
      <c r="F293">
        <v>250.1</v>
      </c>
      <c r="G293">
        <v>18.3</v>
      </c>
      <c r="H293">
        <v>610</v>
      </c>
      <c r="I293">
        <v>358.9</v>
      </c>
      <c r="J293" t="s">
        <v>2419</v>
      </c>
    </row>
    <row r="294" spans="1:10" x14ac:dyDescent="0.25">
      <c r="A294" t="s">
        <v>2409</v>
      </c>
      <c r="B294" t="s">
        <v>1926</v>
      </c>
      <c r="C294" t="s">
        <v>2420</v>
      </c>
      <c r="D294">
        <v>346.5</v>
      </c>
      <c r="E294">
        <v>37.799999999999997</v>
      </c>
      <c r="F294">
        <v>226.8</v>
      </c>
      <c r="G294">
        <v>18.899999999999999</v>
      </c>
      <c r="H294">
        <v>630</v>
      </c>
      <c r="I294">
        <v>402.2</v>
      </c>
      <c r="J294" t="s">
        <v>2421</v>
      </c>
    </row>
    <row r="295" spans="1:10" x14ac:dyDescent="0.25">
      <c r="A295" t="s">
        <v>2409</v>
      </c>
      <c r="B295" t="s">
        <v>1926</v>
      </c>
      <c r="C295" t="s">
        <v>2422</v>
      </c>
      <c r="D295">
        <v>346.5</v>
      </c>
      <c r="E295">
        <v>37.799999999999997</v>
      </c>
      <c r="F295">
        <v>226.8</v>
      </c>
      <c r="G295">
        <v>18.899999999999999</v>
      </c>
      <c r="H295">
        <v>630</v>
      </c>
      <c r="I295">
        <v>402.2</v>
      </c>
      <c r="J295" t="s">
        <v>2423</v>
      </c>
    </row>
    <row r="296" spans="1:10" x14ac:dyDescent="0.25">
      <c r="A296" t="s">
        <v>2409</v>
      </c>
      <c r="B296" t="s">
        <v>1926</v>
      </c>
      <c r="C296" t="s">
        <v>2424</v>
      </c>
      <c r="D296">
        <v>346.5</v>
      </c>
      <c r="E296">
        <v>37.799999999999997</v>
      </c>
      <c r="F296">
        <v>226.8</v>
      </c>
      <c r="G296">
        <v>18.899999999999999</v>
      </c>
      <c r="H296">
        <v>630</v>
      </c>
      <c r="I296">
        <v>402.2</v>
      </c>
      <c r="J296" t="s">
        <v>2425</v>
      </c>
    </row>
    <row r="297" spans="1:10" x14ac:dyDescent="0.25">
      <c r="A297" t="s">
        <v>2409</v>
      </c>
      <c r="B297" t="s">
        <v>1926</v>
      </c>
      <c r="C297" t="s">
        <v>2426</v>
      </c>
      <c r="D297">
        <v>698.4</v>
      </c>
      <c r="E297">
        <v>77.599999999999994</v>
      </c>
      <c r="F297">
        <v>1144.5999999999999</v>
      </c>
      <c r="G297">
        <v>19.399999999999999</v>
      </c>
      <c r="H297">
        <v>1940</v>
      </c>
      <c r="I297">
        <v>794.4</v>
      </c>
      <c r="J297" t="s">
        <v>2427</v>
      </c>
    </row>
    <row r="298" spans="1:10" x14ac:dyDescent="0.25">
      <c r="A298" t="s">
        <v>2409</v>
      </c>
      <c r="B298" t="s">
        <v>1926</v>
      </c>
      <c r="C298" t="s">
        <v>2428</v>
      </c>
      <c r="D298">
        <v>455.7</v>
      </c>
      <c r="E298">
        <v>88.2</v>
      </c>
      <c r="F298">
        <v>911.4</v>
      </c>
      <c r="G298">
        <v>14.7</v>
      </c>
      <c r="H298">
        <v>1470</v>
      </c>
      <c r="I298">
        <v>557.6</v>
      </c>
      <c r="J298" t="s">
        <v>2429</v>
      </c>
    </row>
    <row r="299" spans="1:10" x14ac:dyDescent="0.25">
      <c r="A299" t="s">
        <v>2409</v>
      </c>
      <c r="B299" t="s">
        <v>1926</v>
      </c>
      <c r="C299" t="s">
        <v>2430</v>
      </c>
      <c r="D299">
        <v>454.5</v>
      </c>
      <c r="E299">
        <v>30.3</v>
      </c>
      <c r="F299">
        <v>505</v>
      </c>
      <c r="G299">
        <v>20.2</v>
      </c>
      <c r="H299">
        <v>1010</v>
      </c>
      <c r="I299">
        <v>504</v>
      </c>
      <c r="J299" t="s">
        <v>2431</v>
      </c>
    </row>
    <row r="300" spans="1:10" x14ac:dyDescent="0.25">
      <c r="A300" t="s">
        <v>2409</v>
      </c>
      <c r="B300" t="s">
        <v>1926</v>
      </c>
      <c r="C300" t="s">
        <v>2432</v>
      </c>
      <c r="D300">
        <v>460</v>
      </c>
      <c r="E300">
        <v>10</v>
      </c>
      <c r="F300">
        <v>500</v>
      </c>
      <c r="G300">
        <v>30</v>
      </c>
      <c r="H300">
        <v>1000</v>
      </c>
      <c r="I300">
        <v>499</v>
      </c>
      <c r="J300" t="s">
        <v>2433</v>
      </c>
    </row>
    <row r="301" spans="1:10" x14ac:dyDescent="0.25">
      <c r="A301" t="s">
        <v>2409</v>
      </c>
      <c r="B301" t="s">
        <v>1926</v>
      </c>
      <c r="C301" t="s">
        <v>2434</v>
      </c>
      <c r="D301">
        <v>494.9</v>
      </c>
      <c r="E301">
        <v>70.7</v>
      </c>
      <c r="F301">
        <v>414.1</v>
      </c>
      <c r="G301">
        <v>30.3</v>
      </c>
      <c r="H301">
        <v>1010</v>
      </c>
      <c r="I301">
        <v>594.9</v>
      </c>
      <c r="J301" t="s">
        <v>2435</v>
      </c>
    </row>
    <row r="302" spans="1:10" x14ac:dyDescent="0.25">
      <c r="A302" t="s">
        <v>2409</v>
      </c>
      <c r="B302" t="s">
        <v>1926</v>
      </c>
      <c r="C302" t="s">
        <v>2436</v>
      </c>
      <c r="D302">
        <v>601.88</v>
      </c>
      <c r="E302">
        <v>58.72</v>
      </c>
      <c r="F302">
        <v>792.72</v>
      </c>
      <c r="G302">
        <v>14.68</v>
      </c>
      <c r="H302">
        <v>1468</v>
      </c>
      <c r="I302">
        <v>674.28</v>
      </c>
      <c r="J302" t="s">
        <v>2437</v>
      </c>
    </row>
    <row r="303" spans="1:10" x14ac:dyDescent="0.25">
      <c r="A303" t="s">
        <v>2409</v>
      </c>
      <c r="B303" t="s">
        <v>1926</v>
      </c>
      <c r="C303" t="s">
        <v>2438</v>
      </c>
      <c r="D303">
        <v>97.2</v>
      </c>
      <c r="E303">
        <v>10.8</v>
      </c>
      <c r="F303">
        <v>159.30000000000001</v>
      </c>
      <c r="G303">
        <v>2.7</v>
      </c>
      <c r="H303">
        <v>270</v>
      </c>
      <c r="I303">
        <v>109.7</v>
      </c>
      <c r="J303" t="s">
        <v>2439</v>
      </c>
    </row>
    <row r="304" spans="1:10" x14ac:dyDescent="0.25">
      <c r="A304" t="s">
        <v>2409</v>
      </c>
      <c r="B304" t="s">
        <v>1926</v>
      </c>
      <c r="C304" t="s">
        <v>2440</v>
      </c>
      <c r="D304">
        <v>154</v>
      </c>
      <c r="E304">
        <v>11.2</v>
      </c>
      <c r="F304">
        <v>112</v>
      </c>
      <c r="G304">
        <v>2.8</v>
      </c>
      <c r="H304">
        <v>280</v>
      </c>
      <c r="I304">
        <v>167</v>
      </c>
      <c r="J304" t="s">
        <v>2441</v>
      </c>
    </row>
    <row r="305" spans="1:10" x14ac:dyDescent="0.25">
      <c r="A305" t="s">
        <v>2409</v>
      </c>
      <c r="B305" t="s">
        <v>1926</v>
      </c>
      <c r="C305" t="s">
        <v>2442</v>
      </c>
      <c r="D305">
        <v>461.1</v>
      </c>
      <c r="E305">
        <v>21.2</v>
      </c>
      <c r="F305">
        <v>42.4</v>
      </c>
      <c r="G305">
        <v>5.3</v>
      </c>
      <c r="H305">
        <v>530</v>
      </c>
      <c r="I305">
        <v>486.6</v>
      </c>
      <c r="J305" t="s">
        <v>2443</v>
      </c>
    </row>
    <row r="306" spans="1:10" x14ac:dyDescent="0.25">
      <c r="A306" t="s">
        <v>2409</v>
      </c>
      <c r="B306" t="s">
        <v>1926</v>
      </c>
      <c r="C306" t="s">
        <v>2444</v>
      </c>
      <c r="D306">
        <v>255.6</v>
      </c>
      <c r="E306">
        <v>28.4</v>
      </c>
      <c r="F306">
        <v>418.9</v>
      </c>
      <c r="G306">
        <v>7.1</v>
      </c>
      <c r="H306">
        <v>710</v>
      </c>
      <c r="I306">
        <v>290.10000000000002</v>
      </c>
      <c r="J306" t="s">
        <v>2445</v>
      </c>
    </row>
    <row r="307" spans="1:10" x14ac:dyDescent="0.25">
      <c r="A307" t="s">
        <v>2409</v>
      </c>
      <c r="B307" t="s">
        <v>1926</v>
      </c>
      <c r="C307" t="s">
        <v>2446</v>
      </c>
      <c r="D307">
        <v>146.9</v>
      </c>
      <c r="E307">
        <v>11.3</v>
      </c>
      <c r="F307">
        <v>960.5</v>
      </c>
      <c r="G307">
        <v>11.3</v>
      </c>
      <c r="H307">
        <v>1130</v>
      </c>
      <c r="I307">
        <v>168.5</v>
      </c>
      <c r="J307" t="s">
        <v>2447</v>
      </c>
    </row>
    <row r="308" spans="1:10" x14ac:dyDescent="0.25">
      <c r="A308" t="s">
        <v>2409</v>
      </c>
      <c r="B308" t="s">
        <v>2072</v>
      </c>
      <c r="C308" t="s">
        <v>2448</v>
      </c>
      <c r="D308">
        <v>425.46</v>
      </c>
      <c r="E308">
        <v>85.29</v>
      </c>
      <c r="F308">
        <v>662.31</v>
      </c>
      <c r="G308">
        <v>11.85</v>
      </c>
      <c r="H308">
        <v>1184.9100000000001</v>
      </c>
      <c r="I308">
        <v>521.6</v>
      </c>
      <c r="J308" t="s">
        <v>2449</v>
      </c>
    </row>
    <row r="309" spans="1:10" x14ac:dyDescent="0.25">
      <c r="A309" t="s">
        <v>2409</v>
      </c>
      <c r="B309" t="s">
        <v>2072</v>
      </c>
      <c r="C309" t="s">
        <v>2450</v>
      </c>
      <c r="D309">
        <v>317.58</v>
      </c>
      <c r="E309">
        <v>98.77</v>
      </c>
      <c r="F309">
        <v>546.75</v>
      </c>
      <c r="G309">
        <v>9.73</v>
      </c>
      <c r="H309">
        <v>972.83</v>
      </c>
      <c r="I309">
        <v>425.08</v>
      </c>
      <c r="J309" t="s">
        <v>2451</v>
      </c>
    </row>
    <row r="310" spans="1:10" x14ac:dyDescent="0.25">
      <c r="A310" t="s">
        <v>2409</v>
      </c>
      <c r="B310" t="s">
        <v>2072</v>
      </c>
      <c r="C310" t="s">
        <v>2452</v>
      </c>
      <c r="D310">
        <v>323.24</v>
      </c>
      <c r="E310">
        <v>125.54</v>
      </c>
      <c r="F310">
        <v>546.02</v>
      </c>
      <c r="G310">
        <v>10.050000000000001</v>
      </c>
      <c r="H310">
        <v>1004.85</v>
      </c>
      <c r="I310">
        <v>457.83</v>
      </c>
      <c r="J310" t="s">
        <v>2453</v>
      </c>
    </row>
    <row r="311" spans="1:10" x14ac:dyDescent="0.25">
      <c r="A311" t="s">
        <v>2409</v>
      </c>
      <c r="B311" t="s">
        <v>2072</v>
      </c>
      <c r="C311" t="s">
        <v>2454</v>
      </c>
      <c r="D311">
        <v>324.85000000000002</v>
      </c>
      <c r="E311">
        <v>62.07</v>
      </c>
      <c r="F311">
        <v>191.44</v>
      </c>
      <c r="G311">
        <v>5.84</v>
      </c>
      <c r="H311">
        <v>584.20000000000005</v>
      </c>
      <c r="I311">
        <v>391.76</v>
      </c>
      <c r="J311" t="s">
        <v>2455</v>
      </c>
    </row>
    <row r="312" spans="1:10" x14ac:dyDescent="0.25">
      <c r="A312" t="s">
        <v>2409</v>
      </c>
      <c r="B312" t="s">
        <v>2072</v>
      </c>
      <c r="C312" t="s">
        <v>952</v>
      </c>
      <c r="D312">
        <v>281.32</v>
      </c>
      <c r="E312">
        <v>140.66</v>
      </c>
      <c r="F312">
        <v>649.20000000000005</v>
      </c>
      <c r="G312">
        <v>10.82</v>
      </c>
      <c r="H312">
        <v>1082</v>
      </c>
      <c r="I312">
        <v>431.8</v>
      </c>
      <c r="J312" t="s">
        <v>2456</v>
      </c>
    </row>
    <row r="313" spans="1:10" x14ac:dyDescent="0.25">
      <c r="A313" t="s">
        <v>2409</v>
      </c>
      <c r="B313" t="s">
        <v>2072</v>
      </c>
      <c r="C313" t="s">
        <v>2457</v>
      </c>
      <c r="D313">
        <v>291.5</v>
      </c>
      <c r="E313">
        <v>151.58000000000001</v>
      </c>
      <c r="F313">
        <v>711.26</v>
      </c>
      <c r="G313">
        <v>11.66</v>
      </c>
      <c r="H313">
        <v>1166</v>
      </c>
      <c r="I313">
        <v>453.74</v>
      </c>
      <c r="J313" t="s">
        <v>2458</v>
      </c>
    </row>
    <row r="314" spans="1:10" x14ac:dyDescent="0.25">
      <c r="A314" t="s">
        <v>2409</v>
      </c>
      <c r="B314" t="s">
        <v>2072</v>
      </c>
      <c r="C314" t="s">
        <v>2459</v>
      </c>
      <c r="D314">
        <v>395.56</v>
      </c>
      <c r="E314">
        <v>125.86</v>
      </c>
      <c r="F314">
        <v>368.59</v>
      </c>
      <c r="G314">
        <v>8.99</v>
      </c>
      <c r="H314">
        <v>899</v>
      </c>
      <c r="I314">
        <v>529.41</v>
      </c>
      <c r="J314" t="s">
        <v>2460</v>
      </c>
    </row>
    <row r="315" spans="1:10" x14ac:dyDescent="0.25">
      <c r="A315" t="s">
        <v>2409</v>
      </c>
      <c r="B315" t="s">
        <v>2072</v>
      </c>
      <c r="C315" t="s">
        <v>2461</v>
      </c>
      <c r="D315">
        <v>754.56</v>
      </c>
      <c r="E315">
        <v>224.01</v>
      </c>
      <c r="F315">
        <v>188.64</v>
      </c>
      <c r="G315">
        <v>11.79</v>
      </c>
      <c r="H315">
        <v>1179</v>
      </c>
      <c r="I315">
        <v>989.36</v>
      </c>
      <c r="J315" t="s">
        <v>2462</v>
      </c>
    </row>
    <row r="316" spans="1:10" x14ac:dyDescent="0.25">
      <c r="A316" t="s">
        <v>2409</v>
      </c>
      <c r="B316" t="s">
        <v>2072</v>
      </c>
      <c r="C316" t="s">
        <v>2463</v>
      </c>
      <c r="D316">
        <v>403.62</v>
      </c>
      <c r="E316">
        <v>172.98</v>
      </c>
      <c r="F316">
        <v>374.79</v>
      </c>
      <c r="G316">
        <v>9.61</v>
      </c>
      <c r="H316">
        <v>961</v>
      </c>
      <c r="I316">
        <v>585.21</v>
      </c>
      <c r="J316" t="s">
        <v>2464</v>
      </c>
    </row>
    <row r="317" spans="1:10" x14ac:dyDescent="0.25">
      <c r="A317" t="s">
        <v>2409</v>
      </c>
      <c r="B317" t="s">
        <v>2072</v>
      </c>
      <c r="C317" t="s">
        <v>1008</v>
      </c>
      <c r="D317">
        <v>399.6</v>
      </c>
      <c r="E317">
        <v>151.19999999999999</v>
      </c>
      <c r="F317">
        <v>518.4</v>
      </c>
      <c r="G317">
        <v>10.8</v>
      </c>
      <c r="H317">
        <v>1080</v>
      </c>
      <c r="I317">
        <v>560.6</v>
      </c>
      <c r="J317" t="s">
        <v>2465</v>
      </c>
    </row>
    <row r="318" spans="1:10" x14ac:dyDescent="0.25">
      <c r="A318" t="s">
        <v>2409</v>
      </c>
      <c r="B318" t="s">
        <v>2072</v>
      </c>
      <c r="C318" t="s">
        <v>1009</v>
      </c>
      <c r="D318">
        <v>389.88</v>
      </c>
      <c r="E318">
        <v>108.3</v>
      </c>
      <c r="F318">
        <v>216.6</v>
      </c>
      <c r="G318">
        <v>7.22</v>
      </c>
      <c r="H318">
        <v>722</v>
      </c>
      <c r="I318">
        <v>504.4</v>
      </c>
      <c r="J318" t="s">
        <v>2466</v>
      </c>
    </row>
    <row r="319" spans="1:10" x14ac:dyDescent="0.25">
      <c r="A319" t="s">
        <v>2409</v>
      </c>
      <c r="B319" t="s">
        <v>2072</v>
      </c>
      <c r="C319" t="s">
        <v>2467</v>
      </c>
      <c r="D319">
        <v>397.8</v>
      </c>
      <c r="E319">
        <v>225.42</v>
      </c>
      <c r="F319">
        <v>689.52</v>
      </c>
      <c r="G319">
        <v>13.26</v>
      </c>
      <c r="H319">
        <v>1326</v>
      </c>
      <c r="I319">
        <v>635.48</v>
      </c>
      <c r="J319" t="s">
        <v>2468</v>
      </c>
    </row>
    <row r="320" spans="1:10" x14ac:dyDescent="0.25">
      <c r="A320" t="s">
        <v>2409</v>
      </c>
      <c r="B320" t="s">
        <v>2072</v>
      </c>
      <c r="C320" t="s">
        <v>2469</v>
      </c>
      <c r="D320">
        <v>399.6</v>
      </c>
      <c r="E320">
        <v>151.19999999999999</v>
      </c>
      <c r="F320">
        <v>518.4</v>
      </c>
      <c r="G320">
        <v>10.8</v>
      </c>
      <c r="H320">
        <v>1080</v>
      </c>
      <c r="I320">
        <v>560.6</v>
      </c>
      <c r="J320" t="s">
        <v>2470</v>
      </c>
    </row>
    <row r="321" spans="1:10" x14ac:dyDescent="0.25">
      <c r="A321" t="s">
        <v>2409</v>
      </c>
      <c r="B321" t="s">
        <v>2072</v>
      </c>
      <c r="C321" t="s">
        <v>2471</v>
      </c>
      <c r="D321">
        <v>712.72</v>
      </c>
      <c r="E321">
        <v>181.2</v>
      </c>
      <c r="F321">
        <v>302</v>
      </c>
      <c r="G321">
        <v>12.08</v>
      </c>
      <c r="H321">
        <v>1208</v>
      </c>
      <c r="I321">
        <v>905</v>
      </c>
      <c r="J321" t="s">
        <v>2472</v>
      </c>
    </row>
    <row r="322" spans="1:10" x14ac:dyDescent="0.25">
      <c r="A322" t="s">
        <v>2409</v>
      </c>
      <c r="B322" t="s">
        <v>2072</v>
      </c>
      <c r="C322" t="s">
        <v>2473</v>
      </c>
      <c r="D322">
        <v>397.8</v>
      </c>
      <c r="E322">
        <v>225.42</v>
      </c>
      <c r="F322">
        <v>689.52</v>
      </c>
      <c r="G322">
        <v>13.26</v>
      </c>
      <c r="H322">
        <v>1326</v>
      </c>
      <c r="I322">
        <v>635.48</v>
      </c>
      <c r="J322" t="s">
        <v>2474</v>
      </c>
    </row>
    <row r="323" spans="1:10" x14ac:dyDescent="0.25">
      <c r="A323" t="s">
        <v>2409</v>
      </c>
      <c r="B323" t="s">
        <v>2072</v>
      </c>
      <c r="C323" t="s">
        <v>2475</v>
      </c>
      <c r="D323">
        <v>108.84</v>
      </c>
      <c r="E323">
        <v>49.75</v>
      </c>
      <c r="F323">
        <v>149.26</v>
      </c>
      <c r="G323">
        <v>3.11</v>
      </c>
      <c r="H323">
        <v>310.95999999999998</v>
      </c>
      <c r="I323">
        <v>160.69999999999999</v>
      </c>
      <c r="J323" t="s">
        <v>2476</v>
      </c>
    </row>
    <row r="324" spans="1:10" x14ac:dyDescent="0.25">
      <c r="A324" t="s">
        <v>2409</v>
      </c>
      <c r="B324" t="s">
        <v>2072</v>
      </c>
      <c r="C324" t="s">
        <v>2477</v>
      </c>
      <c r="D324">
        <v>269.77999999999997</v>
      </c>
      <c r="E324">
        <v>24.53</v>
      </c>
      <c r="F324">
        <v>515.03</v>
      </c>
      <c r="G324">
        <v>8.18</v>
      </c>
      <c r="H324">
        <v>817.5</v>
      </c>
      <c r="I324">
        <v>301.48</v>
      </c>
      <c r="J324" t="s">
        <v>2478</v>
      </c>
    </row>
    <row r="325" spans="1:10" x14ac:dyDescent="0.25">
      <c r="A325" t="s">
        <v>2409</v>
      </c>
      <c r="B325" t="s">
        <v>2072</v>
      </c>
      <c r="C325" t="s">
        <v>2479</v>
      </c>
      <c r="D325">
        <v>169.67</v>
      </c>
      <c r="E325">
        <v>14.44</v>
      </c>
      <c r="F325">
        <v>173.28</v>
      </c>
      <c r="G325">
        <v>3.61</v>
      </c>
      <c r="H325">
        <v>361</v>
      </c>
      <c r="I325">
        <v>186.72</v>
      </c>
      <c r="J325" t="s">
        <v>2480</v>
      </c>
    </row>
    <row r="326" spans="1:10" x14ac:dyDescent="0.25">
      <c r="A326" t="s">
        <v>2409</v>
      </c>
      <c r="B326" t="s">
        <v>2072</v>
      </c>
      <c r="C326" t="s">
        <v>968</v>
      </c>
      <c r="D326">
        <v>385.63</v>
      </c>
      <c r="E326">
        <v>7.87</v>
      </c>
      <c r="F326">
        <v>385.63</v>
      </c>
      <c r="G326">
        <v>7.87</v>
      </c>
      <c r="H326">
        <v>787</v>
      </c>
      <c r="I326">
        <v>400.37</v>
      </c>
      <c r="J326" t="s">
        <v>2481</v>
      </c>
    </row>
    <row r="327" spans="1:10" x14ac:dyDescent="0.25">
      <c r="A327" t="s">
        <v>2409</v>
      </c>
      <c r="B327" t="s">
        <v>2072</v>
      </c>
      <c r="C327" t="s">
        <v>2482</v>
      </c>
      <c r="D327">
        <v>188.65</v>
      </c>
      <c r="E327">
        <v>15.4</v>
      </c>
      <c r="F327">
        <v>177.1</v>
      </c>
      <c r="G327">
        <v>3.85</v>
      </c>
      <c r="H327">
        <v>385</v>
      </c>
      <c r="I327">
        <v>206.9</v>
      </c>
      <c r="J327" t="s">
        <v>2483</v>
      </c>
    </row>
    <row r="328" spans="1:10" x14ac:dyDescent="0.25">
      <c r="A328" t="s">
        <v>2409</v>
      </c>
      <c r="B328" t="s">
        <v>2072</v>
      </c>
      <c r="C328" t="s">
        <v>2484</v>
      </c>
      <c r="D328">
        <v>219.52</v>
      </c>
      <c r="E328">
        <v>39.200000000000003</v>
      </c>
      <c r="F328">
        <v>517.44000000000005</v>
      </c>
      <c r="G328">
        <v>7.84</v>
      </c>
      <c r="H328">
        <v>784</v>
      </c>
      <c r="I328">
        <v>265.56</v>
      </c>
      <c r="J328" t="s">
        <v>2485</v>
      </c>
    </row>
    <row r="329" spans="1:10" x14ac:dyDescent="0.25">
      <c r="A329" t="s">
        <v>2409</v>
      </c>
      <c r="B329" t="s">
        <v>2072</v>
      </c>
      <c r="C329" t="s">
        <v>2486</v>
      </c>
      <c r="D329">
        <v>247.07</v>
      </c>
      <c r="E329">
        <v>39.85</v>
      </c>
      <c r="F329">
        <v>502.11</v>
      </c>
      <c r="G329">
        <v>7.97</v>
      </c>
      <c r="H329">
        <v>797</v>
      </c>
      <c r="I329">
        <v>293.89</v>
      </c>
      <c r="J329" t="s">
        <v>2487</v>
      </c>
    </row>
    <row r="330" spans="1:10" x14ac:dyDescent="0.25">
      <c r="A330" t="s">
        <v>2409</v>
      </c>
      <c r="B330" t="s">
        <v>2072</v>
      </c>
      <c r="C330" t="s">
        <v>2488</v>
      </c>
      <c r="D330">
        <v>138.93</v>
      </c>
      <c r="E330">
        <v>29.47</v>
      </c>
      <c r="F330">
        <v>248.39</v>
      </c>
      <c r="G330">
        <v>4.21</v>
      </c>
      <c r="H330">
        <v>421</v>
      </c>
      <c r="I330">
        <v>171.61</v>
      </c>
      <c r="J330" t="s">
        <v>2489</v>
      </c>
    </row>
    <row r="331" spans="1:10" x14ac:dyDescent="0.25">
      <c r="A331" t="s">
        <v>2409</v>
      </c>
      <c r="B331" t="s">
        <v>2072</v>
      </c>
      <c r="C331" t="s">
        <v>2490</v>
      </c>
      <c r="D331">
        <v>251.93</v>
      </c>
      <c r="E331">
        <v>4.2699999999999996</v>
      </c>
      <c r="F331">
        <v>166.53</v>
      </c>
      <c r="G331">
        <v>4.2699999999999996</v>
      </c>
      <c r="H331">
        <v>427</v>
      </c>
      <c r="I331">
        <v>259.47000000000003</v>
      </c>
      <c r="J331" t="s">
        <v>2491</v>
      </c>
    </row>
    <row r="332" spans="1:10" x14ac:dyDescent="0.25">
      <c r="A332" t="s">
        <v>2409</v>
      </c>
      <c r="B332" t="s">
        <v>2072</v>
      </c>
      <c r="C332" t="s">
        <v>2492</v>
      </c>
      <c r="D332">
        <v>512.12</v>
      </c>
      <c r="E332">
        <v>16.52</v>
      </c>
      <c r="F332">
        <v>1106.8399999999999</v>
      </c>
      <c r="G332">
        <v>16.52</v>
      </c>
      <c r="H332">
        <v>1652</v>
      </c>
      <c r="I332">
        <v>544.16</v>
      </c>
      <c r="J332" t="s">
        <v>2493</v>
      </c>
    </row>
    <row r="333" spans="1:10" x14ac:dyDescent="0.25">
      <c r="A333" t="s">
        <v>2409</v>
      </c>
      <c r="B333" t="s">
        <v>2072</v>
      </c>
      <c r="C333" t="s">
        <v>2494</v>
      </c>
      <c r="D333">
        <v>568.26</v>
      </c>
      <c r="E333">
        <v>34.44</v>
      </c>
      <c r="F333">
        <v>1102.08</v>
      </c>
      <c r="G333">
        <v>17.22</v>
      </c>
      <c r="H333">
        <v>1722</v>
      </c>
      <c r="I333">
        <v>618.91999999999996</v>
      </c>
      <c r="J333" t="s">
        <v>2495</v>
      </c>
    </row>
    <row r="334" spans="1:10" x14ac:dyDescent="0.25">
      <c r="A334" t="s">
        <v>2409</v>
      </c>
      <c r="B334" t="s">
        <v>2072</v>
      </c>
      <c r="C334" t="s">
        <v>2496</v>
      </c>
      <c r="D334">
        <v>342.25</v>
      </c>
      <c r="E334">
        <v>9.25</v>
      </c>
      <c r="F334">
        <v>564.25</v>
      </c>
      <c r="G334">
        <v>9.25</v>
      </c>
      <c r="H334">
        <v>925</v>
      </c>
      <c r="I334">
        <v>359.75</v>
      </c>
      <c r="J334" t="s">
        <v>2497</v>
      </c>
    </row>
    <row r="335" spans="1:10" x14ac:dyDescent="0.25">
      <c r="A335" t="s">
        <v>2409</v>
      </c>
      <c r="B335" t="s">
        <v>2072</v>
      </c>
      <c r="C335" t="s">
        <v>1005</v>
      </c>
      <c r="D335">
        <v>378</v>
      </c>
      <c r="E335">
        <v>32.4</v>
      </c>
      <c r="F335">
        <v>658.8</v>
      </c>
      <c r="G335">
        <v>10.8</v>
      </c>
      <c r="H335">
        <v>1080</v>
      </c>
      <c r="I335">
        <v>420.2</v>
      </c>
      <c r="J335" t="s">
        <v>2498</v>
      </c>
    </row>
    <row r="336" spans="1:10" x14ac:dyDescent="0.25">
      <c r="A336" t="s">
        <v>2409</v>
      </c>
      <c r="B336" t="s">
        <v>2072</v>
      </c>
      <c r="C336" t="s">
        <v>2499</v>
      </c>
      <c r="D336">
        <v>215.88</v>
      </c>
      <c r="E336">
        <v>169.62</v>
      </c>
      <c r="F336">
        <v>377.79</v>
      </c>
      <c r="G336">
        <v>7.71</v>
      </c>
      <c r="H336">
        <v>771</v>
      </c>
      <c r="I336">
        <v>392.21</v>
      </c>
      <c r="J336" t="s">
        <v>2500</v>
      </c>
    </row>
    <row r="337" spans="1:10" x14ac:dyDescent="0.25">
      <c r="A337" t="s">
        <v>2409</v>
      </c>
      <c r="B337" t="s">
        <v>2072</v>
      </c>
      <c r="C337" t="s">
        <v>2501</v>
      </c>
      <c r="D337">
        <v>149.28</v>
      </c>
      <c r="E337">
        <v>80.86</v>
      </c>
      <c r="F337">
        <v>385.64</v>
      </c>
      <c r="G337">
        <v>6.22</v>
      </c>
      <c r="H337">
        <v>622</v>
      </c>
      <c r="I337">
        <v>235.36</v>
      </c>
      <c r="J337" t="s">
        <v>2502</v>
      </c>
    </row>
    <row r="338" spans="1:10" x14ac:dyDescent="0.25">
      <c r="A338" t="s">
        <v>2409</v>
      </c>
      <c r="B338" t="s">
        <v>2072</v>
      </c>
      <c r="C338" t="s">
        <v>2503</v>
      </c>
      <c r="D338">
        <v>166.06</v>
      </c>
      <c r="E338">
        <v>14.44</v>
      </c>
      <c r="F338">
        <v>176.89</v>
      </c>
      <c r="G338">
        <v>3.61</v>
      </c>
      <c r="H338">
        <v>361</v>
      </c>
      <c r="I338">
        <v>183.11</v>
      </c>
      <c r="J338" t="s">
        <v>2504</v>
      </c>
    </row>
    <row r="339" spans="1:10" x14ac:dyDescent="0.25">
      <c r="A339" t="s">
        <v>2409</v>
      </c>
      <c r="B339" t="s">
        <v>2072</v>
      </c>
      <c r="C339" t="s">
        <v>2505</v>
      </c>
      <c r="D339">
        <v>448.91</v>
      </c>
      <c r="E339">
        <v>25.41</v>
      </c>
      <c r="F339">
        <v>364.21</v>
      </c>
      <c r="G339">
        <v>8.4700000000000006</v>
      </c>
      <c r="H339">
        <v>847</v>
      </c>
      <c r="I339">
        <v>481.79</v>
      </c>
      <c r="J339" t="s">
        <v>2506</v>
      </c>
    </row>
    <row r="340" spans="1:10" x14ac:dyDescent="0.25">
      <c r="A340" t="s">
        <v>2409</v>
      </c>
      <c r="B340" t="s">
        <v>2072</v>
      </c>
      <c r="C340" t="s">
        <v>2507</v>
      </c>
      <c r="D340">
        <v>253.08</v>
      </c>
      <c r="E340">
        <v>4.4400000000000004</v>
      </c>
      <c r="F340">
        <v>182.04</v>
      </c>
      <c r="G340">
        <v>4.4400000000000004</v>
      </c>
      <c r="H340">
        <v>444</v>
      </c>
      <c r="I340">
        <v>260.95999999999998</v>
      </c>
      <c r="J340" t="s">
        <v>2508</v>
      </c>
    </row>
    <row r="341" spans="1:10" x14ac:dyDescent="0.25">
      <c r="A341" t="s">
        <v>2409</v>
      </c>
      <c r="B341" t="s">
        <v>2072</v>
      </c>
      <c r="C341" t="s">
        <v>2509</v>
      </c>
      <c r="D341">
        <v>253.08</v>
      </c>
      <c r="E341">
        <v>4.4400000000000004</v>
      </c>
      <c r="F341">
        <v>182.04</v>
      </c>
      <c r="G341">
        <v>4.4400000000000004</v>
      </c>
      <c r="H341">
        <v>444</v>
      </c>
      <c r="I341">
        <v>260.95999999999998</v>
      </c>
      <c r="J341" t="s">
        <v>2510</v>
      </c>
    </row>
    <row r="342" spans="1:10" x14ac:dyDescent="0.25">
      <c r="A342" t="s">
        <v>2409</v>
      </c>
      <c r="B342" t="s">
        <v>2072</v>
      </c>
      <c r="C342" t="s">
        <v>2511</v>
      </c>
      <c r="D342">
        <v>356.32</v>
      </c>
      <c r="E342">
        <v>104.8</v>
      </c>
      <c r="F342">
        <v>576.4</v>
      </c>
      <c r="G342">
        <v>10.48</v>
      </c>
      <c r="H342">
        <v>1048</v>
      </c>
      <c r="I342">
        <v>470.6</v>
      </c>
      <c r="J342" t="s">
        <v>2512</v>
      </c>
    </row>
    <row r="343" spans="1:10" x14ac:dyDescent="0.25">
      <c r="A343" t="s">
        <v>2409</v>
      </c>
      <c r="B343" t="s">
        <v>2072</v>
      </c>
      <c r="C343" t="s">
        <v>2513</v>
      </c>
      <c r="D343">
        <v>363.8</v>
      </c>
      <c r="E343">
        <v>128.4</v>
      </c>
      <c r="F343">
        <v>567.1</v>
      </c>
      <c r="G343">
        <v>10.7</v>
      </c>
      <c r="H343">
        <v>1070</v>
      </c>
      <c r="I343">
        <v>501.9</v>
      </c>
      <c r="J343" t="s">
        <v>2514</v>
      </c>
    </row>
    <row r="344" spans="1:10" x14ac:dyDescent="0.25">
      <c r="A344" t="s">
        <v>2409</v>
      </c>
      <c r="B344" t="s">
        <v>2072</v>
      </c>
      <c r="C344" t="s">
        <v>2515</v>
      </c>
      <c r="D344">
        <v>343.44</v>
      </c>
      <c r="E344">
        <v>38.159999999999997</v>
      </c>
      <c r="F344">
        <v>562.86</v>
      </c>
      <c r="G344">
        <v>9.5399999999999991</v>
      </c>
      <c r="H344">
        <v>954</v>
      </c>
      <c r="I344">
        <v>390.14</v>
      </c>
      <c r="J344" t="s">
        <v>2516</v>
      </c>
    </row>
    <row r="345" spans="1:10" x14ac:dyDescent="0.25">
      <c r="A345" t="s">
        <v>2409</v>
      </c>
      <c r="B345" t="s">
        <v>2072</v>
      </c>
      <c r="C345" t="s">
        <v>2517</v>
      </c>
      <c r="D345">
        <v>270.72000000000003</v>
      </c>
      <c r="E345">
        <v>101.52</v>
      </c>
      <c r="F345">
        <v>465.3</v>
      </c>
      <c r="G345">
        <v>8.4600000000000009</v>
      </c>
      <c r="H345">
        <v>846</v>
      </c>
      <c r="I345">
        <v>379.7</v>
      </c>
      <c r="J345" t="s">
        <v>2518</v>
      </c>
    </row>
    <row r="346" spans="1:10" x14ac:dyDescent="0.25">
      <c r="A346" t="s">
        <v>2409</v>
      </c>
      <c r="B346" t="s">
        <v>2072</v>
      </c>
      <c r="C346" t="s">
        <v>2519</v>
      </c>
      <c r="D346">
        <v>293.19</v>
      </c>
      <c r="E346">
        <v>141.54</v>
      </c>
      <c r="F346">
        <v>566.16</v>
      </c>
      <c r="G346">
        <v>10.11</v>
      </c>
      <c r="H346">
        <v>1011</v>
      </c>
      <c r="I346">
        <v>443.84</v>
      </c>
      <c r="J346" t="s">
        <v>2520</v>
      </c>
    </row>
    <row r="347" spans="1:10" x14ac:dyDescent="0.25">
      <c r="A347" t="s">
        <v>2409</v>
      </c>
      <c r="B347" t="s">
        <v>2072</v>
      </c>
      <c r="C347" t="s">
        <v>2521</v>
      </c>
      <c r="D347">
        <v>290.13</v>
      </c>
      <c r="E347">
        <v>12.89</v>
      </c>
      <c r="F347">
        <v>335.26</v>
      </c>
      <c r="G347">
        <v>6.45</v>
      </c>
      <c r="H347">
        <v>644.74</v>
      </c>
      <c r="I347">
        <v>308.47000000000003</v>
      </c>
      <c r="J347" t="s">
        <v>2522</v>
      </c>
    </row>
    <row r="348" spans="1:10" x14ac:dyDescent="0.25">
      <c r="A348" t="s">
        <v>2409</v>
      </c>
      <c r="B348" t="s">
        <v>2072</v>
      </c>
      <c r="C348" t="s">
        <v>2523</v>
      </c>
      <c r="D348">
        <v>413.64</v>
      </c>
      <c r="E348">
        <v>126.39</v>
      </c>
      <c r="F348">
        <v>597.48</v>
      </c>
      <c r="G348">
        <v>11.49</v>
      </c>
      <c r="H348">
        <v>1149</v>
      </c>
      <c r="I348">
        <v>550.52</v>
      </c>
      <c r="J348" t="s">
        <v>2524</v>
      </c>
    </row>
    <row r="349" spans="1:10" x14ac:dyDescent="0.25">
      <c r="A349" t="s">
        <v>2409</v>
      </c>
      <c r="B349" t="s">
        <v>2072</v>
      </c>
      <c r="C349" t="s">
        <v>1046</v>
      </c>
      <c r="D349">
        <v>253</v>
      </c>
      <c r="E349">
        <v>25.3</v>
      </c>
      <c r="F349">
        <v>222.64</v>
      </c>
      <c r="G349">
        <v>5.0599999999999996</v>
      </c>
      <c r="H349">
        <v>506</v>
      </c>
      <c r="I349">
        <v>282.36</v>
      </c>
      <c r="J349" t="s">
        <v>2525</v>
      </c>
    </row>
    <row r="350" spans="1:10" x14ac:dyDescent="0.25">
      <c r="A350" t="s">
        <v>2409</v>
      </c>
      <c r="B350" t="s">
        <v>2072</v>
      </c>
      <c r="C350" t="s">
        <v>2526</v>
      </c>
      <c r="D350">
        <v>585.20000000000005</v>
      </c>
      <c r="E350">
        <v>146.30000000000001</v>
      </c>
      <c r="F350">
        <v>585.20000000000005</v>
      </c>
      <c r="G350">
        <v>13.3</v>
      </c>
      <c r="H350">
        <v>1330</v>
      </c>
      <c r="I350">
        <v>743.8</v>
      </c>
      <c r="J350" t="s">
        <v>2527</v>
      </c>
    </row>
    <row r="351" spans="1:10" x14ac:dyDescent="0.25">
      <c r="A351" t="s">
        <v>2409</v>
      </c>
      <c r="B351" t="s">
        <v>2072</v>
      </c>
      <c r="C351" t="s">
        <v>1055</v>
      </c>
      <c r="D351">
        <v>381.6</v>
      </c>
      <c r="E351">
        <v>19.079999999999998</v>
      </c>
      <c r="F351">
        <v>543.78</v>
      </c>
      <c r="G351">
        <v>9.5399999999999991</v>
      </c>
      <c r="H351">
        <v>954</v>
      </c>
      <c r="I351">
        <v>409.22</v>
      </c>
      <c r="J351" t="s">
        <v>2528</v>
      </c>
    </row>
    <row r="352" spans="1:10" x14ac:dyDescent="0.25">
      <c r="A352" t="s">
        <v>2409</v>
      </c>
      <c r="B352" t="s">
        <v>2072</v>
      </c>
      <c r="C352" t="s">
        <v>2529</v>
      </c>
      <c r="D352">
        <v>343.06</v>
      </c>
      <c r="E352">
        <v>80.72</v>
      </c>
      <c r="F352">
        <v>575.13</v>
      </c>
      <c r="G352">
        <v>10.09</v>
      </c>
      <c r="H352">
        <v>1009</v>
      </c>
      <c r="I352">
        <v>432.87</v>
      </c>
      <c r="J352" t="s">
        <v>2530</v>
      </c>
    </row>
    <row r="353" spans="1:10" x14ac:dyDescent="0.25">
      <c r="A353" t="s">
        <v>2409</v>
      </c>
      <c r="B353" t="s">
        <v>2072</v>
      </c>
      <c r="C353" t="s">
        <v>1057</v>
      </c>
      <c r="D353">
        <v>340</v>
      </c>
      <c r="E353">
        <v>70</v>
      </c>
      <c r="F353">
        <v>580</v>
      </c>
      <c r="G353">
        <v>10</v>
      </c>
      <c r="H353">
        <v>1000</v>
      </c>
      <c r="I353">
        <v>419</v>
      </c>
      <c r="J353" t="s">
        <v>2531</v>
      </c>
    </row>
    <row r="354" spans="1:10" x14ac:dyDescent="0.25">
      <c r="A354" t="s">
        <v>2409</v>
      </c>
      <c r="B354" t="s">
        <v>2072</v>
      </c>
      <c r="C354" t="s">
        <v>2532</v>
      </c>
      <c r="D354">
        <v>303.89999999999998</v>
      </c>
      <c r="E354">
        <v>20.260000000000002</v>
      </c>
      <c r="F354">
        <v>678.71</v>
      </c>
      <c r="G354">
        <v>10.130000000000001</v>
      </c>
      <c r="H354">
        <v>1013</v>
      </c>
      <c r="I354">
        <v>333.29</v>
      </c>
      <c r="J354" t="s">
        <v>2533</v>
      </c>
    </row>
    <row r="355" spans="1:10" x14ac:dyDescent="0.25">
      <c r="A355" t="s">
        <v>2409</v>
      </c>
      <c r="B355" t="s">
        <v>2072</v>
      </c>
      <c r="C355" t="s">
        <v>2534</v>
      </c>
      <c r="D355">
        <v>418.98</v>
      </c>
      <c r="E355">
        <v>59.42</v>
      </c>
      <c r="F355">
        <v>488.08</v>
      </c>
      <c r="G355">
        <v>9.76</v>
      </c>
      <c r="H355">
        <v>976.25</v>
      </c>
      <c r="I355">
        <v>487.16</v>
      </c>
      <c r="J355" t="s">
        <v>2535</v>
      </c>
    </row>
    <row r="356" spans="1:10" x14ac:dyDescent="0.25">
      <c r="A356" t="s">
        <v>2409</v>
      </c>
      <c r="B356" t="s">
        <v>2072</v>
      </c>
      <c r="C356" t="s">
        <v>2536</v>
      </c>
      <c r="D356">
        <v>348</v>
      </c>
      <c r="E356">
        <v>174</v>
      </c>
      <c r="F356">
        <v>626.4</v>
      </c>
      <c r="G356">
        <v>11.6</v>
      </c>
      <c r="H356">
        <v>1160</v>
      </c>
      <c r="I356">
        <v>532.6</v>
      </c>
      <c r="J356" t="s">
        <v>2537</v>
      </c>
    </row>
    <row r="357" spans="1:10" x14ac:dyDescent="0.25">
      <c r="A357" t="s">
        <v>2409</v>
      </c>
      <c r="B357" t="s">
        <v>2072</v>
      </c>
      <c r="C357" t="s">
        <v>2538</v>
      </c>
      <c r="D357">
        <v>460.2</v>
      </c>
      <c r="E357">
        <v>230.1</v>
      </c>
      <c r="F357">
        <v>828.36</v>
      </c>
      <c r="G357">
        <v>15.34</v>
      </c>
      <c r="H357">
        <v>1534</v>
      </c>
      <c r="I357">
        <v>704.64</v>
      </c>
      <c r="J357" t="s">
        <v>2539</v>
      </c>
    </row>
    <row r="358" spans="1:10" x14ac:dyDescent="0.25">
      <c r="A358" t="s">
        <v>2409</v>
      </c>
      <c r="B358" t="s">
        <v>2072</v>
      </c>
      <c r="C358" t="s">
        <v>2540</v>
      </c>
      <c r="D358">
        <v>306.73</v>
      </c>
      <c r="E358">
        <v>8.2899999999999991</v>
      </c>
      <c r="F358">
        <v>505.69</v>
      </c>
      <c r="G358">
        <v>8.2899999999999991</v>
      </c>
      <c r="H358">
        <v>829</v>
      </c>
      <c r="I358">
        <v>322.31</v>
      </c>
      <c r="J358" t="s">
        <v>2541</v>
      </c>
    </row>
    <row r="359" spans="1:10" x14ac:dyDescent="0.25">
      <c r="A359" t="s">
        <v>2409</v>
      </c>
      <c r="B359" t="s">
        <v>2072</v>
      </c>
      <c r="C359" t="s">
        <v>2542</v>
      </c>
      <c r="D359">
        <v>466.48</v>
      </c>
      <c r="E359">
        <v>16.66</v>
      </c>
      <c r="F359">
        <v>1166.2</v>
      </c>
      <c r="G359">
        <v>16.66</v>
      </c>
      <c r="H359">
        <v>1666</v>
      </c>
      <c r="I359">
        <v>498.8</v>
      </c>
      <c r="J359" t="s">
        <v>2543</v>
      </c>
    </row>
    <row r="360" spans="1:10" x14ac:dyDescent="0.25">
      <c r="A360" t="s">
        <v>2409</v>
      </c>
      <c r="B360" t="s">
        <v>2072</v>
      </c>
      <c r="C360" t="s">
        <v>2544</v>
      </c>
      <c r="D360">
        <v>557.04</v>
      </c>
      <c r="E360">
        <v>23.21</v>
      </c>
      <c r="F360">
        <v>1717.54</v>
      </c>
      <c r="G360">
        <v>23.21</v>
      </c>
      <c r="H360">
        <v>2321</v>
      </c>
      <c r="I360">
        <v>602.46</v>
      </c>
      <c r="J360" t="s">
        <v>2545</v>
      </c>
    </row>
    <row r="361" spans="1:10" x14ac:dyDescent="0.25">
      <c r="A361" t="s">
        <v>2409</v>
      </c>
      <c r="B361" t="s">
        <v>2072</v>
      </c>
      <c r="C361" t="s">
        <v>2546</v>
      </c>
      <c r="D361">
        <v>590.4</v>
      </c>
      <c r="E361">
        <v>118.08</v>
      </c>
      <c r="F361">
        <v>1239.8399999999999</v>
      </c>
      <c r="G361">
        <v>19.68</v>
      </c>
      <c r="H361">
        <v>1968</v>
      </c>
      <c r="I361">
        <v>727.16</v>
      </c>
      <c r="J361" t="s">
        <v>2547</v>
      </c>
    </row>
    <row r="362" spans="1:10" x14ac:dyDescent="0.25">
      <c r="A362" t="s">
        <v>2409</v>
      </c>
      <c r="B362" t="s">
        <v>2072</v>
      </c>
      <c r="C362" t="s">
        <v>2548</v>
      </c>
      <c r="D362">
        <v>2043.8</v>
      </c>
      <c r="E362">
        <v>37.159999999999997</v>
      </c>
      <c r="F362">
        <v>1597.88</v>
      </c>
      <c r="G362">
        <v>37.159999999999997</v>
      </c>
      <c r="H362">
        <v>3716</v>
      </c>
      <c r="I362">
        <v>2117.12</v>
      </c>
      <c r="J362" t="s">
        <v>2549</v>
      </c>
    </row>
    <row r="363" spans="1:10" x14ac:dyDescent="0.25">
      <c r="A363" t="s">
        <v>2409</v>
      </c>
      <c r="B363" t="s">
        <v>2072</v>
      </c>
      <c r="C363" t="s">
        <v>2550</v>
      </c>
      <c r="D363">
        <v>1375.6</v>
      </c>
      <c r="E363">
        <v>57.32</v>
      </c>
      <c r="F363">
        <v>1404.34</v>
      </c>
      <c r="G363">
        <v>28.66</v>
      </c>
      <c r="H363">
        <v>2866</v>
      </c>
      <c r="I363">
        <v>1460.66</v>
      </c>
      <c r="J363" t="s">
        <v>2551</v>
      </c>
    </row>
    <row r="364" spans="1:10" x14ac:dyDescent="0.25">
      <c r="A364" t="s">
        <v>2409</v>
      </c>
      <c r="B364" t="s">
        <v>2072</v>
      </c>
      <c r="C364" t="s">
        <v>2552</v>
      </c>
      <c r="D364">
        <v>943.08</v>
      </c>
      <c r="E364">
        <v>130.08000000000001</v>
      </c>
      <c r="F364">
        <v>2146.3200000000002</v>
      </c>
      <c r="G364">
        <v>32.520000000000003</v>
      </c>
      <c r="H364">
        <v>3252</v>
      </c>
      <c r="I364">
        <v>1104.68</v>
      </c>
      <c r="J364" t="s">
        <v>2553</v>
      </c>
    </row>
    <row r="365" spans="1:10" x14ac:dyDescent="0.25">
      <c r="A365" t="s">
        <v>2409</v>
      </c>
      <c r="B365" t="s">
        <v>2072</v>
      </c>
      <c r="C365" t="s">
        <v>2554</v>
      </c>
      <c r="D365">
        <v>1166</v>
      </c>
      <c r="E365">
        <v>44</v>
      </c>
      <c r="F365">
        <v>968</v>
      </c>
      <c r="G365">
        <v>22</v>
      </c>
      <c r="H365">
        <v>2200</v>
      </c>
      <c r="I365">
        <v>1231</v>
      </c>
      <c r="J365" t="s">
        <v>2555</v>
      </c>
    </row>
    <row r="366" spans="1:10" x14ac:dyDescent="0.25">
      <c r="A366" t="s">
        <v>2409</v>
      </c>
      <c r="B366" t="s">
        <v>2072</v>
      </c>
      <c r="C366" t="s">
        <v>2556</v>
      </c>
      <c r="D366">
        <v>1214.2</v>
      </c>
      <c r="E366">
        <v>70.05</v>
      </c>
      <c r="F366">
        <v>1027.4000000000001</v>
      </c>
      <c r="G366">
        <v>23.35</v>
      </c>
      <c r="H366">
        <v>2335</v>
      </c>
      <c r="I366">
        <v>1306.5999999999999</v>
      </c>
      <c r="J366" t="s">
        <v>2557</v>
      </c>
    </row>
    <row r="367" spans="1:10" x14ac:dyDescent="0.25">
      <c r="A367" t="s">
        <v>2409</v>
      </c>
      <c r="B367" t="s">
        <v>2072</v>
      </c>
      <c r="C367" t="s">
        <v>2558</v>
      </c>
      <c r="D367">
        <v>1222.0999999999999</v>
      </c>
      <c r="E367">
        <v>76.12</v>
      </c>
      <c r="F367">
        <v>1397.3</v>
      </c>
      <c r="G367">
        <v>27.23</v>
      </c>
      <c r="H367">
        <v>2722.83</v>
      </c>
      <c r="I367">
        <v>1324.54</v>
      </c>
      <c r="J367" t="s">
        <v>2559</v>
      </c>
    </row>
    <row r="368" spans="1:10" x14ac:dyDescent="0.25">
      <c r="A368" t="s">
        <v>2409</v>
      </c>
      <c r="B368" t="s">
        <v>2072</v>
      </c>
      <c r="C368" t="s">
        <v>2560</v>
      </c>
      <c r="D368">
        <v>262</v>
      </c>
      <c r="E368">
        <v>39.299999999999997</v>
      </c>
      <c r="F368">
        <v>995.6</v>
      </c>
      <c r="G368">
        <v>13.1</v>
      </c>
      <c r="H368">
        <v>1310</v>
      </c>
      <c r="I368">
        <v>313.39999999999998</v>
      </c>
      <c r="J368" t="s">
        <v>2561</v>
      </c>
    </row>
    <row r="369" spans="1:10" x14ac:dyDescent="0.25">
      <c r="A369" t="s">
        <v>2409</v>
      </c>
      <c r="B369" t="s">
        <v>2072</v>
      </c>
      <c r="C369" t="s">
        <v>2562</v>
      </c>
      <c r="D369">
        <v>223.2</v>
      </c>
      <c r="E369">
        <v>241.8</v>
      </c>
      <c r="F369">
        <v>455.7</v>
      </c>
      <c r="G369">
        <v>9.3000000000000007</v>
      </c>
      <c r="H369">
        <v>930</v>
      </c>
      <c r="I369">
        <v>473.3</v>
      </c>
      <c r="J369" t="s">
        <v>2563</v>
      </c>
    </row>
    <row r="370" spans="1:10" x14ac:dyDescent="0.25">
      <c r="A370" t="s">
        <v>2409</v>
      </c>
      <c r="B370" t="s">
        <v>2072</v>
      </c>
      <c r="C370" t="s">
        <v>2564</v>
      </c>
      <c r="D370">
        <v>260</v>
      </c>
      <c r="E370">
        <v>39</v>
      </c>
      <c r="F370">
        <v>988</v>
      </c>
      <c r="G370">
        <v>13</v>
      </c>
      <c r="H370">
        <v>1300</v>
      </c>
      <c r="I370">
        <v>311</v>
      </c>
      <c r="J370" t="s">
        <v>2565</v>
      </c>
    </row>
    <row r="371" spans="1:10" x14ac:dyDescent="0.25">
      <c r="A371" t="s">
        <v>2409</v>
      </c>
      <c r="B371" t="s">
        <v>2072</v>
      </c>
      <c r="C371" t="s">
        <v>2566</v>
      </c>
      <c r="D371">
        <v>311.92</v>
      </c>
      <c r="E371">
        <v>22.28</v>
      </c>
      <c r="F371">
        <v>217.23</v>
      </c>
      <c r="G371">
        <v>5.57</v>
      </c>
      <c r="H371">
        <v>557</v>
      </c>
      <c r="I371">
        <v>338.77</v>
      </c>
      <c r="J371" t="s">
        <v>2567</v>
      </c>
    </row>
    <row r="372" spans="1:10" x14ac:dyDescent="0.25">
      <c r="A372" t="s">
        <v>2409</v>
      </c>
      <c r="B372" t="s">
        <v>2072</v>
      </c>
      <c r="C372" t="s">
        <v>2568</v>
      </c>
      <c r="D372">
        <v>316.48</v>
      </c>
      <c r="E372">
        <v>14.72</v>
      </c>
      <c r="F372">
        <v>397.44</v>
      </c>
      <c r="G372">
        <v>7.36</v>
      </c>
      <c r="H372">
        <v>736</v>
      </c>
      <c r="I372">
        <v>337.56</v>
      </c>
      <c r="J372" t="s">
        <v>2569</v>
      </c>
    </row>
    <row r="373" spans="1:10" x14ac:dyDescent="0.25">
      <c r="A373" t="s">
        <v>2409</v>
      </c>
      <c r="B373" t="s">
        <v>2072</v>
      </c>
      <c r="C373" t="s">
        <v>2570</v>
      </c>
      <c r="D373">
        <v>310.89</v>
      </c>
      <c r="E373">
        <v>101.22</v>
      </c>
      <c r="F373">
        <v>303.66000000000003</v>
      </c>
      <c r="G373">
        <v>7.23</v>
      </c>
      <c r="H373">
        <v>723</v>
      </c>
      <c r="I373">
        <v>418.34</v>
      </c>
      <c r="J373" t="s">
        <v>2571</v>
      </c>
    </row>
    <row r="374" spans="1:10" x14ac:dyDescent="0.25">
      <c r="A374" t="s">
        <v>2409</v>
      </c>
      <c r="B374" t="s">
        <v>2072</v>
      </c>
      <c r="C374" t="s">
        <v>2572</v>
      </c>
      <c r="D374">
        <v>279.2</v>
      </c>
      <c r="E374">
        <v>55.84</v>
      </c>
      <c r="F374">
        <v>1047</v>
      </c>
      <c r="G374">
        <v>13.96</v>
      </c>
      <c r="H374">
        <v>1396</v>
      </c>
      <c r="I374">
        <v>348</v>
      </c>
      <c r="J374" t="s">
        <v>2573</v>
      </c>
    </row>
    <row r="375" spans="1:10" x14ac:dyDescent="0.25">
      <c r="A375" t="s">
        <v>2409</v>
      </c>
      <c r="B375" t="s">
        <v>2072</v>
      </c>
      <c r="C375" t="s">
        <v>2574</v>
      </c>
      <c r="D375">
        <v>279.2</v>
      </c>
      <c r="E375">
        <v>55.84</v>
      </c>
      <c r="F375">
        <v>1047</v>
      </c>
      <c r="G375">
        <v>13.96</v>
      </c>
      <c r="H375">
        <v>1396</v>
      </c>
      <c r="I375">
        <v>348</v>
      </c>
      <c r="J375" t="s">
        <v>2575</v>
      </c>
    </row>
    <row r="376" spans="1:10" x14ac:dyDescent="0.25">
      <c r="A376" t="s">
        <v>2409</v>
      </c>
      <c r="B376" t="s">
        <v>2072</v>
      </c>
      <c r="C376" t="s">
        <v>2576</v>
      </c>
      <c r="D376">
        <v>338.25</v>
      </c>
      <c r="E376">
        <v>82</v>
      </c>
      <c r="F376">
        <v>594.5</v>
      </c>
      <c r="G376">
        <v>10.25</v>
      </c>
      <c r="H376">
        <v>1025</v>
      </c>
      <c r="I376">
        <v>429.5</v>
      </c>
      <c r="J376" t="s">
        <v>2577</v>
      </c>
    </row>
    <row r="377" spans="1:10" x14ac:dyDescent="0.25">
      <c r="A377" t="s">
        <v>2409</v>
      </c>
      <c r="B377" t="s">
        <v>2072</v>
      </c>
      <c r="C377" t="s">
        <v>2578</v>
      </c>
      <c r="D377">
        <v>309.69</v>
      </c>
      <c r="E377">
        <v>139.86000000000001</v>
      </c>
      <c r="F377">
        <v>539.46</v>
      </c>
      <c r="G377">
        <v>9.99</v>
      </c>
      <c r="H377">
        <v>999</v>
      </c>
      <c r="I377">
        <v>458.54</v>
      </c>
      <c r="J377" t="s">
        <v>2579</v>
      </c>
    </row>
    <row r="378" spans="1:10" x14ac:dyDescent="0.25">
      <c r="A378" t="s">
        <v>2409</v>
      </c>
      <c r="B378" t="s">
        <v>2072</v>
      </c>
      <c r="C378" t="s">
        <v>2580</v>
      </c>
      <c r="D378">
        <v>420.8</v>
      </c>
      <c r="E378">
        <v>105.2</v>
      </c>
      <c r="F378">
        <v>775.85</v>
      </c>
      <c r="G378">
        <v>13.15</v>
      </c>
      <c r="H378">
        <v>1315</v>
      </c>
      <c r="I378">
        <v>538.15</v>
      </c>
      <c r="J378" t="s">
        <v>2581</v>
      </c>
    </row>
    <row r="379" spans="1:10" x14ac:dyDescent="0.25">
      <c r="A379" t="s">
        <v>2409</v>
      </c>
      <c r="B379" t="s">
        <v>2072</v>
      </c>
      <c r="C379" t="s">
        <v>2582</v>
      </c>
      <c r="D379">
        <v>334.95</v>
      </c>
      <c r="E379">
        <v>71.05</v>
      </c>
      <c r="F379">
        <v>598.85</v>
      </c>
      <c r="G379">
        <v>10.15</v>
      </c>
      <c r="H379">
        <v>1015</v>
      </c>
      <c r="I379">
        <v>415.15</v>
      </c>
      <c r="J379" t="s">
        <v>2583</v>
      </c>
    </row>
    <row r="380" spans="1:10" x14ac:dyDescent="0.25">
      <c r="A380" t="s">
        <v>2409</v>
      </c>
      <c r="B380" t="s">
        <v>2072</v>
      </c>
      <c r="C380" t="s">
        <v>2584</v>
      </c>
      <c r="D380">
        <v>462</v>
      </c>
      <c r="E380">
        <v>132</v>
      </c>
      <c r="F380">
        <v>495</v>
      </c>
      <c r="G380">
        <v>11</v>
      </c>
      <c r="H380">
        <v>1100</v>
      </c>
      <c r="I380">
        <v>604</v>
      </c>
      <c r="J380" t="s">
        <v>2585</v>
      </c>
    </row>
    <row r="381" spans="1:10" x14ac:dyDescent="0.25">
      <c r="A381" t="s">
        <v>2409</v>
      </c>
      <c r="B381" t="s">
        <v>2072</v>
      </c>
      <c r="C381" t="s">
        <v>2586</v>
      </c>
      <c r="D381">
        <v>500.72</v>
      </c>
      <c r="E381">
        <v>136.56</v>
      </c>
      <c r="F381">
        <v>489.34</v>
      </c>
      <c r="G381">
        <v>11.38</v>
      </c>
      <c r="H381">
        <v>1138</v>
      </c>
      <c r="I381">
        <v>647.66</v>
      </c>
      <c r="J381" t="s">
        <v>2587</v>
      </c>
    </row>
    <row r="382" spans="1:10" x14ac:dyDescent="0.25">
      <c r="A382" t="s">
        <v>2409</v>
      </c>
      <c r="B382" t="s">
        <v>2072</v>
      </c>
      <c r="C382" t="s">
        <v>2588</v>
      </c>
      <c r="D382">
        <v>579.25</v>
      </c>
      <c r="E382">
        <v>264.8</v>
      </c>
      <c r="F382">
        <v>794.4</v>
      </c>
      <c r="G382">
        <v>16.55</v>
      </c>
      <c r="H382">
        <v>1655</v>
      </c>
      <c r="I382">
        <v>859.6</v>
      </c>
      <c r="J382" t="s">
        <v>2589</v>
      </c>
    </row>
    <row r="383" spans="1:10" x14ac:dyDescent="0.25">
      <c r="A383" t="s">
        <v>2409</v>
      </c>
      <c r="B383" t="s">
        <v>2072</v>
      </c>
      <c r="C383" t="s">
        <v>2590</v>
      </c>
      <c r="D383">
        <v>295.26</v>
      </c>
      <c r="E383">
        <v>77.33</v>
      </c>
      <c r="F383">
        <v>323.38</v>
      </c>
      <c r="G383">
        <v>7.03</v>
      </c>
      <c r="H383">
        <v>703</v>
      </c>
      <c r="I383">
        <v>378.62</v>
      </c>
      <c r="J383" t="s">
        <v>2591</v>
      </c>
    </row>
    <row r="384" spans="1:10" x14ac:dyDescent="0.25">
      <c r="A384" t="s">
        <v>2409</v>
      </c>
      <c r="B384" t="s">
        <v>2072</v>
      </c>
      <c r="C384" t="s">
        <v>2592</v>
      </c>
      <c r="D384">
        <v>309</v>
      </c>
      <c r="E384">
        <v>98.88</v>
      </c>
      <c r="F384">
        <v>815.76</v>
      </c>
      <c r="G384">
        <v>12.36</v>
      </c>
      <c r="H384">
        <v>1236</v>
      </c>
      <c r="I384">
        <v>419.24</v>
      </c>
      <c r="J384" t="s">
        <v>2593</v>
      </c>
    </row>
    <row r="385" spans="1:10" x14ac:dyDescent="0.25">
      <c r="A385" t="s">
        <v>2409</v>
      </c>
      <c r="B385" t="s">
        <v>2072</v>
      </c>
      <c r="C385" t="s">
        <v>2594</v>
      </c>
      <c r="D385">
        <v>300.60000000000002</v>
      </c>
      <c r="E385">
        <v>8.35</v>
      </c>
      <c r="F385">
        <v>517.70000000000005</v>
      </c>
      <c r="G385">
        <v>8.35</v>
      </c>
      <c r="H385">
        <v>835</v>
      </c>
      <c r="I385">
        <v>316.3</v>
      </c>
      <c r="J385" t="s">
        <v>2595</v>
      </c>
    </row>
    <row r="386" spans="1:10" x14ac:dyDescent="0.25">
      <c r="A386" t="s">
        <v>2409</v>
      </c>
      <c r="B386" t="s">
        <v>2072</v>
      </c>
      <c r="C386" t="s">
        <v>2596</v>
      </c>
      <c r="D386">
        <v>457.47</v>
      </c>
      <c r="E386">
        <v>35.19</v>
      </c>
      <c r="F386">
        <v>668.61</v>
      </c>
      <c r="G386">
        <v>11.73</v>
      </c>
      <c r="H386">
        <v>1173</v>
      </c>
      <c r="I386">
        <v>503.39</v>
      </c>
      <c r="J386" t="s">
        <v>2597</v>
      </c>
    </row>
    <row r="387" spans="1:10" x14ac:dyDescent="0.25">
      <c r="A387" t="s">
        <v>2409</v>
      </c>
      <c r="B387" t="s">
        <v>2072</v>
      </c>
      <c r="C387" t="s">
        <v>2598</v>
      </c>
      <c r="D387">
        <v>469.56</v>
      </c>
      <c r="E387">
        <v>33.54</v>
      </c>
      <c r="F387">
        <v>1157.1300000000001</v>
      </c>
      <c r="G387">
        <v>16.77</v>
      </c>
      <c r="H387">
        <v>1677</v>
      </c>
      <c r="I387">
        <v>518.87</v>
      </c>
      <c r="J387" t="s">
        <v>2599</v>
      </c>
    </row>
    <row r="388" spans="1:10" x14ac:dyDescent="0.25">
      <c r="A388" t="s">
        <v>2409</v>
      </c>
      <c r="B388" t="s">
        <v>2072</v>
      </c>
      <c r="C388" t="s">
        <v>2600</v>
      </c>
      <c r="D388">
        <v>378.42</v>
      </c>
      <c r="E388">
        <v>90.1</v>
      </c>
      <c r="F388">
        <v>423.47</v>
      </c>
      <c r="G388">
        <v>9.01</v>
      </c>
      <c r="H388">
        <v>901</v>
      </c>
      <c r="I388">
        <v>476.53</v>
      </c>
      <c r="J388" t="s">
        <v>2601</v>
      </c>
    </row>
    <row r="389" spans="1:10" x14ac:dyDescent="0.25">
      <c r="A389" t="s">
        <v>2409</v>
      </c>
      <c r="B389" t="s">
        <v>2072</v>
      </c>
      <c r="C389" t="s">
        <v>2602</v>
      </c>
      <c r="D389">
        <v>501.2</v>
      </c>
      <c r="E389">
        <v>200.48</v>
      </c>
      <c r="F389">
        <v>1779.26</v>
      </c>
      <c r="G389">
        <v>25.06</v>
      </c>
      <c r="H389">
        <v>2506</v>
      </c>
      <c r="I389">
        <v>725.74</v>
      </c>
      <c r="J389" t="s">
        <v>2603</v>
      </c>
    </row>
    <row r="390" spans="1:10" x14ac:dyDescent="0.25">
      <c r="A390" t="s">
        <v>2409</v>
      </c>
      <c r="B390" t="s">
        <v>2072</v>
      </c>
      <c r="C390" t="s">
        <v>2604</v>
      </c>
      <c r="D390">
        <v>542.04999999999995</v>
      </c>
      <c r="E390">
        <v>43.95</v>
      </c>
      <c r="F390">
        <v>864.35</v>
      </c>
      <c r="G390">
        <v>14.65</v>
      </c>
      <c r="H390">
        <v>1465</v>
      </c>
      <c r="I390">
        <v>599.65</v>
      </c>
      <c r="J390" t="s">
        <v>2605</v>
      </c>
    </row>
    <row r="391" spans="1:10" x14ac:dyDescent="0.25">
      <c r="A391" t="s">
        <v>2409</v>
      </c>
      <c r="B391" t="s">
        <v>2072</v>
      </c>
      <c r="C391" t="s">
        <v>2606</v>
      </c>
      <c r="D391">
        <v>529.46</v>
      </c>
      <c r="E391">
        <v>46.04</v>
      </c>
      <c r="F391">
        <v>1703.48</v>
      </c>
      <c r="G391">
        <v>23.02</v>
      </c>
      <c r="H391">
        <v>2302</v>
      </c>
      <c r="I391">
        <v>597.52</v>
      </c>
      <c r="J391" t="s">
        <v>2607</v>
      </c>
    </row>
    <row r="392" spans="1:10" x14ac:dyDescent="0.25">
      <c r="A392" t="s">
        <v>2409</v>
      </c>
      <c r="B392" t="s">
        <v>2072</v>
      </c>
      <c r="C392" t="s">
        <v>2608</v>
      </c>
      <c r="D392">
        <v>678.6</v>
      </c>
      <c r="E392">
        <v>117</v>
      </c>
      <c r="F392">
        <v>1521</v>
      </c>
      <c r="G392">
        <v>23.4</v>
      </c>
      <c r="H392">
        <v>2340</v>
      </c>
      <c r="I392">
        <v>818</v>
      </c>
      <c r="J392" t="s">
        <v>2609</v>
      </c>
    </row>
    <row r="393" spans="1:10" x14ac:dyDescent="0.25">
      <c r="A393" t="s">
        <v>2409</v>
      </c>
      <c r="B393" t="s">
        <v>2072</v>
      </c>
      <c r="C393" t="s">
        <v>2610</v>
      </c>
      <c r="D393">
        <v>367.65</v>
      </c>
      <c r="E393">
        <v>109.65</v>
      </c>
      <c r="F393">
        <v>161.25</v>
      </c>
      <c r="G393">
        <v>6.45</v>
      </c>
      <c r="H393">
        <v>645</v>
      </c>
      <c r="I393">
        <v>482.75</v>
      </c>
      <c r="J393" t="s">
        <v>2611</v>
      </c>
    </row>
    <row r="394" spans="1:10" x14ac:dyDescent="0.25">
      <c r="A394" t="s">
        <v>2409</v>
      </c>
      <c r="B394" t="s">
        <v>2072</v>
      </c>
      <c r="C394" t="s">
        <v>945</v>
      </c>
      <c r="D394">
        <v>209.34</v>
      </c>
      <c r="E394">
        <v>279.12</v>
      </c>
      <c r="F394">
        <v>662.91</v>
      </c>
      <c r="G394">
        <v>11.63</v>
      </c>
      <c r="H394">
        <v>1163</v>
      </c>
      <c r="I394">
        <v>499.09</v>
      </c>
      <c r="J394" t="s">
        <v>2612</v>
      </c>
    </row>
    <row r="395" spans="1:10" x14ac:dyDescent="0.25">
      <c r="A395" t="s">
        <v>2409</v>
      </c>
      <c r="B395" t="s">
        <v>2072</v>
      </c>
      <c r="C395" t="s">
        <v>947</v>
      </c>
      <c r="D395">
        <v>436.56</v>
      </c>
      <c r="E395">
        <v>38.520000000000003</v>
      </c>
      <c r="F395">
        <v>796.08</v>
      </c>
      <c r="G395">
        <v>12.84</v>
      </c>
      <c r="H395">
        <v>1284</v>
      </c>
      <c r="I395">
        <v>486.92</v>
      </c>
      <c r="J395" t="s">
        <v>2613</v>
      </c>
    </row>
    <row r="396" spans="1:10" x14ac:dyDescent="0.25">
      <c r="A396" t="s">
        <v>2409</v>
      </c>
      <c r="B396" t="s">
        <v>2072</v>
      </c>
      <c r="C396" t="s">
        <v>2614</v>
      </c>
      <c r="D396">
        <v>471.75</v>
      </c>
      <c r="E396">
        <v>37.74</v>
      </c>
      <c r="F396">
        <v>1358.64</v>
      </c>
      <c r="G396">
        <v>18.87</v>
      </c>
      <c r="H396">
        <v>1887</v>
      </c>
      <c r="I396">
        <v>527.36</v>
      </c>
      <c r="J396" t="s">
        <v>2615</v>
      </c>
    </row>
    <row r="397" spans="1:10" x14ac:dyDescent="0.25">
      <c r="A397" t="s">
        <v>2409</v>
      </c>
      <c r="B397" t="s">
        <v>2072</v>
      </c>
      <c r="C397" t="s">
        <v>2616</v>
      </c>
      <c r="D397">
        <v>329.84</v>
      </c>
      <c r="E397">
        <v>77.64</v>
      </c>
      <c r="F397">
        <v>852.22</v>
      </c>
      <c r="G397">
        <v>12.72</v>
      </c>
      <c r="H397">
        <v>1272.43</v>
      </c>
      <c r="I397">
        <v>419.21</v>
      </c>
      <c r="J397" t="s">
        <v>2617</v>
      </c>
    </row>
    <row r="398" spans="1:10" x14ac:dyDescent="0.25">
      <c r="A398" t="s">
        <v>2409</v>
      </c>
      <c r="B398" t="s">
        <v>2072</v>
      </c>
      <c r="C398" t="s">
        <v>2618</v>
      </c>
      <c r="D398">
        <v>410</v>
      </c>
      <c r="E398">
        <v>119.35</v>
      </c>
      <c r="F398">
        <v>638.07000000000005</v>
      </c>
      <c r="G398">
        <v>11.79</v>
      </c>
      <c r="H398">
        <v>1179.2</v>
      </c>
      <c r="I398">
        <v>540.14</v>
      </c>
      <c r="J398" t="s">
        <v>2619</v>
      </c>
    </row>
    <row r="399" spans="1:10" x14ac:dyDescent="0.25">
      <c r="A399" t="s">
        <v>2409</v>
      </c>
      <c r="B399" t="s">
        <v>1992</v>
      </c>
      <c r="C399" t="s">
        <v>2620</v>
      </c>
      <c r="D399">
        <v>554.4</v>
      </c>
      <c r="E399">
        <v>26.4</v>
      </c>
      <c r="F399">
        <v>290.39999999999998</v>
      </c>
      <c r="G399">
        <v>8.8000000000000007</v>
      </c>
      <c r="H399">
        <v>880</v>
      </c>
      <c r="I399">
        <v>588.6</v>
      </c>
      <c r="J399" t="s">
        <v>2621</v>
      </c>
    </row>
    <row r="400" spans="1:10" x14ac:dyDescent="0.25">
      <c r="A400" t="s">
        <v>2409</v>
      </c>
      <c r="B400" t="s">
        <v>1992</v>
      </c>
      <c r="C400" t="s">
        <v>2622</v>
      </c>
      <c r="D400">
        <v>554.4</v>
      </c>
      <c r="E400">
        <v>26.4</v>
      </c>
      <c r="F400">
        <v>290.39999999999998</v>
      </c>
      <c r="G400">
        <v>8.8000000000000007</v>
      </c>
      <c r="H400">
        <v>880</v>
      </c>
      <c r="I400">
        <v>588.6</v>
      </c>
      <c r="J400" t="s">
        <v>2623</v>
      </c>
    </row>
    <row r="401" spans="1:10" x14ac:dyDescent="0.25">
      <c r="A401" t="s">
        <v>2409</v>
      </c>
      <c r="B401" t="s">
        <v>1992</v>
      </c>
      <c r="C401" t="s">
        <v>2624</v>
      </c>
      <c r="D401">
        <v>554.4</v>
      </c>
      <c r="E401">
        <v>26.4</v>
      </c>
      <c r="F401">
        <v>290.39999999999998</v>
      </c>
      <c r="G401">
        <v>8.8000000000000007</v>
      </c>
      <c r="H401">
        <v>880</v>
      </c>
      <c r="I401">
        <v>588.6</v>
      </c>
      <c r="J401" t="s">
        <v>2625</v>
      </c>
    </row>
    <row r="402" spans="1:10" x14ac:dyDescent="0.25">
      <c r="A402" t="s">
        <v>2409</v>
      </c>
      <c r="B402" t="s">
        <v>1992</v>
      </c>
      <c r="C402" t="s">
        <v>2626</v>
      </c>
      <c r="D402">
        <v>837.9</v>
      </c>
      <c r="E402">
        <v>39.9</v>
      </c>
      <c r="F402">
        <v>438.9</v>
      </c>
      <c r="G402">
        <v>13.3</v>
      </c>
      <c r="H402">
        <v>1330</v>
      </c>
      <c r="I402">
        <v>890.1</v>
      </c>
      <c r="J402" t="s">
        <v>2627</v>
      </c>
    </row>
    <row r="403" spans="1:10" x14ac:dyDescent="0.25">
      <c r="A403" t="s">
        <v>2409</v>
      </c>
      <c r="B403" t="s">
        <v>1992</v>
      </c>
      <c r="C403" t="s">
        <v>2628</v>
      </c>
      <c r="D403">
        <v>376.2</v>
      </c>
      <c r="E403">
        <v>11.4</v>
      </c>
      <c r="F403">
        <v>176.7</v>
      </c>
      <c r="G403">
        <v>5.7</v>
      </c>
      <c r="H403">
        <v>570</v>
      </c>
      <c r="I403">
        <v>392.3</v>
      </c>
      <c r="J403" t="s">
        <v>2629</v>
      </c>
    </row>
    <row r="404" spans="1:10" x14ac:dyDescent="0.25">
      <c r="A404" t="s">
        <v>2409</v>
      </c>
      <c r="B404" t="s">
        <v>1992</v>
      </c>
      <c r="C404" t="s">
        <v>2630</v>
      </c>
      <c r="D404">
        <v>359.1</v>
      </c>
      <c r="E404">
        <v>17.100000000000001</v>
      </c>
      <c r="F404">
        <v>188.1</v>
      </c>
      <c r="G404">
        <v>5.7</v>
      </c>
      <c r="H404">
        <v>570</v>
      </c>
      <c r="I404">
        <v>380.9</v>
      </c>
      <c r="J404" t="s">
        <v>2631</v>
      </c>
    </row>
    <row r="405" spans="1:10" x14ac:dyDescent="0.25">
      <c r="A405" t="s">
        <v>2409</v>
      </c>
      <c r="B405" t="s">
        <v>1992</v>
      </c>
      <c r="C405" t="s">
        <v>2632</v>
      </c>
      <c r="D405">
        <v>463.05</v>
      </c>
      <c r="E405">
        <v>22.05</v>
      </c>
      <c r="F405">
        <v>242.55</v>
      </c>
      <c r="G405">
        <v>7.35</v>
      </c>
      <c r="H405">
        <v>735</v>
      </c>
      <c r="I405">
        <v>491.45</v>
      </c>
      <c r="J405" t="s">
        <v>2633</v>
      </c>
    </row>
    <row r="406" spans="1:10" x14ac:dyDescent="0.25">
      <c r="A406" t="s">
        <v>2409</v>
      </c>
      <c r="B406" t="s">
        <v>1992</v>
      </c>
      <c r="C406" t="s">
        <v>2634</v>
      </c>
      <c r="D406">
        <v>513.45000000000005</v>
      </c>
      <c r="E406">
        <v>24.45</v>
      </c>
      <c r="F406">
        <v>268.95</v>
      </c>
      <c r="G406">
        <v>8.15</v>
      </c>
      <c r="H406">
        <v>815</v>
      </c>
      <c r="I406">
        <v>545.04999999999995</v>
      </c>
      <c r="J406" t="s">
        <v>2635</v>
      </c>
    </row>
    <row r="407" spans="1:10" x14ac:dyDescent="0.25">
      <c r="A407" t="s">
        <v>2409</v>
      </c>
      <c r="B407" t="s">
        <v>1992</v>
      </c>
      <c r="C407" t="s">
        <v>2636</v>
      </c>
      <c r="D407">
        <v>427.95</v>
      </c>
      <c r="E407">
        <v>18.75</v>
      </c>
      <c r="F407">
        <v>219.08</v>
      </c>
      <c r="G407">
        <v>6.73</v>
      </c>
      <c r="H407">
        <v>672.5</v>
      </c>
      <c r="I407">
        <v>452.43</v>
      </c>
      <c r="J407" t="s">
        <v>2637</v>
      </c>
    </row>
    <row r="408" spans="1:10" x14ac:dyDescent="0.25">
      <c r="A408" t="s">
        <v>2409</v>
      </c>
      <c r="B408" t="s">
        <v>1992</v>
      </c>
      <c r="C408" t="s">
        <v>2638</v>
      </c>
      <c r="D408">
        <v>626.85</v>
      </c>
      <c r="E408">
        <v>29.85</v>
      </c>
      <c r="F408">
        <v>328.35</v>
      </c>
      <c r="G408">
        <v>9.9499999999999993</v>
      </c>
      <c r="H408">
        <v>995</v>
      </c>
      <c r="I408">
        <v>665.65</v>
      </c>
      <c r="J408" t="s">
        <v>2639</v>
      </c>
    </row>
    <row r="409" spans="1:10" x14ac:dyDescent="0.25">
      <c r="A409" t="s">
        <v>2409</v>
      </c>
      <c r="B409" t="s">
        <v>1992</v>
      </c>
      <c r="C409" t="s">
        <v>2640</v>
      </c>
      <c r="D409">
        <v>626.85</v>
      </c>
      <c r="E409">
        <v>29.85</v>
      </c>
      <c r="F409">
        <v>328.35</v>
      </c>
      <c r="G409">
        <v>9.9499999999999993</v>
      </c>
      <c r="H409">
        <v>995</v>
      </c>
      <c r="I409">
        <v>665.65</v>
      </c>
      <c r="J409" t="s">
        <v>2641</v>
      </c>
    </row>
    <row r="410" spans="1:10" x14ac:dyDescent="0.25">
      <c r="A410" t="s">
        <v>2409</v>
      </c>
      <c r="B410" t="s">
        <v>1992</v>
      </c>
      <c r="C410" t="s">
        <v>2642</v>
      </c>
      <c r="D410">
        <v>533</v>
      </c>
      <c r="E410">
        <v>39</v>
      </c>
      <c r="F410">
        <v>715</v>
      </c>
      <c r="G410">
        <v>13</v>
      </c>
      <c r="H410">
        <v>1300</v>
      </c>
      <c r="I410">
        <v>584</v>
      </c>
      <c r="J410" t="s">
        <v>2643</v>
      </c>
    </row>
    <row r="411" spans="1:10" x14ac:dyDescent="0.25">
      <c r="A411" t="s">
        <v>2409</v>
      </c>
      <c r="B411" t="s">
        <v>1992</v>
      </c>
      <c r="C411" t="s">
        <v>2644</v>
      </c>
      <c r="D411">
        <v>533.79999999999995</v>
      </c>
      <c r="E411">
        <v>47.1</v>
      </c>
      <c r="F411">
        <v>973.4</v>
      </c>
      <c r="G411">
        <v>15.7</v>
      </c>
      <c r="H411">
        <v>1570</v>
      </c>
      <c r="I411">
        <v>595.6</v>
      </c>
      <c r="J411" t="s">
        <v>2645</v>
      </c>
    </row>
    <row r="412" spans="1:10" x14ac:dyDescent="0.25">
      <c r="A412" t="s">
        <v>2409</v>
      </c>
      <c r="B412" t="s">
        <v>1992</v>
      </c>
      <c r="C412" t="s">
        <v>764</v>
      </c>
      <c r="D412">
        <v>336</v>
      </c>
      <c r="E412">
        <v>42</v>
      </c>
      <c r="F412">
        <v>661.5</v>
      </c>
      <c r="G412">
        <v>10.5</v>
      </c>
      <c r="H412">
        <v>1050</v>
      </c>
      <c r="I412">
        <v>387.5</v>
      </c>
      <c r="J412" t="s">
        <v>2646</v>
      </c>
    </row>
    <row r="413" spans="1:10" x14ac:dyDescent="0.25">
      <c r="A413" t="s">
        <v>2409</v>
      </c>
      <c r="B413" t="s">
        <v>1992</v>
      </c>
      <c r="C413" t="s">
        <v>2647</v>
      </c>
      <c r="D413">
        <v>483</v>
      </c>
      <c r="E413">
        <v>69</v>
      </c>
      <c r="F413">
        <v>586.5</v>
      </c>
      <c r="G413">
        <v>11.5</v>
      </c>
      <c r="H413">
        <v>1150</v>
      </c>
      <c r="I413">
        <v>562.5</v>
      </c>
      <c r="J413" t="s">
        <v>2648</v>
      </c>
    </row>
    <row r="414" spans="1:10" x14ac:dyDescent="0.25">
      <c r="A414" t="s">
        <v>2409</v>
      </c>
      <c r="B414" t="s">
        <v>1992</v>
      </c>
      <c r="C414" t="s">
        <v>2649</v>
      </c>
      <c r="D414">
        <v>498</v>
      </c>
      <c r="E414">
        <v>49.8</v>
      </c>
      <c r="F414">
        <v>684.75</v>
      </c>
      <c r="G414">
        <v>12.45</v>
      </c>
      <c r="H414">
        <v>1245</v>
      </c>
      <c r="I414">
        <v>559.25</v>
      </c>
      <c r="J414" t="s">
        <v>2650</v>
      </c>
    </row>
    <row r="415" spans="1:10" x14ac:dyDescent="0.25">
      <c r="A415" t="s">
        <v>2409</v>
      </c>
      <c r="B415" t="s">
        <v>1992</v>
      </c>
      <c r="C415" t="s">
        <v>768</v>
      </c>
      <c r="D415">
        <v>357</v>
      </c>
      <c r="E415">
        <v>42</v>
      </c>
      <c r="F415">
        <v>640.5</v>
      </c>
      <c r="G415">
        <v>10.5</v>
      </c>
      <c r="H415">
        <v>1050</v>
      </c>
      <c r="I415">
        <v>408.5</v>
      </c>
      <c r="J415" t="s">
        <v>2651</v>
      </c>
    </row>
    <row r="416" spans="1:10" x14ac:dyDescent="0.25">
      <c r="A416" t="s">
        <v>2409</v>
      </c>
      <c r="B416" t="s">
        <v>1992</v>
      </c>
      <c r="C416" t="s">
        <v>2652</v>
      </c>
      <c r="D416">
        <v>484</v>
      </c>
      <c r="E416">
        <v>48.4</v>
      </c>
      <c r="F416">
        <v>665.5</v>
      </c>
      <c r="G416">
        <v>12.1</v>
      </c>
      <c r="H416">
        <v>1210</v>
      </c>
      <c r="I416">
        <v>543.5</v>
      </c>
      <c r="J416" t="s">
        <v>2653</v>
      </c>
    </row>
    <row r="417" spans="1:10" x14ac:dyDescent="0.25">
      <c r="A417" t="s">
        <v>2409</v>
      </c>
      <c r="B417" t="s">
        <v>1992</v>
      </c>
      <c r="C417" t="s">
        <v>2654</v>
      </c>
      <c r="D417">
        <v>397.8</v>
      </c>
      <c r="E417">
        <v>30.6</v>
      </c>
      <c r="F417">
        <v>328.95</v>
      </c>
      <c r="G417">
        <v>7.65</v>
      </c>
      <c r="H417">
        <v>765</v>
      </c>
      <c r="I417">
        <v>435.05</v>
      </c>
      <c r="J417" t="s">
        <v>2655</v>
      </c>
    </row>
    <row r="418" spans="1:10" x14ac:dyDescent="0.25">
      <c r="A418" t="s">
        <v>2409</v>
      </c>
      <c r="B418" t="s">
        <v>1992</v>
      </c>
      <c r="C418" t="s">
        <v>2656</v>
      </c>
      <c r="D418">
        <v>420.75</v>
      </c>
      <c r="E418">
        <v>22.95</v>
      </c>
      <c r="F418">
        <v>313.64999999999998</v>
      </c>
      <c r="G418">
        <v>7.65</v>
      </c>
      <c r="H418">
        <v>765</v>
      </c>
      <c r="I418">
        <v>450.35</v>
      </c>
      <c r="J418" t="s">
        <v>2657</v>
      </c>
    </row>
    <row r="419" spans="1:10" x14ac:dyDescent="0.25">
      <c r="A419" t="s">
        <v>2409</v>
      </c>
      <c r="B419" t="s">
        <v>1992</v>
      </c>
      <c r="C419" t="s">
        <v>2658</v>
      </c>
      <c r="D419">
        <v>382.5</v>
      </c>
      <c r="E419">
        <v>30.6</v>
      </c>
      <c r="F419">
        <v>344.25</v>
      </c>
      <c r="G419">
        <v>7.65</v>
      </c>
      <c r="H419">
        <v>765</v>
      </c>
      <c r="I419">
        <v>419.75</v>
      </c>
      <c r="J419" t="s">
        <v>2659</v>
      </c>
    </row>
    <row r="420" spans="1:10" x14ac:dyDescent="0.25">
      <c r="A420" t="s">
        <v>2409</v>
      </c>
      <c r="B420" t="s">
        <v>1992</v>
      </c>
      <c r="C420" t="s">
        <v>2660</v>
      </c>
      <c r="D420">
        <v>352.8</v>
      </c>
      <c r="E420">
        <v>16.8</v>
      </c>
      <c r="F420">
        <v>184.8</v>
      </c>
      <c r="G420">
        <v>5.6</v>
      </c>
      <c r="H420">
        <v>560</v>
      </c>
      <c r="I420">
        <v>374.2</v>
      </c>
      <c r="J420" t="s">
        <v>2661</v>
      </c>
    </row>
    <row r="421" spans="1:10" x14ac:dyDescent="0.25">
      <c r="A421" t="s">
        <v>2409</v>
      </c>
      <c r="B421" t="s">
        <v>1992</v>
      </c>
      <c r="C421" t="s">
        <v>795</v>
      </c>
      <c r="D421">
        <v>483.6</v>
      </c>
      <c r="E421">
        <v>31.2</v>
      </c>
      <c r="F421">
        <v>257.39999999999998</v>
      </c>
      <c r="G421">
        <v>7.8</v>
      </c>
      <c r="H421">
        <v>780</v>
      </c>
      <c r="I421">
        <v>521.6</v>
      </c>
      <c r="J421" t="s">
        <v>2662</v>
      </c>
    </row>
    <row r="422" spans="1:10" x14ac:dyDescent="0.25">
      <c r="A422" t="s">
        <v>2409</v>
      </c>
      <c r="B422" t="s">
        <v>1992</v>
      </c>
      <c r="C422" t="s">
        <v>2663</v>
      </c>
      <c r="D422">
        <v>362.4</v>
      </c>
      <c r="E422">
        <v>30.2</v>
      </c>
      <c r="F422">
        <v>354.85</v>
      </c>
      <c r="G422">
        <v>7.55</v>
      </c>
      <c r="H422">
        <v>755</v>
      </c>
      <c r="I422">
        <v>399.15</v>
      </c>
      <c r="J422" t="s">
        <v>2664</v>
      </c>
    </row>
    <row r="423" spans="1:10" x14ac:dyDescent="0.25">
      <c r="A423" t="s">
        <v>2409</v>
      </c>
      <c r="B423" t="s">
        <v>1992</v>
      </c>
      <c r="C423" t="s">
        <v>810</v>
      </c>
      <c r="D423">
        <v>369</v>
      </c>
      <c r="E423">
        <v>49.2</v>
      </c>
      <c r="F423">
        <v>393.6</v>
      </c>
      <c r="G423">
        <v>8.1999999999999993</v>
      </c>
      <c r="H423">
        <v>820</v>
      </c>
      <c r="I423">
        <v>425.4</v>
      </c>
      <c r="J423" t="s">
        <v>2665</v>
      </c>
    </row>
    <row r="424" spans="1:10" x14ac:dyDescent="0.25">
      <c r="A424" t="s">
        <v>2409</v>
      </c>
      <c r="B424" t="s">
        <v>1992</v>
      </c>
      <c r="C424" t="s">
        <v>2666</v>
      </c>
      <c r="D424">
        <v>294.14999999999998</v>
      </c>
      <c r="E424">
        <v>27.75</v>
      </c>
      <c r="F424">
        <v>227.55</v>
      </c>
      <c r="G424">
        <v>5.55</v>
      </c>
      <c r="H424">
        <v>555</v>
      </c>
      <c r="I424">
        <v>326.45</v>
      </c>
      <c r="J424" t="s">
        <v>2667</v>
      </c>
    </row>
    <row r="425" spans="1:10" x14ac:dyDescent="0.25">
      <c r="A425" t="s">
        <v>2409</v>
      </c>
      <c r="B425" t="s">
        <v>1992</v>
      </c>
      <c r="C425" t="s">
        <v>2668</v>
      </c>
      <c r="D425">
        <v>396</v>
      </c>
      <c r="E425">
        <v>28.8</v>
      </c>
      <c r="F425">
        <v>288</v>
      </c>
      <c r="G425">
        <v>7.2</v>
      </c>
      <c r="H425">
        <v>720</v>
      </c>
      <c r="I425">
        <v>431</v>
      </c>
      <c r="J425" t="s">
        <v>2669</v>
      </c>
    </row>
    <row r="426" spans="1:10" x14ac:dyDescent="0.25">
      <c r="A426" t="s">
        <v>2409</v>
      </c>
      <c r="B426" t="s">
        <v>1992</v>
      </c>
      <c r="C426" t="s">
        <v>2670</v>
      </c>
      <c r="D426">
        <v>390</v>
      </c>
      <c r="E426">
        <v>30</v>
      </c>
      <c r="F426">
        <v>322.5</v>
      </c>
      <c r="G426">
        <v>7.5</v>
      </c>
      <c r="H426">
        <v>750</v>
      </c>
      <c r="I426">
        <v>426.5</v>
      </c>
      <c r="J426" t="s">
        <v>2671</v>
      </c>
    </row>
    <row r="427" spans="1:10" x14ac:dyDescent="0.25">
      <c r="A427" t="s">
        <v>2409</v>
      </c>
      <c r="B427" t="s">
        <v>1992</v>
      </c>
      <c r="C427" t="s">
        <v>2672</v>
      </c>
      <c r="D427">
        <v>354.85</v>
      </c>
      <c r="E427">
        <v>45.3</v>
      </c>
      <c r="F427">
        <v>347.3</v>
      </c>
      <c r="G427">
        <v>7.55</v>
      </c>
      <c r="H427">
        <v>755</v>
      </c>
      <c r="I427">
        <v>406.7</v>
      </c>
      <c r="J427" t="s">
        <v>2673</v>
      </c>
    </row>
    <row r="428" spans="1:10" x14ac:dyDescent="0.25">
      <c r="A428" t="s">
        <v>2409</v>
      </c>
      <c r="B428" t="s">
        <v>1992</v>
      </c>
      <c r="C428" t="s">
        <v>2674</v>
      </c>
      <c r="D428">
        <v>292</v>
      </c>
      <c r="E428">
        <v>29.2</v>
      </c>
      <c r="F428">
        <v>401.5</v>
      </c>
      <c r="G428">
        <v>7.3</v>
      </c>
      <c r="H428">
        <v>730</v>
      </c>
      <c r="I428">
        <v>327.5</v>
      </c>
      <c r="J428" t="s">
        <v>2675</v>
      </c>
    </row>
    <row r="429" spans="1:10" x14ac:dyDescent="0.25">
      <c r="A429" t="s">
        <v>2409</v>
      </c>
      <c r="B429" t="s">
        <v>1992</v>
      </c>
      <c r="C429" t="s">
        <v>837</v>
      </c>
      <c r="D429">
        <v>257.25</v>
      </c>
      <c r="E429">
        <v>44.1</v>
      </c>
      <c r="F429">
        <v>426.3</v>
      </c>
      <c r="G429">
        <v>7.35</v>
      </c>
      <c r="H429">
        <v>735</v>
      </c>
      <c r="I429">
        <v>307.7</v>
      </c>
      <c r="J429" t="s">
        <v>2676</v>
      </c>
    </row>
    <row r="430" spans="1:10" x14ac:dyDescent="0.25">
      <c r="A430" t="s">
        <v>2409</v>
      </c>
      <c r="B430" t="s">
        <v>1992</v>
      </c>
      <c r="C430" t="s">
        <v>2677</v>
      </c>
      <c r="D430">
        <v>330</v>
      </c>
      <c r="E430">
        <v>33</v>
      </c>
      <c r="F430">
        <v>453.75</v>
      </c>
      <c r="G430">
        <v>8.25</v>
      </c>
      <c r="H430">
        <v>825</v>
      </c>
      <c r="I430">
        <v>370.25</v>
      </c>
      <c r="J430" t="s">
        <v>2678</v>
      </c>
    </row>
    <row r="431" spans="1:10" x14ac:dyDescent="0.25">
      <c r="A431" t="s">
        <v>2409</v>
      </c>
      <c r="B431" t="s">
        <v>1992</v>
      </c>
      <c r="C431" t="s">
        <v>851</v>
      </c>
      <c r="D431">
        <v>103.7</v>
      </c>
      <c r="E431">
        <v>6.8</v>
      </c>
      <c r="F431">
        <v>57.8</v>
      </c>
      <c r="G431">
        <v>1.7</v>
      </c>
      <c r="H431">
        <v>170</v>
      </c>
      <c r="I431">
        <v>111.2</v>
      </c>
      <c r="J431" t="s">
        <v>2679</v>
      </c>
    </row>
    <row r="432" spans="1:10" x14ac:dyDescent="0.25">
      <c r="A432" t="s">
        <v>2409</v>
      </c>
      <c r="B432" t="s">
        <v>1992</v>
      </c>
      <c r="C432" t="s">
        <v>849</v>
      </c>
      <c r="D432">
        <v>103.25</v>
      </c>
      <c r="E432">
        <v>7</v>
      </c>
      <c r="F432">
        <v>63</v>
      </c>
      <c r="G432">
        <v>1.75</v>
      </c>
      <c r="H432">
        <v>175</v>
      </c>
      <c r="I432">
        <v>111</v>
      </c>
      <c r="J432" t="s">
        <v>2680</v>
      </c>
    </row>
    <row r="433" spans="1:10" x14ac:dyDescent="0.25">
      <c r="A433" t="s">
        <v>2409</v>
      </c>
      <c r="B433" t="s">
        <v>1992</v>
      </c>
      <c r="C433" t="s">
        <v>851</v>
      </c>
      <c r="D433">
        <v>103.7</v>
      </c>
      <c r="E433">
        <v>6.8</v>
      </c>
      <c r="F433">
        <v>57.8</v>
      </c>
      <c r="G433">
        <v>1.7</v>
      </c>
      <c r="H433">
        <v>170</v>
      </c>
      <c r="I433">
        <v>111.2</v>
      </c>
      <c r="J433" t="s">
        <v>2681</v>
      </c>
    </row>
    <row r="434" spans="1:10" x14ac:dyDescent="0.25">
      <c r="A434" t="s">
        <v>2409</v>
      </c>
      <c r="B434" t="s">
        <v>1992</v>
      </c>
      <c r="C434" t="s">
        <v>2682</v>
      </c>
      <c r="D434">
        <v>598.4</v>
      </c>
      <c r="E434">
        <v>93.5</v>
      </c>
      <c r="F434">
        <v>1159.4000000000001</v>
      </c>
      <c r="G434">
        <v>18.7</v>
      </c>
      <c r="H434">
        <v>1870</v>
      </c>
      <c r="I434">
        <v>709.6</v>
      </c>
      <c r="J434" t="s">
        <v>2683</v>
      </c>
    </row>
    <row r="435" spans="1:10" x14ac:dyDescent="0.25">
      <c r="A435" t="s">
        <v>2409</v>
      </c>
      <c r="B435" t="s">
        <v>1992</v>
      </c>
      <c r="C435" t="s">
        <v>2684</v>
      </c>
      <c r="D435">
        <v>478.8</v>
      </c>
      <c r="E435">
        <v>34.200000000000003</v>
      </c>
      <c r="F435">
        <v>615.6</v>
      </c>
      <c r="G435">
        <v>11.4</v>
      </c>
      <c r="H435">
        <v>1140</v>
      </c>
      <c r="I435">
        <v>523.4</v>
      </c>
      <c r="J435" t="s">
        <v>2685</v>
      </c>
    </row>
    <row r="436" spans="1:10" x14ac:dyDescent="0.25">
      <c r="A436" t="s">
        <v>2409</v>
      </c>
      <c r="B436" t="s">
        <v>1992</v>
      </c>
      <c r="C436" t="s">
        <v>856</v>
      </c>
      <c r="D436">
        <v>418.2</v>
      </c>
      <c r="E436">
        <v>24.6</v>
      </c>
      <c r="F436">
        <v>369</v>
      </c>
      <c r="G436">
        <v>8.1999999999999993</v>
      </c>
      <c r="H436">
        <v>820</v>
      </c>
      <c r="I436">
        <v>450</v>
      </c>
      <c r="J436" t="s">
        <v>2686</v>
      </c>
    </row>
    <row r="437" spans="1:10" x14ac:dyDescent="0.25">
      <c r="A437" t="s">
        <v>2409</v>
      </c>
      <c r="B437" t="s">
        <v>1992</v>
      </c>
      <c r="C437" t="s">
        <v>861</v>
      </c>
      <c r="D437">
        <v>954</v>
      </c>
      <c r="E437">
        <v>66.25</v>
      </c>
      <c r="F437">
        <v>291.5</v>
      </c>
      <c r="G437">
        <v>13.25</v>
      </c>
      <c r="H437">
        <v>1325</v>
      </c>
      <c r="I437">
        <v>1032.5</v>
      </c>
      <c r="J437" t="s">
        <v>2687</v>
      </c>
    </row>
    <row r="438" spans="1:10" x14ac:dyDescent="0.25">
      <c r="A438" t="s">
        <v>2409</v>
      </c>
      <c r="B438" t="s">
        <v>1992</v>
      </c>
      <c r="C438" t="s">
        <v>863</v>
      </c>
      <c r="D438">
        <v>812.6</v>
      </c>
      <c r="E438">
        <v>47.8</v>
      </c>
      <c r="F438">
        <v>322.64999999999998</v>
      </c>
      <c r="G438">
        <v>11.95</v>
      </c>
      <c r="H438">
        <v>1195</v>
      </c>
      <c r="I438">
        <v>871.35</v>
      </c>
      <c r="J438" t="s">
        <v>2688</v>
      </c>
    </row>
    <row r="439" spans="1:10" x14ac:dyDescent="0.25">
      <c r="A439" t="s">
        <v>2409</v>
      </c>
      <c r="B439" t="s">
        <v>1992</v>
      </c>
      <c r="C439" t="s">
        <v>863</v>
      </c>
      <c r="D439">
        <v>382.4</v>
      </c>
      <c r="E439">
        <v>59.75</v>
      </c>
      <c r="F439">
        <v>740.9</v>
      </c>
      <c r="G439">
        <v>11.95</v>
      </c>
      <c r="H439">
        <v>1195</v>
      </c>
      <c r="I439">
        <v>453.1</v>
      </c>
      <c r="J439" t="s">
        <v>2689</v>
      </c>
    </row>
    <row r="440" spans="1:10" x14ac:dyDescent="0.25">
      <c r="A440" t="s">
        <v>2409</v>
      </c>
      <c r="B440" t="s">
        <v>1992</v>
      </c>
      <c r="C440" t="s">
        <v>866</v>
      </c>
      <c r="D440">
        <v>884.4</v>
      </c>
      <c r="E440">
        <v>66</v>
      </c>
      <c r="F440">
        <v>356.4</v>
      </c>
      <c r="G440">
        <v>13.2</v>
      </c>
      <c r="H440">
        <v>1320</v>
      </c>
      <c r="I440">
        <v>962.6</v>
      </c>
      <c r="J440" t="s">
        <v>2690</v>
      </c>
    </row>
    <row r="441" spans="1:10" x14ac:dyDescent="0.25">
      <c r="A441" t="s">
        <v>2409</v>
      </c>
      <c r="B441" t="s">
        <v>1992</v>
      </c>
      <c r="C441" t="s">
        <v>2691</v>
      </c>
      <c r="D441">
        <v>655.07000000000005</v>
      </c>
      <c r="E441">
        <v>49.77</v>
      </c>
      <c r="F441">
        <v>449.34</v>
      </c>
      <c r="G441">
        <v>11.66</v>
      </c>
      <c r="H441">
        <v>1165.83</v>
      </c>
      <c r="I441">
        <v>715.49</v>
      </c>
      <c r="J441" t="s">
        <v>2692</v>
      </c>
    </row>
    <row r="442" spans="1:10" x14ac:dyDescent="0.25">
      <c r="A442" t="s">
        <v>2409</v>
      </c>
      <c r="B442" t="s">
        <v>1992</v>
      </c>
      <c r="C442" t="s">
        <v>2693</v>
      </c>
      <c r="D442">
        <v>454.64</v>
      </c>
      <c r="E442">
        <v>37.89</v>
      </c>
      <c r="F442">
        <v>473.79</v>
      </c>
      <c r="G442">
        <v>9.76</v>
      </c>
      <c r="H442">
        <v>976.07</v>
      </c>
      <c r="I442">
        <v>501.29</v>
      </c>
      <c r="J442" t="s">
        <v>2694</v>
      </c>
    </row>
    <row r="443" spans="1:10" x14ac:dyDescent="0.25">
      <c r="A443" t="s">
        <v>2409</v>
      </c>
      <c r="B443" t="s">
        <v>1992</v>
      </c>
      <c r="C443" t="s">
        <v>2695</v>
      </c>
      <c r="D443">
        <v>103.55</v>
      </c>
      <c r="E443">
        <v>6.87</v>
      </c>
      <c r="F443">
        <v>59.53</v>
      </c>
      <c r="G443">
        <v>1.72</v>
      </c>
      <c r="H443">
        <v>171.67</v>
      </c>
      <c r="I443">
        <v>111.13</v>
      </c>
      <c r="J443" t="s">
        <v>2696</v>
      </c>
    </row>
    <row r="444" spans="1:10" x14ac:dyDescent="0.25">
      <c r="A444" t="s">
        <v>2409</v>
      </c>
      <c r="B444" t="s">
        <v>1992</v>
      </c>
      <c r="C444" t="s">
        <v>2697</v>
      </c>
      <c r="J444" t="s">
        <v>2698</v>
      </c>
    </row>
    <row r="445" spans="1:10" x14ac:dyDescent="0.25">
      <c r="A445" t="s">
        <v>2409</v>
      </c>
      <c r="B445" t="s">
        <v>1992</v>
      </c>
      <c r="C445" t="s">
        <v>1995</v>
      </c>
      <c r="D445">
        <v>323.48</v>
      </c>
      <c r="E445">
        <v>22.28</v>
      </c>
      <c r="F445">
        <v>206.18</v>
      </c>
      <c r="G445">
        <v>5.58</v>
      </c>
      <c r="H445">
        <v>557.5</v>
      </c>
      <c r="I445">
        <v>350.33</v>
      </c>
      <c r="J445" t="s">
        <v>2699</v>
      </c>
    </row>
    <row r="446" spans="1:10" x14ac:dyDescent="0.25">
      <c r="A446" t="s">
        <v>2409</v>
      </c>
      <c r="B446" t="s">
        <v>1992</v>
      </c>
      <c r="C446" t="s">
        <v>2700</v>
      </c>
      <c r="D446">
        <v>471.69</v>
      </c>
      <c r="E446">
        <v>31.2</v>
      </c>
      <c r="F446">
        <v>304.67</v>
      </c>
      <c r="G446">
        <v>8.16</v>
      </c>
      <c r="H446">
        <v>815.71</v>
      </c>
      <c r="I446">
        <v>510.04</v>
      </c>
      <c r="J446" t="s">
        <v>2701</v>
      </c>
    </row>
    <row r="447" spans="1:10" x14ac:dyDescent="0.25">
      <c r="A447" t="s">
        <v>2409</v>
      </c>
      <c r="B447" t="s">
        <v>1992</v>
      </c>
      <c r="C447" t="s">
        <v>2702</v>
      </c>
      <c r="D447">
        <v>393.43</v>
      </c>
      <c r="E447">
        <v>32.520000000000003</v>
      </c>
      <c r="F447">
        <v>314.89999999999998</v>
      </c>
      <c r="G447">
        <v>7.48</v>
      </c>
      <c r="H447">
        <v>748.33</v>
      </c>
      <c r="I447">
        <v>432.43</v>
      </c>
      <c r="J447" t="s">
        <v>2703</v>
      </c>
    </row>
    <row r="448" spans="1:10" x14ac:dyDescent="0.25">
      <c r="A448" t="s">
        <v>2409</v>
      </c>
      <c r="B448" t="s">
        <v>1992</v>
      </c>
      <c r="C448" t="s">
        <v>2704</v>
      </c>
      <c r="D448">
        <v>446.74</v>
      </c>
      <c r="E448">
        <v>34.43</v>
      </c>
      <c r="F448">
        <v>384.92</v>
      </c>
      <c r="G448">
        <v>8.75</v>
      </c>
      <c r="H448">
        <v>874.85</v>
      </c>
      <c r="I448">
        <v>488.93</v>
      </c>
      <c r="J448" t="s">
        <v>2705</v>
      </c>
    </row>
    <row r="449" spans="1:10" x14ac:dyDescent="0.25">
      <c r="A449" t="s">
        <v>2409</v>
      </c>
      <c r="B449" t="s">
        <v>1992</v>
      </c>
      <c r="C449" t="s">
        <v>2706</v>
      </c>
      <c r="D449">
        <v>393.43</v>
      </c>
      <c r="E449">
        <v>32.520000000000003</v>
      </c>
      <c r="F449">
        <v>314.89999999999998</v>
      </c>
      <c r="G449">
        <v>7.48</v>
      </c>
      <c r="H449">
        <v>748.33</v>
      </c>
      <c r="I449">
        <v>432.43</v>
      </c>
      <c r="J449" t="s">
        <v>2707</v>
      </c>
    </row>
    <row r="450" spans="1:10" x14ac:dyDescent="0.25">
      <c r="A450" t="s">
        <v>2409</v>
      </c>
      <c r="B450" t="s">
        <v>2708</v>
      </c>
      <c r="C450" t="s">
        <v>2709</v>
      </c>
      <c r="D450">
        <v>438.51</v>
      </c>
      <c r="E450">
        <v>35.25</v>
      </c>
      <c r="F450">
        <v>224.19</v>
      </c>
      <c r="G450">
        <v>7.05</v>
      </c>
      <c r="H450">
        <v>705</v>
      </c>
      <c r="I450">
        <v>479.81</v>
      </c>
      <c r="J450" t="s">
        <v>2710</v>
      </c>
    </row>
    <row r="451" spans="1:10" x14ac:dyDescent="0.25">
      <c r="A451" t="s">
        <v>2409</v>
      </c>
      <c r="B451" t="s">
        <v>2708</v>
      </c>
      <c r="C451" t="s">
        <v>2711</v>
      </c>
      <c r="D451">
        <v>2998.4</v>
      </c>
      <c r="E451">
        <v>192.7</v>
      </c>
      <c r="F451">
        <v>624.35</v>
      </c>
      <c r="G451">
        <v>38.54</v>
      </c>
      <c r="H451">
        <v>3854</v>
      </c>
      <c r="I451">
        <v>3228.65</v>
      </c>
      <c r="J451" t="s">
        <v>2712</v>
      </c>
    </row>
    <row r="452" spans="1:10" x14ac:dyDescent="0.25">
      <c r="A452" t="s">
        <v>2409</v>
      </c>
      <c r="B452" t="s">
        <v>2708</v>
      </c>
      <c r="C452" t="s">
        <v>2713</v>
      </c>
      <c r="D452">
        <v>1751.6</v>
      </c>
      <c r="E452">
        <v>56.51</v>
      </c>
      <c r="F452">
        <v>1921.17</v>
      </c>
      <c r="G452">
        <v>37.67</v>
      </c>
      <c r="H452">
        <v>3767</v>
      </c>
      <c r="I452">
        <v>1844.83</v>
      </c>
      <c r="J452" t="s">
        <v>2714</v>
      </c>
    </row>
    <row r="453" spans="1:10" x14ac:dyDescent="0.25">
      <c r="A453" t="s">
        <v>2409</v>
      </c>
      <c r="B453" t="s">
        <v>2708</v>
      </c>
      <c r="C453" t="s">
        <v>2715</v>
      </c>
      <c r="D453">
        <v>435.4</v>
      </c>
      <c r="E453">
        <v>35</v>
      </c>
      <c r="F453">
        <v>222.6</v>
      </c>
      <c r="G453">
        <v>7</v>
      </c>
      <c r="H453">
        <v>700</v>
      </c>
      <c r="I453">
        <v>476.4</v>
      </c>
      <c r="J453" t="s">
        <v>2716</v>
      </c>
    </row>
    <row r="454" spans="1:10" x14ac:dyDescent="0.25">
      <c r="A454" t="s">
        <v>2409</v>
      </c>
      <c r="B454" t="s">
        <v>1990</v>
      </c>
      <c r="C454" t="s">
        <v>2717</v>
      </c>
      <c r="D454">
        <v>215.42</v>
      </c>
      <c r="E454">
        <v>81.61</v>
      </c>
      <c r="F454">
        <v>393</v>
      </c>
      <c r="G454">
        <v>6.97</v>
      </c>
      <c r="H454">
        <v>697</v>
      </c>
      <c r="I454">
        <v>303</v>
      </c>
      <c r="J454" t="s">
        <v>2718</v>
      </c>
    </row>
    <row r="455" spans="1:10" x14ac:dyDescent="0.25">
      <c r="A455" t="s">
        <v>2409</v>
      </c>
      <c r="B455" t="s">
        <v>1990</v>
      </c>
      <c r="C455" t="s">
        <v>2719</v>
      </c>
      <c r="D455">
        <v>112</v>
      </c>
      <c r="E455">
        <v>40</v>
      </c>
      <c r="F455">
        <v>640</v>
      </c>
      <c r="G455">
        <v>8</v>
      </c>
      <c r="H455">
        <v>800</v>
      </c>
      <c r="I455">
        <v>159</v>
      </c>
      <c r="J455" t="s">
        <v>2720</v>
      </c>
    </row>
    <row r="456" spans="1:10" x14ac:dyDescent="0.25">
      <c r="A456" t="s">
        <v>2409</v>
      </c>
      <c r="B456" t="s">
        <v>1990</v>
      </c>
      <c r="C456" t="s">
        <v>2721</v>
      </c>
      <c r="D456">
        <v>280.8</v>
      </c>
      <c r="E456">
        <v>124.8</v>
      </c>
      <c r="F456">
        <v>212.16</v>
      </c>
      <c r="G456">
        <v>6.24</v>
      </c>
      <c r="H456">
        <v>624</v>
      </c>
      <c r="I456">
        <v>410.84</v>
      </c>
      <c r="J456" t="s">
        <v>2722</v>
      </c>
    </row>
    <row r="457" spans="1:10" x14ac:dyDescent="0.25">
      <c r="A457" t="s">
        <v>2409</v>
      </c>
      <c r="B457" t="s">
        <v>1990</v>
      </c>
      <c r="C457" t="s">
        <v>2723</v>
      </c>
      <c r="D457">
        <v>253.46</v>
      </c>
      <c r="E457">
        <v>80.040000000000006</v>
      </c>
      <c r="F457">
        <v>326.83</v>
      </c>
      <c r="G457">
        <v>6.67</v>
      </c>
      <c r="H457">
        <v>667</v>
      </c>
      <c r="I457">
        <v>339.17</v>
      </c>
      <c r="J457" t="s">
        <v>2724</v>
      </c>
    </row>
    <row r="458" spans="1:10" x14ac:dyDescent="0.25">
      <c r="A458" t="s">
        <v>2409</v>
      </c>
      <c r="B458" t="s">
        <v>1990</v>
      </c>
      <c r="C458" t="s">
        <v>2725</v>
      </c>
      <c r="D458">
        <v>241</v>
      </c>
      <c r="E458">
        <v>24.1</v>
      </c>
      <c r="F458">
        <v>212.08</v>
      </c>
      <c r="G458">
        <v>4.82</v>
      </c>
      <c r="H458">
        <v>482</v>
      </c>
      <c r="I458">
        <v>268.92</v>
      </c>
      <c r="J458" t="s">
        <v>2726</v>
      </c>
    </row>
    <row r="459" spans="1:10" x14ac:dyDescent="0.25">
      <c r="A459" t="s">
        <v>2409</v>
      </c>
      <c r="B459" t="s">
        <v>1990</v>
      </c>
      <c r="C459" t="s">
        <v>2727</v>
      </c>
      <c r="D459">
        <v>375.24</v>
      </c>
      <c r="E459">
        <v>63.6</v>
      </c>
      <c r="F459">
        <v>5914.8</v>
      </c>
      <c r="G459">
        <v>6.36</v>
      </c>
      <c r="H459">
        <v>6360</v>
      </c>
      <c r="I459">
        <v>444.2</v>
      </c>
      <c r="J459" t="s">
        <v>2728</v>
      </c>
    </row>
    <row r="460" spans="1:10" x14ac:dyDescent="0.25">
      <c r="A460" t="s">
        <v>2409</v>
      </c>
      <c r="B460" t="s">
        <v>1995</v>
      </c>
      <c r="C460" t="s">
        <v>2729</v>
      </c>
      <c r="D460">
        <v>444.1</v>
      </c>
      <c r="E460">
        <v>64.8</v>
      </c>
      <c r="F460">
        <v>589.15</v>
      </c>
      <c r="G460">
        <v>11.42</v>
      </c>
      <c r="H460">
        <v>1109.47</v>
      </c>
      <c r="I460">
        <v>294.93</v>
      </c>
      <c r="J460" t="s">
        <v>2730</v>
      </c>
    </row>
    <row r="461" spans="1:10" x14ac:dyDescent="0.25">
      <c r="A461" t="s">
        <v>2731</v>
      </c>
      <c r="B461" t="s">
        <v>1995</v>
      </c>
      <c r="C461" t="s">
        <v>2732</v>
      </c>
      <c r="D461">
        <v>623.03</v>
      </c>
      <c r="E461">
        <v>41.98</v>
      </c>
      <c r="F461">
        <v>4636.83</v>
      </c>
      <c r="G461">
        <v>53.77</v>
      </c>
      <c r="H461">
        <v>5355.93</v>
      </c>
      <c r="I461">
        <v>717.79</v>
      </c>
      <c r="J461" t="s">
        <v>2733</v>
      </c>
    </row>
    <row r="462" spans="1:10" x14ac:dyDescent="0.25">
      <c r="A462" t="s">
        <v>2731</v>
      </c>
      <c r="B462" t="s">
        <v>1995</v>
      </c>
      <c r="C462" t="s">
        <v>2734</v>
      </c>
      <c r="D462">
        <v>204.84</v>
      </c>
      <c r="E462">
        <v>12.04</v>
      </c>
      <c r="F462">
        <v>6592.92</v>
      </c>
      <c r="G462">
        <v>18.52</v>
      </c>
      <c r="H462">
        <v>6828.32</v>
      </c>
      <c r="I462">
        <v>234.4</v>
      </c>
      <c r="J462" t="s">
        <v>2735</v>
      </c>
    </row>
    <row r="463" spans="1:10" x14ac:dyDescent="0.25">
      <c r="A463" t="s">
        <v>2731</v>
      </c>
      <c r="B463" t="s">
        <v>2736</v>
      </c>
      <c r="C463" t="s">
        <v>722</v>
      </c>
      <c r="D463">
        <v>171.38</v>
      </c>
      <c r="E463">
        <v>1</v>
      </c>
      <c r="F463">
        <v>10722.2</v>
      </c>
      <c r="G463">
        <v>1.48</v>
      </c>
      <c r="H463">
        <v>10896.07</v>
      </c>
      <c r="I463">
        <v>172.86</v>
      </c>
      <c r="J463" t="s">
        <v>2737</v>
      </c>
    </row>
    <row r="464" spans="1:10" x14ac:dyDescent="0.25">
      <c r="A464" t="s">
        <v>2731</v>
      </c>
      <c r="B464" t="s">
        <v>2736</v>
      </c>
      <c r="C464" t="s">
        <v>723</v>
      </c>
      <c r="D464">
        <v>772.11</v>
      </c>
      <c r="E464">
        <v>1</v>
      </c>
      <c r="F464">
        <v>13580.8</v>
      </c>
      <c r="G464">
        <v>5.73</v>
      </c>
      <c r="H464">
        <v>14359.73</v>
      </c>
      <c r="I464">
        <v>777.84</v>
      </c>
      <c r="J464" t="s">
        <v>2738</v>
      </c>
    </row>
    <row r="465" spans="1:10" x14ac:dyDescent="0.25">
      <c r="A465" t="s">
        <v>2731</v>
      </c>
      <c r="B465" t="s">
        <v>2736</v>
      </c>
      <c r="C465" t="s">
        <v>664</v>
      </c>
      <c r="D465">
        <v>854</v>
      </c>
      <c r="E465">
        <v>1</v>
      </c>
      <c r="F465">
        <v>6940</v>
      </c>
      <c r="G465">
        <v>6.11</v>
      </c>
      <c r="H465">
        <v>7801.11</v>
      </c>
      <c r="I465">
        <v>860.11</v>
      </c>
      <c r="J465" t="s">
        <v>2739</v>
      </c>
    </row>
    <row r="466" spans="1:10" x14ac:dyDescent="0.25">
      <c r="A466" t="s">
        <v>2731</v>
      </c>
      <c r="B466" t="s">
        <v>2736</v>
      </c>
      <c r="C466" t="s">
        <v>667</v>
      </c>
      <c r="D466">
        <v>1020</v>
      </c>
      <c r="E466">
        <v>1</v>
      </c>
      <c r="F466">
        <v>16000</v>
      </c>
      <c r="G466">
        <v>6.15</v>
      </c>
      <c r="H466">
        <v>17027.150000000001</v>
      </c>
      <c r="I466">
        <v>1026.1500000000001</v>
      </c>
      <c r="J466" t="s">
        <v>2740</v>
      </c>
    </row>
    <row r="467" spans="1:10" x14ac:dyDescent="0.25">
      <c r="A467" t="s">
        <v>2731</v>
      </c>
      <c r="B467" t="s">
        <v>2736</v>
      </c>
      <c r="C467" t="s">
        <v>687</v>
      </c>
      <c r="D467">
        <v>1020</v>
      </c>
      <c r="E467">
        <v>1</v>
      </c>
      <c r="F467">
        <v>3650</v>
      </c>
      <c r="G467">
        <v>7.46</v>
      </c>
      <c r="H467">
        <v>4678.46</v>
      </c>
      <c r="I467">
        <v>1027.46</v>
      </c>
      <c r="J467" t="s">
        <v>2741</v>
      </c>
    </row>
    <row r="468" spans="1:10" x14ac:dyDescent="0.25">
      <c r="A468" t="s">
        <v>2731</v>
      </c>
      <c r="B468" t="s">
        <v>2736</v>
      </c>
      <c r="C468" t="s">
        <v>689</v>
      </c>
      <c r="D468">
        <v>1020</v>
      </c>
      <c r="E468">
        <v>1</v>
      </c>
      <c r="F468">
        <v>6650</v>
      </c>
      <c r="G468">
        <v>7.46</v>
      </c>
      <c r="H468">
        <v>7678.46</v>
      </c>
      <c r="I468">
        <v>1027.46</v>
      </c>
      <c r="J468" t="s">
        <v>2742</v>
      </c>
    </row>
    <row r="469" spans="1:10" x14ac:dyDescent="0.25">
      <c r="A469" t="s">
        <v>2731</v>
      </c>
      <c r="B469" t="s">
        <v>2736</v>
      </c>
      <c r="C469" t="s">
        <v>691</v>
      </c>
      <c r="D469">
        <v>1150</v>
      </c>
      <c r="E469">
        <v>1</v>
      </c>
      <c r="F469">
        <v>10800</v>
      </c>
      <c r="G469">
        <v>7.46</v>
      </c>
      <c r="H469">
        <v>11958.46</v>
      </c>
      <c r="I469">
        <v>1157.46</v>
      </c>
      <c r="J469" t="s">
        <v>2743</v>
      </c>
    </row>
    <row r="470" spans="1:10" x14ac:dyDescent="0.25">
      <c r="A470" t="s">
        <v>2731</v>
      </c>
      <c r="B470" t="s">
        <v>2736</v>
      </c>
      <c r="C470" t="s">
        <v>693</v>
      </c>
      <c r="D470">
        <v>1350</v>
      </c>
      <c r="E470">
        <v>1</v>
      </c>
      <c r="F470">
        <v>16000</v>
      </c>
      <c r="G470">
        <v>9.23</v>
      </c>
      <c r="H470">
        <v>17360.23</v>
      </c>
      <c r="I470">
        <v>1359.23</v>
      </c>
      <c r="J470" t="s">
        <v>2744</v>
      </c>
    </row>
    <row r="471" spans="1:10" x14ac:dyDescent="0.25">
      <c r="A471" t="s">
        <v>2731</v>
      </c>
      <c r="B471" t="s">
        <v>2736</v>
      </c>
      <c r="C471" t="s">
        <v>694</v>
      </c>
      <c r="D471">
        <v>1350</v>
      </c>
      <c r="E471">
        <v>1</v>
      </c>
      <c r="F471">
        <v>16000</v>
      </c>
      <c r="G471">
        <v>9.23</v>
      </c>
      <c r="H471">
        <v>17360.23</v>
      </c>
      <c r="I471">
        <v>1359.23</v>
      </c>
      <c r="J471" t="s">
        <v>2745</v>
      </c>
    </row>
    <row r="472" spans="1:10" x14ac:dyDescent="0.25">
      <c r="A472" t="s">
        <v>2731</v>
      </c>
      <c r="B472" t="s">
        <v>2736</v>
      </c>
      <c r="C472" t="s">
        <v>727</v>
      </c>
      <c r="D472">
        <v>427</v>
      </c>
      <c r="E472">
        <v>1</v>
      </c>
      <c r="F472">
        <v>8170</v>
      </c>
      <c r="G472">
        <v>3.79</v>
      </c>
      <c r="H472">
        <v>8601.7900000000009</v>
      </c>
      <c r="I472">
        <v>430.79</v>
      </c>
      <c r="J472" t="s">
        <v>2746</v>
      </c>
    </row>
    <row r="473" spans="1:10" x14ac:dyDescent="0.25">
      <c r="A473" t="s">
        <v>2731</v>
      </c>
      <c r="B473" t="s">
        <v>2736</v>
      </c>
      <c r="C473" t="s">
        <v>709</v>
      </c>
      <c r="D473">
        <v>754</v>
      </c>
      <c r="E473">
        <v>1</v>
      </c>
      <c r="F473">
        <v>13700</v>
      </c>
      <c r="G473">
        <v>5.1100000000000003</v>
      </c>
      <c r="H473">
        <v>14460.11</v>
      </c>
      <c r="I473">
        <v>759.11</v>
      </c>
      <c r="J473" t="s">
        <v>2747</v>
      </c>
    </row>
    <row r="474" spans="1:10" x14ac:dyDescent="0.25">
      <c r="A474" t="s">
        <v>2731</v>
      </c>
      <c r="B474" t="s">
        <v>2736</v>
      </c>
      <c r="C474" t="s">
        <v>719</v>
      </c>
      <c r="D474">
        <v>975</v>
      </c>
      <c r="E474">
        <v>1</v>
      </c>
      <c r="F474">
        <v>9250</v>
      </c>
      <c r="G474">
        <v>6.42</v>
      </c>
      <c r="H474">
        <v>10232.42</v>
      </c>
      <c r="I474">
        <v>981.42</v>
      </c>
      <c r="J474" t="s">
        <v>2748</v>
      </c>
    </row>
    <row r="475" spans="1:10" x14ac:dyDescent="0.25">
      <c r="A475" t="s">
        <v>2731</v>
      </c>
      <c r="B475" t="s">
        <v>2736</v>
      </c>
      <c r="C475" t="s">
        <v>720</v>
      </c>
      <c r="D475">
        <v>1080</v>
      </c>
      <c r="E475">
        <v>1</v>
      </c>
      <c r="F475">
        <v>19200</v>
      </c>
      <c r="G475">
        <v>8.19</v>
      </c>
      <c r="H475">
        <v>14889.19</v>
      </c>
      <c r="I475">
        <v>1088.19</v>
      </c>
      <c r="J475" t="s">
        <v>2749</v>
      </c>
    </row>
    <row r="476" spans="1:10" x14ac:dyDescent="0.25">
      <c r="A476" t="s">
        <v>2731</v>
      </c>
      <c r="B476" t="s">
        <v>2736</v>
      </c>
      <c r="C476" t="s">
        <v>721</v>
      </c>
      <c r="D476">
        <v>0</v>
      </c>
      <c r="E476">
        <v>1</v>
      </c>
      <c r="F476">
        <v>18500</v>
      </c>
      <c r="G476">
        <v>8.1300000000000008</v>
      </c>
      <c r="H476">
        <v>20289.13</v>
      </c>
      <c r="I476">
        <v>1088.1300000000001</v>
      </c>
      <c r="J476" t="s">
        <v>2750</v>
      </c>
    </row>
    <row r="477" spans="1:10" x14ac:dyDescent="0.25">
      <c r="A477" t="s">
        <v>2731</v>
      </c>
      <c r="B477" t="s">
        <v>2736</v>
      </c>
      <c r="C477" t="s">
        <v>661</v>
      </c>
      <c r="D477">
        <v>604</v>
      </c>
      <c r="E477">
        <v>1</v>
      </c>
      <c r="F477">
        <v>9230</v>
      </c>
      <c r="G477">
        <v>4.3899999999999997</v>
      </c>
      <c r="H477">
        <v>19109.39</v>
      </c>
      <c r="I477">
        <v>608.39</v>
      </c>
      <c r="J477" t="s">
        <v>2751</v>
      </c>
    </row>
    <row r="478" spans="1:10" x14ac:dyDescent="0.25">
      <c r="A478" t="s">
        <v>2731</v>
      </c>
      <c r="B478" t="s">
        <v>2736</v>
      </c>
      <c r="C478" t="s">
        <v>683</v>
      </c>
      <c r="D478">
        <v>397</v>
      </c>
      <c r="E478">
        <v>1</v>
      </c>
      <c r="F478">
        <v>9230</v>
      </c>
      <c r="G478">
        <v>3.32</v>
      </c>
      <c r="H478">
        <v>9631.32</v>
      </c>
      <c r="I478">
        <v>400.32</v>
      </c>
      <c r="J478" t="s">
        <v>2752</v>
      </c>
    </row>
    <row r="479" spans="1:10" x14ac:dyDescent="0.25">
      <c r="A479" t="s">
        <v>2731</v>
      </c>
      <c r="B479" t="s">
        <v>2736</v>
      </c>
      <c r="C479" t="s">
        <v>685</v>
      </c>
      <c r="D479">
        <v>974</v>
      </c>
      <c r="E479">
        <v>1</v>
      </c>
      <c r="F479">
        <v>14200</v>
      </c>
      <c r="G479">
        <v>3.32</v>
      </c>
      <c r="H479">
        <v>10208.32</v>
      </c>
      <c r="I479">
        <v>977.32</v>
      </c>
      <c r="J479" t="s">
        <v>2753</v>
      </c>
    </row>
    <row r="480" spans="1:10" x14ac:dyDescent="0.25">
      <c r="A480" t="s">
        <v>2731</v>
      </c>
      <c r="B480" t="s">
        <v>2736</v>
      </c>
      <c r="C480" t="s">
        <v>680</v>
      </c>
      <c r="D480">
        <v>760</v>
      </c>
      <c r="E480">
        <v>1</v>
      </c>
      <c r="F480">
        <v>8550</v>
      </c>
      <c r="G480">
        <v>5.75</v>
      </c>
      <c r="H480">
        <v>14966.75</v>
      </c>
      <c r="I480">
        <v>765.75</v>
      </c>
      <c r="J480" t="s">
        <v>2754</v>
      </c>
    </row>
    <row r="481" spans="1:10" x14ac:dyDescent="0.25">
      <c r="A481" t="s">
        <v>2731</v>
      </c>
      <c r="B481" t="s">
        <v>2736</v>
      </c>
      <c r="C481" t="s">
        <v>655</v>
      </c>
      <c r="D481">
        <v>342</v>
      </c>
      <c r="E481">
        <v>1</v>
      </c>
      <c r="F481">
        <v>12800</v>
      </c>
      <c r="G481">
        <v>2.6</v>
      </c>
      <c r="H481">
        <v>8895.6</v>
      </c>
      <c r="I481">
        <v>344.6</v>
      </c>
      <c r="J481" t="s">
        <v>2755</v>
      </c>
    </row>
    <row r="482" spans="1:10" x14ac:dyDescent="0.25">
      <c r="A482" t="s">
        <v>2731</v>
      </c>
      <c r="B482" t="s">
        <v>2736</v>
      </c>
      <c r="C482" t="s">
        <v>658</v>
      </c>
      <c r="D482">
        <v>342</v>
      </c>
      <c r="E482">
        <v>1</v>
      </c>
      <c r="F482">
        <v>0</v>
      </c>
      <c r="G482">
        <v>2.6</v>
      </c>
      <c r="H482">
        <v>13145.6</v>
      </c>
      <c r="I482">
        <v>344.6</v>
      </c>
      <c r="J482" t="s">
        <v>2756</v>
      </c>
    </row>
    <row r="483" spans="1:10" x14ac:dyDescent="0.25">
      <c r="A483" t="s">
        <v>2731</v>
      </c>
      <c r="B483" t="s">
        <v>2736</v>
      </c>
      <c r="C483" t="s">
        <v>677</v>
      </c>
      <c r="D483">
        <v>472</v>
      </c>
      <c r="E483">
        <v>1</v>
      </c>
      <c r="F483">
        <v>12600</v>
      </c>
      <c r="G483">
        <v>3.79</v>
      </c>
      <c r="H483">
        <v>13076.79</v>
      </c>
      <c r="I483">
        <v>475.79</v>
      </c>
      <c r="J483" t="s">
        <v>2757</v>
      </c>
    </row>
    <row r="484" spans="1:10" x14ac:dyDescent="0.25">
      <c r="A484" t="s">
        <v>2731</v>
      </c>
      <c r="B484" t="s">
        <v>2736</v>
      </c>
      <c r="C484" t="s">
        <v>643</v>
      </c>
      <c r="D484">
        <v>616</v>
      </c>
      <c r="E484">
        <v>1</v>
      </c>
      <c r="F484">
        <v>16777</v>
      </c>
      <c r="G484">
        <v>3.62</v>
      </c>
      <c r="H484">
        <v>17397.62</v>
      </c>
      <c r="I484">
        <v>619.62</v>
      </c>
      <c r="J484" t="s">
        <v>2758</v>
      </c>
    </row>
    <row r="485" spans="1:10" x14ac:dyDescent="0.25">
      <c r="A485" t="s">
        <v>2731</v>
      </c>
      <c r="B485" t="s">
        <v>2736</v>
      </c>
      <c r="C485" t="s">
        <v>725</v>
      </c>
      <c r="D485">
        <v>830</v>
      </c>
      <c r="E485">
        <v>1</v>
      </c>
      <c r="F485">
        <v>17118</v>
      </c>
      <c r="G485">
        <v>7.79</v>
      </c>
      <c r="H485">
        <v>17956.79</v>
      </c>
      <c r="I485">
        <v>837.79</v>
      </c>
      <c r="J485" t="s">
        <v>2759</v>
      </c>
    </row>
    <row r="486" spans="1:10" x14ac:dyDescent="0.25">
      <c r="A486" t="s">
        <v>2731</v>
      </c>
      <c r="B486" t="s">
        <v>2736</v>
      </c>
      <c r="C486" t="s">
        <v>726</v>
      </c>
      <c r="D486">
        <v>830</v>
      </c>
      <c r="E486">
        <v>1</v>
      </c>
      <c r="F486">
        <v>9538</v>
      </c>
      <c r="G486">
        <v>7.79</v>
      </c>
      <c r="H486">
        <v>10376.790000000001</v>
      </c>
      <c r="I486">
        <v>837.79</v>
      </c>
      <c r="J486" t="s">
        <v>2760</v>
      </c>
    </row>
    <row r="487" spans="1:10" x14ac:dyDescent="0.25">
      <c r="A487" t="s">
        <v>2731</v>
      </c>
      <c r="B487" t="s">
        <v>2736</v>
      </c>
      <c r="C487" t="s">
        <v>640</v>
      </c>
      <c r="D487">
        <v>320</v>
      </c>
      <c r="E487">
        <v>1</v>
      </c>
      <c r="F487">
        <v>8225</v>
      </c>
      <c r="G487">
        <v>1.84</v>
      </c>
      <c r="H487">
        <v>8547.84</v>
      </c>
      <c r="I487">
        <v>321.83999999999997</v>
      </c>
      <c r="J487" t="s">
        <v>2761</v>
      </c>
    </row>
    <row r="488" spans="1:10" x14ac:dyDescent="0.25">
      <c r="A488" t="s">
        <v>2731</v>
      </c>
      <c r="B488" t="s">
        <v>2736</v>
      </c>
      <c r="C488" t="s">
        <v>724</v>
      </c>
      <c r="D488">
        <v>339</v>
      </c>
      <c r="E488">
        <v>1</v>
      </c>
      <c r="F488">
        <v>7590</v>
      </c>
      <c r="G488">
        <v>3.23</v>
      </c>
      <c r="H488">
        <v>7933.23</v>
      </c>
      <c r="I488">
        <v>342.23</v>
      </c>
      <c r="J488" t="s">
        <v>2762</v>
      </c>
    </row>
    <row r="489" spans="1:10" x14ac:dyDescent="0.25">
      <c r="A489" t="s">
        <v>2731</v>
      </c>
      <c r="B489" t="s">
        <v>2736</v>
      </c>
      <c r="C489" t="s">
        <v>646</v>
      </c>
      <c r="D489">
        <v>150</v>
      </c>
      <c r="E489">
        <v>1</v>
      </c>
      <c r="F489">
        <v>4304</v>
      </c>
      <c r="G489">
        <v>1.44</v>
      </c>
      <c r="H489">
        <v>4456.4399999999996</v>
      </c>
      <c r="I489">
        <v>151.44</v>
      </c>
      <c r="J489" t="s">
        <v>2763</v>
      </c>
    </row>
    <row r="490" spans="1:10" x14ac:dyDescent="0.25">
      <c r="A490" t="s">
        <v>2731</v>
      </c>
      <c r="B490" t="s">
        <v>2736</v>
      </c>
      <c r="C490" t="s">
        <v>649</v>
      </c>
      <c r="D490">
        <v>152</v>
      </c>
      <c r="E490">
        <v>1</v>
      </c>
      <c r="F490">
        <v>7235</v>
      </c>
      <c r="G490">
        <v>1.45</v>
      </c>
      <c r="H490">
        <v>7389.45</v>
      </c>
      <c r="I490">
        <v>153.44999999999999</v>
      </c>
      <c r="J490" t="s">
        <v>2764</v>
      </c>
    </row>
    <row r="491" spans="1:10" x14ac:dyDescent="0.25">
      <c r="A491" t="s">
        <v>2731</v>
      </c>
      <c r="B491" t="s">
        <v>2736</v>
      </c>
      <c r="C491" t="s">
        <v>652</v>
      </c>
      <c r="D491">
        <v>181</v>
      </c>
      <c r="E491">
        <v>1</v>
      </c>
      <c r="F491">
        <v>7088</v>
      </c>
      <c r="G491">
        <v>1.48</v>
      </c>
      <c r="H491">
        <v>7271.48</v>
      </c>
      <c r="I491">
        <v>182.48</v>
      </c>
      <c r="J491" t="s">
        <v>2765</v>
      </c>
    </row>
    <row r="492" spans="1:10" x14ac:dyDescent="0.25">
      <c r="A492" t="s">
        <v>2731</v>
      </c>
      <c r="B492" t="s">
        <v>2736</v>
      </c>
      <c r="C492" t="s">
        <v>670</v>
      </c>
      <c r="D492">
        <v>213</v>
      </c>
      <c r="E492">
        <v>1</v>
      </c>
      <c r="F492">
        <v>7250</v>
      </c>
      <c r="G492">
        <v>1.86</v>
      </c>
      <c r="H492">
        <v>7465.86</v>
      </c>
      <c r="I492">
        <v>214.86</v>
      </c>
      <c r="J492" t="s">
        <v>2766</v>
      </c>
    </row>
    <row r="493" spans="1:10" x14ac:dyDescent="0.25">
      <c r="A493" t="s">
        <v>2731</v>
      </c>
      <c r="B493" t="s">
        <v>2736</v>
      </c>
      <c r="C493" t="s">
        <v>672</v>
      </c>
      <c r="D493">
        <v>223</v>
      </c>
      <c r="E493">
        <v>1</v>
      </c>
      <c r="F493">
        <v>7257</v>
      </c>
      <c r="G493">
        <v>1.96</v>
      </c>
      <c r="H493">
        <v>7482.96</v>
      </c>
      <c r="I493">
        <v>224.96</v>
      </c>
      <c r="J493" t="s">
        <v>2767</v>
      </c>
    </row>
    <row r="494" spans="1:10" x14ac:dyDescent="0.25">
      <c r="A494" t="s">
        <v>2731</v>
      </c>
      <c r="B494" t="s">
        <v>2736</v>
      </c>
      <c r="C494" t="s">
        <v>674</v>
      </c>
      <c r="D494">
        <v>233</v>
      </c>
      <c r="E494">
        <v>1</v>
      </c>
      <c r="F494">
        <v>7192</v>
      </c>
      <c r="G494">
        <v>2.02</v>
      </c>
      <c r="H494">
        <v>7428.02</v>
      </c>
      <c r="I494">
        <v>235.02</v>
      </c>
      <c r="J494" t="s">
        <v>2768</v>
      </c>
    </row>
    <row r="495" spans="1:10" x14ac:dyDescent="0.25">
      <c r="A495" t="s">
        <v>2731</v>
      </c>
      <c r="B495" t="s">
        <v>2736</v>
      </c>
      <c r="C495" t="s">
        <v>695</v>
      </c>
      <c r="D495">
        <v>227</v>
      </c>
      <c r="E495">
        <v>1</v>
      </c>
      <c r="F495">
        <v>18821</v>
      </c>
      <c r="G495">
        <v>1.76</v>
      </c>
      <c r="H495">
        <v>19050.759999999998</v>
      </c>
      <c r="I495">
        <v>228.76</v>
      </c>
      <c r="J495" t="s">
        <v>2769</v>
      </c>
    </row>
    <row r="496" spans="1:10" x14ac:dyDescent="0.25">
      <c r="A496" t="s">
        <v>2731</v>
      </c>
      <c r="B496" t="s">
        <v>2736</v>
      </c>
      <c r="C496" t="s">
        <v>696</v>
      </c>
      <c r="D496">
        <v>135</v>
      </c>
      <c r="E496">
        <v>1</v>
      </c>
      <c r="F496">
        <v>6410</v>
      </c>
      <c r="G496">
        <v>1.01</v>
      </c>
      <c r="H496">
        <v>6547.01</v>
      </c>
      <c r="I496">
        <v>136.01</v>
      </c>
      <c r="J496" t="s">
        <v>2770</v>
      </c>
    </row>
    <row r="497" spans="1:10" x14ac:dyDescent="0.25">
      <c r="A497" t="s">
        <v>2731</v>
      </c>
      <c r="B497" t="s">
        <v>2736</v>
      </c>
      <c r="C497" t="s">
        <v>697</v>
      </c>
      <c r="D497">
        <v>143</v>
      </c>
      <c r="E497">
        <v>1</v>
      </c>
      <c r="F497">
        <v>6388</v>
      </c>
      <c r="G497">
        <v>1.02</v>
      </c>
      <c r="H497">
        <v>6533.02</v>
      </c>
      <c r="I497">
        <v>144.02000000000001</v>
      </c>
      <c r="J497" t="s">
        <v>2771</v>
      </c>
    </row>
    <row r="498" spans="1:10" x14ac:dyDescent="0.25">
      <c r="A498" t="s">
        <v>2731</v>
      </c>
      <c r="B498" t="s">
        <v>2736</v>
      </c>
      <c r="C498" t="s">
        <v>698</v>
      </c>
      <c r="D498">
        <v>140</v>
      </c>
      <c r="E498">
        <v>1</v>
      </c>
      <c r="F498">
        <v>7047</v>
      </c>
      <c r="G498">
        <v>1.03</v>
      </c>
      <c r="H498">
        <v>7189.03</v>
      </c>
      <c r="I498">
        <v>141.03</v>
      </c>
      <c r="J498" t="s">
        <v>2772</v>
      </c>
    </row>
    <row r="499" spans="1:10" x14ac:dyDescent="0.25">
      <c r="A499" t="s">
        <v>2731</v>
      </c>
      <c r="B499" t="s">
        <v>2736</v>
      </c>
      <c r="C499" t="s">
        <v>699</v>
      </c>
      <c r="D499">
        <v>146</v>
      </c>
      <c r="E499">
        <v>1</v>
      </c>
      <c r="F499">
        <v>8010</v>
      </c>
      <c r="G499">
        <v>1.03</v>
      </c>
      <c r="H499">
        <v>8158.03</v>
      </c>
      <c r="I499">
        <v>147.03</v>
      </c>
      <c r="J499" t="s">
        <v>2773</v>
      </c>
    </row>
    <row r="500" spans="1:10" x14ac:dyDescent="0.25">
      <c r="A500" t="s">
        <v>2731</v>
      </c>
      <c r="B500" t="s">
        <v>2736</v>
      </c>
      <c r="C500" t="s">
        <v>700</v>
      </c>
      <c r="D500">
        <v>154</v>
      </c>
      <c r="E500">
        <v>1</v>
      </c>
      <c r="F500">
        <v>8003</v>
      </c>
      <c r="G500">
        <v>1.03</v>
      </c>
      <c r="H500">
        <v>8159.03</v>
      </c>
      <c r="I500">
        <v>155.03</v>
      </c>
      <c r="J500" t="s">
        <v>2774</v>
      </c>
    </row>
    <row r="501" spans="1:10" x14ac:dyDescent="0.25">
      <c r="A501" t="s">
        <v>2731</v>
      </c>
      <c r="B501" t="s">
        <v>2736</v>
      </c>
      <c r="C501" t="s">
        <v>701</v>
      </c>
      <c r="D501">
        <v>103</v>
      </c>
      <c r="E501">
        <v>1</v>
      </c>
      <c r="F501">
        <v>9739</v>
      </c>
      <c r="G501">
        <v>1.0900000000000001</v>
      </c>
      <c r="H501">
        <v>9844.09</v>
      </c>
      <c r="I501">
        <v>104.09</v>
      </c>
      <c r="J501" t="s">
        <v>2775</v>
      </c>
    </row>
    <row r="502" spans="1:10" x14ac:dyDescent="0.25">
      <c r="A502" t="s">
        <v>2731</v>
      </c>
      <c r="B502" t="s">
        <v>2736</v>
      </c>
      <c r="C502" t="s">
        <v>702</v>
      </c>
      <c r="D502">
        <v>117</v>
      </c>
      <c r="E502">
        <v>1</v>
      </c>
      <c r="F502">
        <v>12208</v>
      </c>
      <c r="G502">
        <v>1.17</v>
      </c>
      <c r="H502">
        <v>12327.17</v>
      </c>
      <c r="I502">
        <v>118.17</v>
      </c>
      <c r="J502" t="s">
        <v>2776</v>
      </c>
    </row>
    <row r="503" spans="1:10" x14ac:dyDescent="0.25">
      <c r="A503" t="s">
        <v>2731</v>
      </c>
      <c r="B503" t="s">
        <v>2736</v>
      </c>
      <c r="C503" t="s">
        <v>703</v>
      </c>
      <c r="D503">
        <v>104</v>
      </c>
      <c r="E503">
        <v>1</v>
      </c>
      <c r="F503">
        <v>12201</v>
      </c>
      <c r="G503">
        <v>1.1299999999999999</v>
      </c>
      <c r="H503">
        <v>12307.13</v>
      </c>
      <c r="I503">
        <v>105.13</v>
      </c>
      <c r="J503" t="s">
        <v>2777</v>
      </c>
    </row>
    <row r="504" spans="1:10" x14ac:dyDescent="0.25">
      <c r="A504" t="s">
        <v>2731</v>
      </c>
      <c r="B504" t="s">
        <v>2736</v>
      </c>
      <c r="C504" t="s">
        <v>704</v>
      </c>
      <c r="D504">
        <v>228</v>
      </c>
      <c r="E504">
        <v>1</v>
      </c>
      <c r="F504">
        <v>14348</v>
      </c>
      <c r="G504">
        <v>1.76</v>
      </c>
      <c r="H504">
        <v>14578.76</v>
      </c>
      <c r="I504">
        <v>229.76</v>
      </c>
      <c r="J504" t="s">
        <v>2778</v>
      </c>
    </row>
    <row r="505" spans="1:10" x14ac:dyDescent="0.25">
      <c r="A505" t="s">
        <v>2731</v>
      </c>
      <c r="B505" t="s">
        <v>2736</v>
      </c>
      <c r="C505" t="s">
        <v>705</v>
      </c>
      <c r="D505">
        <v>162</v>
      </c>
      <c r="E505">
        <v>1</v>
      </c>
      <c r="F505">
        <v>14313</v>
      </c>
      <c r="G505">
        <v>1.76</v>
      </c>
      <c r="H505">
        <v>14477.76</v>
      </c>
      <c r="I505">
        <v>163.76</v>
      </c>
      <c r="J505" t="s">
        <v>2779</v>
      </c>
    </row>
    <row r="506" spans="1:10" x14ac:dyDescent="0.25">
      <c r="A506" t="s">
        <v>2731</v>
      </c>
      <c r="B506" t="s">
        <v>2736</v>
      </c>
      <c r="C506" t="s">
        <v>706</v>
      </c>
      <c r="D506">
        <v>241</v>
      </c>
      <c r="E506">
        <v>1</v>
      </c>
      <c r="F506">
        <v>18596</v>
      </c>
      <c r="G506">
        <v>1.76</v>
      </c>
      <c r="H506">
        <v>18839.759999999998</v>
      </c>
      <c r="I506">
        <v>242.76</v>
      </c>
      <c r="J506" t="s">
        <v>2780</v>
      </c>
    </row>
    <row r="507" spans="1:10" x14ac:dyDescent="0.25">
      <c r="A507" t="s">
        <v>2731</v>
      </c>
      <c r="B507" t="s">
        <v>2736</v>
      </c>
      <c r="C507" t="s">
        <v>707</v>
      </c>
      <c r="D507">
        <v>236</v>
      </c>
      <c r="E507">
        <v>1</v>
      </c>
      <c r="F507">
        <v>22674</v>
      </c>
      <c r="G507">
        <v>1.78</v>
      </c>
      <c r="H507">
        <v>22912.78</v>
      </c>
      <c r="I507">
        <v>237.78</v>
      </c>
      <c r="J507" t="s">
        <v>2781</v>
      </c>
    </row>
    <row r="508" spans="1:10" x14ac:dyDescent="0.25">
      <c r="A508" t="s">
        <v>2731</v>
      </c>
      <c r="B508" t="s">
        <v>2736</v>
      </c>
      <c r="C508" t="s">
        <v>708</v>
      </c>
      <c r="D508">
        <v>239</v>
      </c>
      <c r="E508">
        <v>1</v>
      </c>
      <c r="F508">
        <v>22674</v>
      </c>
      <c r="G508">
        <v>1.76</v>
      </c>
      <c r="H508">
        <v>22915.759999999998</v>
      </c>
      <c r="I508">
        <v>240.76</v>
      </c>
      <c r="J508" t="s">
        <v>2782</v>
      </c>
    </row>
    <row r="509" spans="1:10" x14ac:dyDescent="0.25">
      <c r="A509" t="s">
        <v>2731</v>
      </c>
      <c r="B509" t="s">
        <v>2736</v>
      </c>
      <c r="C509" t="s">
        <v>710</v>
      </c>
      <c r="D509">
        <v>132</v>
      </c>
      <c r="E509">
        <v>1</v>
      </c>
      <c r="F509">
        <v>5517</v>
      </c>
      <c r="G509">
        <v>1.47</v>
      </c>
      <c r="H509">
        <v>5651.47</v>
      </c>
      <c r="I509">
        <v>133.47</v>
      </c>
      <c r="J509" t="s">
        <v>2783</v>
      </c>
    </row>
    <row r="510" spans="1:10" x14ac:dyDescent="0.25">
      <c r="A510" t="s">
        <v>2731</v>
      </c>
      <c r="B510" t="s">
        <v>2736</v>
      </c>
      <c r="C510" t="s">
        <v>711</v>
      </c>
      <c r="D510">
        <v>136</v>
      </c>
      <c r="E510">
        <v>1</v>
      </c>
      <c r="F510">
        <v>7994</v>
      </c>
      <c r="G510">
        <v>1.47</v>
      </c>
      <c r="H510">
        <v>8132.47</v>
      </c>
      <c r="I510">
        <v>137.47</v>
      </c>
      <c r="J510" t="s">
        <v>2784</v>
      </c>
    </row>
    <row r="511" spans="1:10" x14ac:dyDescent="0.25">
      <c r="A511" t="s">
        <v>2731</v>
      </c>
      <c r="B511" t="s">
        <v>2736</v>
      </c>
      <c r="C511" t="s">
        <v>712</v>
      </c>
      <c r="D511">
        <v>147</v>
      </c>
      <c r="E511">
        <v>1</v>
      </c>
      <c r="F511">
        <v>9756</v>
      </c>
      <c r="G511">
        <v>1.6</v>
      </c>
      <c r="H511">
        <v>9905.6</v>
      </c>
      <c r="I511">
        <v>148.6</v>
      </c>
      <c r="J511" t="s">
        <v>2785</v>
      </c>
    </row>
    <row r="512" spans="1:10" x14ac:dyDescent="0.25">
      <c r="A512" t="s">
        <v>2731</v>
      </c>
      <c r="B512" t="s">
        <v>2736</v>
      </c>
      <c r="C512" t="s">
        <v>713</v>
      </c>
      <c r="D512">
        <v>171</v>
      </c>
      <c r="E512">
        <v>1</v>
      </c>
      <c r="F512">
        <v>12308</v>
      </c>
      <c r="G512">
        <v>1.73</v>
      </c>
      <c r="H512">
        <v>12481.73</v>
      </c>
      <c r="I512">
        <v>172.73</v>
      </c>
      <c r="J512" t="s">
        <v>2786</v>
      </c>
    </row>
    <row r="513" spans="1:10" x14ac:dyDescent="0.25">
      <c r="A513" t="s">
        <v>2731</v>
      </c>
      <c r="B513" t="s">
        <v>2736</v>
      </c>
      <c r="C513" t="s">
        <v>714</v>
      </c>
      <c r="D513">
        <v>404</v>
      </c>
      <c r="E513">
        <v>1</v>
      </c>
      <c r="F513">
        <v>18968</v>
      </c>
      <c r="G513">
        <v>3.16</v>
      </c>
      <c r="H513">
        <v>19376.16</v>
      </c>
      <c r="I513">
        <v>407.16</v>
      </c>
      <c r="J513" t="s">
        <v>2787</v>
      </c>
    </row>
    <row r="514" spans="1:10" x14ac:dyDescent="0.25">
      <c r="A514" t="s">
        <v>2731</v>
      </c>
      <c r="B514" t="s">
        <v>2736</v>
      </c>
      <c r="C514" t="s">
        <v>715</v>
      </c>
      <c r="D514">
        <v>417</v>
      </c>
      <c r="E514">
        <v>1</v>
      </c>
      <c r="F514">
        <v>22874</v>
      </c>
      <c r="G514">
        <v>3.16</v>
      </c>
      <c r="H514">
        <v>23295.16</v>
      </c>
      <c r="I514">
        <v>420.16</v>
      </c>
      <c r="J514" t="s">
        <v>2788</v>
      </c>
    </row>
    <row r="515" spans="1:10" x14ac:dyDescent="0.25">
      <c r="A515" t="s">
        <v>2731</v>
      </c>
      <c r="B515" t="s">
        <v>2736</v>
      </c>
      <c r="C515" t="s">
        <v>716</v>
      </c>
      <c r="D515">
        <v>593</v>
      </c>
      <c r="E515">
        <v>1</v>
      </c>
      <c r="F515">
        <v>14409</v>
      </c>
      <c r="G515">
        <v>6.25</v>
      </c>
      <c r="H515">
        <v>15009.25</v>
      </c>
      <c r="I515">
        <v>599.25</v>
      </c>
      <c r="J515" t="s">
        <v>2789</v>
      </c>
    </row>
    <row r="516" spans="1:10" x14ac:dyDescent="0.25">
      <c r="A516" t="s">
        <v>2731</v>
      </c>
      <c r="B516" t="s">
        <v>2736</v>
      </c>
      <c r="C516" t="s">
        <v>717</v>
      </c>
      <c r="D516">
        <v>593</v>
      </c>
      <c r="E516">
        <v>1</v>
      </c>
      <c r="F516">
        <v>18826</v>
      </c>
      <c r="G516">
        <v>6.25</v>
      </c>
      <c r="H516">
        <v>19426.25</v>
      </c>
      <c r="I516">
        <v>599.25</v>
      </c>
      <c r="J516" t="s">
        <v>2790</v>
      </c>
    </row>
    <row r="517" spans="1:10" x14ac:dyDescent="0.25">
      <c r="A517" t="s">
        <v>2731</v>
      </c>
      <c r="B517" t="s">
        <v>2736</v>
      </c>
      <c r="C517" t="s">
        <v>718</v>
      </c>
      <c r="D517">
        <v>593</v>
      </c>
      <c r="E517">
        <v>1</v>
      </c>
      <c r="F517">
        <v>22904</v>
      </c>
      <c r="G517">
        <v>6.25</v>
      </c>
      <c r="H517">
        <v>23504.25</v>
      </c>
      <c r="I517">
        <v>599.25</v>
      </c>
      <c r="J517" t="s">
        <v>2791</v>
      </c>
    </row>
    <row r="518" spans="1:10" x14ac:dyDescent="0.25">
      <c r="A518" t="s">
        <v>2731</v>
      </c>
      <c r="B518" t="s">
        <v>2792</v>
      </c>
      <c r="C518" t="s">
        <v>411</v>
      </c>
      <c r="D518">
        <v>517</v>
      </c>
      <c r="E518">
        <v>11</v>
      </c>
      <c r="F518">
        <v>528</v>
      </c>
      <c r="G518">
        <v>44</v>
      </c>
      <c r="H518">
        <v>1100</v>
      </c>
      <c r="I518">
        <v>571</v>
      </c>
      <c r="J518" t="s">
        <v>2793</v>
      </c>
    </row>
    <row r="519" spans="1:10" x14ac:dyDescent="0.25">
      <c r="A519" t="s">
        <v>2731</v>
      </c>
      <c r="B519" t="s">
        <v>2792</v>
      </c>
      <c r="C519" t="s">
        <v>413</v>
      </c>
      <c r="D519">
        <v>527</v>
      </c>
      <c r="E519">
        <v>17</v>
      </c>
      <c r="F519">
        <v>1105</v>
      </c>
      <c r="G519">
        <v>51</v>
      </c>
      <c r="H519">
        <v>1700</v>
      </c>
      <c r="I519">
        <v>594</v>
      </c>
      <c r="J519" t="s">
        <v>2794</v>
      </c>
    </row>
    <row r="520" spans="1:10" x14ac:dyDescent="0.25">
      <c r="A520" t="s">
        <v>2731</v>
      </c>
      <c r="B520" t="s">
        <v>2792</v>
      </c>
      <c r="C520" t="s">
        <v>592</v>
      </c>
      <c r="D520">
        <v>1800</v>
      </c>
      <c r="E520">
        <v>45</v>
      </c>
      <c r="F520">
        <v>2520</v>
      </c>
      <c r="G520">
        <v>135</v>
      </c>
      <c r="H520">
        <v>4500</v>
      </c>
      <c r="I520">
        <v>1979</v>
      </c>
      <c r="J520" t="s">
        <v>2795</v>
      </c>
    </row>
    <row r="521" spans="1:10" x14ac:dyDescent="0.25">
      <c r="A521" t="s">
        <v>2731</v>
      </c>
      <c r="B521" t="s">
        <v>2792</v>
      </c>
      <c r="C521" t="s">
        <v>585</v>
      </c>
      <c r="D521">
        <v>1927</v>
      </c>
      <c r="E521">
        <v>94</v>
      </c>
      <c r="F521">
        <v>2491</v>
      </c>
      <c r="G521">
        <v>188</v>
      </c>
      <c r="H521">
        <v>4700</v>
      </c>
      <c r="I521">
        <v>2208</v>
      </c>
      <c r="J521" t="s">
        <v>2796</v>
      </c>
    </row>
    <row r="522" spans="1:10" x14ac:dyDescent="0.25">
      <c r="A522" t="s">
        <v>2731</v>
      </c>
      <c r="B522" t="s">
        <v>2792</v>
      </c>
      <c r="C522" t="s">
        <v>474</v>
      </c>
      <c r="D522">
        <v>539.4</v>
      </c>
      <c r="E522">
        <v>26.1</v>
      </c>
      <c r="F522">
        <v>243.6</v>
      </c>
      <c r="G522">
        <v>60.9</v>
      </c>
      <c r="H522">
        <v>870</v>
      </c>
      <c r="I522">
        <v>625.4</v>
      </c>
      <c r="J522" t="s">
        <v>2797</v>
      </c>
    </row>
    <row r="523" spans="1:10" x14ac:dyDescent="0.25">
      <c r="A523" t="s">
        <v>2731</v>
      </c>
      <c r="B523" t="s">
        <v>2792</v>
      </c>
      <c r="C523" t="s">
        <v>485</v>
      </c>
      <c r="D523">
        <v>539</v>
      </c>
      <c r="E523">
        <v>22</v>
      </c>
      <c r="F523">
        <v>473</v>
      </c>
      <c r="G523">
        <v>66</v>
      </c>
      <c r="H523">
        <v>1100</v>
      </c>
      <c r="I523">
        <v>626</v>
      </c>
      <c r="J523" t="s">
        <v>2798</v>
      </c>
    </row>
    <row r="524" spans="1:10" x14ac:dyDescent="0.25">
      <c r="A524" t="s">
        <v>2731</v>
      </c>
      <c r="B524" t="s">
        <v>2792</v>
      </c>
      <c r="C524" t="s">
        <v>474</v>
      </c>
      <c r="D524">
        <v>432.4</v>
      </c>
      <c r="E524">
        <v>9.1999999999999993</v>
      </c>
      <c r="F524">
        <v>441.6</v>
      </c>
      <c r="G524">
        <v>36.799999999999997</v>
      </c>
      <c r="H524">
        <v>920</v>
      </c>
      <c r="I524">
        <v>477.4</v>
      </c>
      <c r="J524" t="s">
        <v>2799</v>
      </c>
    </row>
    <row r="525" spans="1:10" x14ac:dyDescent="0.25">
      <c r="A525" t="s">
        <v>2731</v>
      </c>
      <c r="B525" t="s">
        <v>2792</v>
      </c>
      <c r="C525" t="s">
        <v>485</v>
      </c>
      <c r="D525">
        <v>612</v>
      </c>
      <c r="E525">
        <v>24</v>
      </c>
      <c r="F525">
        <v>492</v>
      </c>
      <c r="G525">
        <v>72</v>
      </c>
      <c r="H525">
        <v>1200</v>
      </c>
      <c r="I525">
        <v>707</v>
      </c>
      <c r="J525" t="s">
        <v>2800</v>
      </c>
    </row>
    <row r="526" spans="1:10" x14ac:dyDescent="0.25">
      <c r="A526" t="s">
        <v>2731</v>
      </c>
      <c r="B526" t="s">
        <v>2792</v>
      </c>
      <c r="C526" t="s">
        <v>481</v>
      </c>
      <c r="D526">
        <v>646.79999999999995</v>
      </c>
      <c r="E526">
        <v>29.4</v>
      </c>
      <c r="F526">
        <v>235.2</v>
      </c>
      <c r="G526">
        <v>68.599999999999994</v>
      </c>
      <c r="H526">
        <v>980</v>
      </c>
      <c r="I526">
        <v>743.8</v>
      </c>
      <c r="J526" t="s">
        <v>2801</v>
      </c>
    </row>
    <row r="527" spans="1:10" x14ac:dyDescent="0.25">
      <c r="A527" t="s">
        <v>2731</v>
      </c>
      <c r="B527" t="s">
        <v>2792</v>
      </c>
      <c r="C527" t="s">
        <v>492</v>
      </c>
      <c r="D527">
        <v>636</v>
      </c>
      <c r="E527">
        <v>24</v>
      </c>
      <c r="F527">
        <v>468</v>
      </c>
      <c r="G527">
        <v>72</v>
      </c>
      <c r="H527">
        <v>1200</v>
      </c>
      <c r="I527">
        <v>731</v>
      </c>
      <c r="J527" t="s">
        <v>2802</v>
      </c>
    </row>
    <row r="528" spans="1:10" x14ac:dyDescent="0.25">
      <c r="A528" t="s">
        <v>2731</v>
      </c>
      <c r="B528" t="s">
        <v>2792</v>
      </c>
      <c r="C528" t="s">
        <v>496</v>
      </c>
      <c r="D528">
        <v>630</v>
      </c>
      <c r="E528">
        <v>28</v>
      </c>
      <c r="F528">
        <v>672</v>
      </c>
      <c r="G528">
        <v>70</v>
      </c>
      <c r="H528">
        <v>1400</v>
      </c>
      <c r="I528">
        <v>727</v>
      </c>
      <c r="J528" t="s">
        <v>2803</v>
      </c>
    </row>
    <row r="529" spans="1:10" x14ac:dyDescent="0.25">
      <c r="A529" t="s">
        <v>2731</v>
      </c>
      <c r="B529" t="s">
        <v>2792</v>
      </c>
      <c r="C529" t="s">
        <v>500</v>
      </c>
      <c r="D529">
        <v>656</v>
      </c>
      <c r="E529">
        <v>32</v>
      </c>
      <c r="F529">
        <v>848</v>
      </c>
      <c r="G529">
        <v>64</v>
      </c>
      <c r="H529">
        <v>1600</v>
      </c>
      <c r="I529">
        <v>751</v>
      </c>
      <c r="J529" t="s">
        <v>2804</v>
      </c>
    </row>
    <row r="530" spans="1:10" x14ac:dyDescent="0.25">
      <c r="A530" t="s">
        <v>2731</v>
      </c>
      <c r="B530" t="s">
        <v>2792</v>
      </c>
      <c r="C530" t="s">
        <v>532</v>
      </c>
      <c r="D530">
        <v>517</v>
      </c>
      <c r="E530">
        <v>11</v>
      </c>
      <c r="F530">
        <v>528</v>
      </c>
      <c r="G530">
        <v>44</v>
      </c>
      <c r="H530">
        <v>1100</v>
      </c>
      <c r="I530">
        <v>571</v>
      </c>
      <c r="J530" t="s">
        <v>2805</v>
      </c>
    </row>
    <row r="531" spans="1:10" x14ac:dyDescent="0.25">
      <c r="A531" t="s">
        <v>2731</v>
      </c>
      <c r="B531" t="s">
        <v>2792</v>
      </c>
      <c r="C531" t="s">
        <v>544</v>
      </c>
      <c r="D531">
        <v>512</v>
      </c>
      <c r="E531">
        <v>16</v>
      </c>
      <c r="F531">
        <v>1024</v>
      </c>
      <c r="G531">
        <v>48</v>
      </c>
      <c r="H531">
        <v>1600</v>
      </c>
      <c r="I531">
        <v>575</v>
      </c>
      <c r="J531" t="s">
        <v>2806</v>
      </c>
    </row>
    <row r="532" spans="1:10" x14ac:dyDescent="0.25">
      <c r="A532" t="s">
        <v>2731</v>
      </c>
      <c r="B532" t="s">
        <v>2792</v>
      </c>
      <c r="C532" t="s">
        <v>568</v>
      </c>
      <c r="D532">
        <v>1540</v>
      </c>
      <c r="E532">
        <v>35</v>
      </c>
      <c r="F532">
        <v>1785</v>
      </c>
      <c r="G532">
        <v>140</v>
      </c>
      <c r="H532">
        <v>3500</v>
      </c>
      <c r="I532">
        <v>1714</v>
      </c>
      <c r="J532" t="s">
        <v>2807</v>
      </c>
    </row>
    <row r="533" spans="1:10" x14ac:dyDescent="0.25">
      <c r="A533" t="s">
        <v>2731</v>
      </c>
      <c r="B533" t="s">
        <v>2792</v>
      </c>
      <c r="C533" t="s">
        <v>582</v>
      </c>
      <c r="D533">
        <v>1961</v>
      </c>
      <c r="E533">
        <v>159</v>
      </c>
      <c r="F533">
        <v>3021</v>
      </c>
      <c r="G533">
        <v>159</v>
      </c>
      <c r="H533">
        <v>5300</v>
      </c>
      <c r="I533">
        <v>2278</v>
      </c>
      <c r="J533" t="s">
        <v>2808</v>
      </c>
    </row>
    <row r="534" spans="1:10" x14ac:dyDescent="0.25">
      <c r="A534" t="s">
        <v>2731</v>
      </c>
      <c r="B534" t="s">
        <v>2792</v>
      </c>
      <c r="C534" t="s">
        <v>571</v>
      </c>
      <c r="D534">
        <v>1755</v>
      </c>
      <c r="E534">
        <v>78</v>
      </c>
      <c r="F534">
        <v>1911</v>
      </c>
      <c r="G534">
        <v>156</v>
      </c>
      <c r="H534">
        <v>3900</v>
      </c>
      <c r="I534">
        <v>1988</v>
      </c>
      <c r="J534" t="s">
        <v>2809</v>
      </c>
    </row>
    <row r="535" spans="1:10" x14ac:dyDescent="0.25">
      <c r="A535" t="s">
        <v>2731</v>
      </c>
      <c r="B535" t="s">
        <v>2792</v>
      </c>
      <c r="C535" t="s">
        <v>575</v>
      </c>
      <c r="D535">
        <v>1681</v>
      </c>
      <c r="E535">
        <v>123</v>
      </c>
      <c r="F535">
        <v>2132</v>
      </c>
      <c r="G535">
        <v>164</v>
      </c>
      <c r="H535">
        <v>4100</v>
      </c>
      <c r="I535">
        <v>1967</v>
      </c>
      <c r="J535" t="s">
        <v>2810</v>
      </c>
    </row>
    <row r="536" spans="1:10" x14ac:dyDescent="0.25">
      <c r="A536" t="s">
        <v>2731</v>
      </c>
      <c r="B536" t="s">
        <v>2792</v>
      </c>
      <c r="C536" t="s">
        <v>578</v>
      </c>
      <c r="D536">
        <v>1739</v>
      </c>
      <c r="E536">
        <v>94</v>
      </c>
      <c r="F536">
        <v>2726</v>
      </c>
      <c r="G536">
        <v>141</v>
      </c>
      <c r="H536">
        <v>4700</v>
      </c>
      <c r="I536">
        <v>1973</v>
      </c>
      <c r="J536" t="s">
        <v>2811</v>
      </c>
    </row>
    <row r="537" spans="1:10" x14ac:dyDescent="0.25">
      <c r="A537" t="s">
        <v>2731</v>
      </c>
      <c r="B537" t="s">
        <v>2792</v>
      </c>
      <c r="C537" t="s">
        <v>443</v>
      </c>
      <c r="D537">
        <v>1715</v>
      </c>
      <c r="E537">
        <v>98</v>
      </c>
      <c r="F537">
        <v>2940</v>
      </c>
      <c r="G537">
        <v>147</v>
      </c>
      <c r="H537">
        <v>4900</v>
      </c>
      <c r="I537">
        <v>1959</v>
      </c>
      <c r="J537" t="s">
        <v>2812</v>
      </c>
    </row>
    <row r="538" spans="1:10" x14ac:dyDescent="0.25">
      <c r="A538" t="s">
        <v>2731</v>
      </c>
      <c r="B538" t="s">
        <v>2792</v>
      </c>
      <c r="C538" t="s">
        <v>446</v>
      </c>
      <c r="D538">
        <v>1696</v>
      </c>
      <c r="E538">
        <v>106</v>
      </c>
      <c r="F538">
        <v>3339</v>
      </c>
      <c r="G538">
        <v>159</v>
      </c>
      <c r="H538">
        <v>5300</v>
      </c>
      <c r="I538">
        <v>1960</v>
      </c>
      <c r="J538" t="s">
        <v>2813</v>
      </c>
    </row>
    <row r="539" spans="1:10" x14ac:dyDescent="0.25">
      <c r="A539" t="s">
        <v>2731</v>
      </c>
      <c r="B539" t="s">
        <v>2792</v>
      </c>
      <c r="C539" t="s">
        <v>458</v>
      </c>
      <c r="D539">
        <v>528</v>
      </c>
      <c r="E539">
        <v>22</v>
      </c>
      <c r="F539">
        <v>495</v>
      </c>
      <c r="G539">
        <v>55</v>
      </c>
      <c r="H539">
        <v>1100</v>
      </c>
      <c r="I539">
        <v>604</v>
      </c>
      <c r="J539" t="s">
        <v>2814</v>
      </c>
    </row>
    <row r="540" spans="1:10" x14ac:dyDescent="0.25">
      <c r="A540" t="s">
        <v>2731</v>
      </c>
      <c r="B540" t="s">
        <v>2792</v>
      </c>
      <c r="C540" t="s">
        <v>448</v>
      </c>
      <c r="D540">
        <v>470</v>
      </c>
      <c r="E540">
        <v>20</v>
      </c>
      <c r="F540">
        <v>460</v>
      </c>
      <c r="G540">
        <v>50</v>
      </c>
      <c r="H540">
        <v>1000</v>
      </c>
      <c r="I540">
        <v>539</v>
      </c>
      <c r="J540" t="s">
        <v>2815</v>
      </c>
    </row>
    <row r="541" spans="1:10" x14ac:dyDescent="0.25">
      <c r="A541" t="s">
        <v>2731</v>
      </c>
      <c r="B541" t="s">
        <v>2792</v>
      </c>
      <c r="C541" t="s">
        <v>454</v>
      </c>
      <c r="D541">
        <v>469.8</v>
      </c>
      <c r="E541">
        <v>17.399999999999999</v>
      </c>
      <c r="F541">
        <v>330.6</v>
      </c>
      <c r="G541">
        <v>52.2</v>
      </c>
      <c r="H541">
        <v>870</v>
      </c>
      <c r="I541">
        <v>538.4</v>
      </c>
      <c r="J541" t="s">
        <v>2816</v>
      </c>
    </row>
    <row r="542" spans="1:10" x14ac:dyDescent="0.25">
      <c r="A542" t="s">
        <v>2731</v>
      </c>
      <c r="B542" t="s">
        <v>2792</v>
      </c>
      <c r="C542" t="s">
        <v>448</v>
      </c>
      <c r="D542">
        <v>509.6</v>
      </c>
      <c r="E542">
        <v>18.2</v>
      </c>
      <c r="F542">
        <v>327.60000000000002</v>
      </c>
      <c r="G542">
        <v>54.6</v>
      </c>
      <c r="H542">
        <v>910</v>
      </c>
      <c r="I542">
        <v>581.4</v>
      </c>
      <c r="J542" t="s">
        <v>2817</v>
      </c>
    </row>
    <row r="543" spans="1:10" x14ac:dyDescent="0.25">
      <c r="A543" t="s">
        <v>2731</v>
      </c>
      <c r="B543" t="s">
        <v>2792</v>
      </c>
      <c r="C543" t="s">
        <v>552</v>
      </c>
      <c r="D543">
        <v>1056</v>
      </c>
      <c r="E543">
        <v>32</v>
      </c>
      <c r="F543">
        <v>400</v>
      </c>
      <c r="G543">
        <v>112</v>
      </c>
      <c r="H543">
        <v>1600</v>
      </c>
      <c r="I543">
        <v>1199</v>
      </c>
      <c r="J543" t="s">
        <v>2818</v>
      </c>
    </row>
    <row r="544" spans="1:10" x14ac:dyDescent="0.25">
      <c r="A544" t="s">
        <v>2731</v>
      </c>
      <c r="B544" t="s">
        <v>2792</v>
      </c>
      <c r="C544" t="s">
        <v>556</v>
      </c>
      <c r="D544">
        <v>1037</v>
      </c>
      <c r="E544">
        <v>34</v>
      </c>
      <c r="F544">
        <v>527</v>
      </c>
      <c r="G544">
        <v>102</v>
      </c>
      <c r="H544">
        <v>1700</v>
      </c>
      <c r="I544">
        <v>1172</v>
      </c>
      <c r="J544" t="s">
        <v>2819</v>
      </c>
    </row>
    <row r="545" spans="1:10" x14ac:dyDescent="0.25">
      <c r="A545" t="s">
        <v>2731</v>
      </c>
      <c r="B545" t="s">
        <v>2792</v>
      </c>
      <c r="C545" t="s">
        <v>560</v>
      </c>
      <c r="D545">
        <v>1060</v>
      </c>
      <c r="E545">
        <v>40</v>
      </c>
      <c r="F545">
        <v>800</v>
      </c>
      <c r="G545">
        <v>100</v>
      </c>
      <c r="H545">
        <v>2000</v>
      </c>
      <c r="I545">
        <v>1199</v>
      </c>
      <c r="J545" t="s">
        <v>2820</v>
      </c>
    </row>
    <row r="546" spans="1:10" x14ac:dyDescent="0.25">
      <c r="A546" t="s">
        <v>2731</v>
      </c>
      <c r="B546" t="s">
        <v>2792</v>
      </c>
      <c r="C546" t="s">
        <v>564</v>
      </c>
      <c r="D546">
        <v>1035</v>
      </c>
      <c r="E546">
        <v>46</v>
      </c>
      <c r="F546">
        <v>1104</v>
      </c>
      <c r="G546">
        <v>115</v>
      </c>
      <c r="H546">
        <v>2300</v>
      </c>
      <c r="I546">
        <v>1195</v>
      </c>
      <c r="J546" t="s">
        <v>2821</v>
      </c>
    </row>
    <row r="547" spans="1:10" x14ac:dyDescent="0.25">
      <c r="A547" t="s">
        <v>2731</v>
      </c>
      <c r="B547" t="s">
        <v>2792</v>
      </c>
      <c r="C547" t="s">
        <v>415</v>
      </c>
      <c r="D547">
        <v>451.2</v>
      </c>
      <c r="E547">
        <v>19.2</v>
      </c>
      <c r="F547">
        <v>451.2</v>
      </c>
      <c r="G547">
        <v>38.4</v>
      </c>
      <c r="H547">
        <v>960</v>
      </c>
      <c r="I547">
        <v>507.8</v>
      </c>
      <c r="J547" t="s">
        <v>2822</v>
      </c>
    </row>
    <row r="548" spans="1:10" x14ac:dyDescent="0.25">
      <c r="A548" t="s">
        <v>2731</v>
      </c>
      <c r="B548" t="s">
        <v>2792</v>
      </c>
      <c r="C548" t="s">
        <v>548</v>
      </c>
      <c r="D548">
        <v>972</v>
      </c>
      <c r="E548">
        <v>54</v>
      </c>
      <c r="F548">
        <v>1566</v>
      </c>
      <c r="G548">
        <v>108</v>
      </c>
      <c r="H548">
        <v>2700</v>
      </c>
      <c r="I548">
        <v>1133</v>
      </c>
      <c r="J548" t="s">
        <v>2823</v>
      </c>
    </row>
    <row r="549" spans="1:10" x14ac:dyDescent="0.25">
      <c r="A549" t="s">
        <v>2731</v>
      </c>
      <c r="B549" t="s">
        <v>2792</v>
      </c>
      <c r="C549" t="s">
        <v>504</v>
      </c>
      <c r="D549">
        <v>510</v>
      </c>
      <c r="E549">
        <v>15</v>
      </c>
      <c r="F549">
        <v>930</v>
      </c>
      <c r="G549">
        <v>45</v>
      </c>
      <c r="H549">
        <v>1500</v>
      </c>
      <c r="I549">
        <v>569</v>
      </c>
      <c r="J549" t="s">
        <v>2824</v>
      </c>
    </row>
    <row r="550" spans="1:10" x14ac:dyDescent="0.25">
      <c r="A550" t="s">
        <v>2731</v>
      </c>
      <c r="B550" t="s">
        <v>2792</v>
      </c>
      <c r="C550" t="s">
        <v>462</v>
      </c>
      <c r="D550">
        <v>492</v>
      </c>
      <c r="E550">
        <v>12</v>
      </c>
      <c r="F550">
        <v>648</v>
      </c>
      <c r="G550">
        <v>48</v>
      </c>
      <c r="H550">
        <v>1200</v>
      </c>
      <c r="I550">
        <v>551</v>
      </c>
      <c r="J550" t="s">
        <v>2825</v>
      </c>
    </row>
    <row r="551" spans="1:10" x14ac:dyDescent="0.25">
      <c r="A551" t="s">
        <v>2731</v>
      </c>
      <c r="B551" t="s">
        <v>2792</v>
      </c>
      <c r="C551" t="s">
        <v>508</v>
      </c>
      <c r="D551">
        <v>1323</v>
      </c>
      <c r="E551">
        <v>54</v>
      </c>
      <c r="F551">
        <v>1188</v>
      </c>
      <c r="G551">
        <v>135</v>
      </c>
      <c r="H551">
        <v>2700</v>
      </c>
      <c r="I551">
        <v>1511</v>
      </c>
      <c r="J551" t="s">
        <v>2826</v>
      </c>
    </row>
    <row r="552" spans="1:10" x14ac:dyDescent="0.25">
      <c r="A552" t="s">
        <v>2731</v>
      </c>
      <c r="B552" t="s">
        <v>2792</v>
      </c>
      <c r="C552" t="s">
        <v>512</v>
      </c>
      <c r="D552">
        <v>1334</v>
      </c>
      <c r="E552">
        <v>58</v>
      </c>
      <c r="F552">
        <v>1392</v>
      </c>
      <c r="G552">
        <v>116</v>
      </c>
      <c r="H552">
        <v>2900</v>
      </c>
      <c r="I552">
        <v>1507</v>
      </c>
      <c r="J552" t="s">
        <v>2827</v>
      </c>
    </row>
    <row r="553" spans="1:10" x14ac:dyDescent="0.25">
      <c r="A553" t="s">
        <v>2731</v>
      </c>
      <c r="B553" t="s">
        <v>2792</v>
      </c>
      <c r="C553" t="s">
        <v>516</v>
      </c>
      <c r="D553">
        <v>1353</v>
      </c>
      <c r="E553">
        <v>66</v>
      </c>
      <c r="F553">
        <v>1782</v>
      </c>
      <c r="G553">
        <v>99</v>
      </c>
      <c r="H553">
        <v>3300</v>
      </c>
      <c r="I553">
        <v>1517</v>
      </c>
      <c r="J553" t="s">
        <v>2828</v>
      </c>
    </row>
    <row r="554" spans="1:10" x14ac:dyDescent="0.25">
      <c r="A554" t="s">
        <v>2731</v>
      </c>
      <c r="B554" t="s">
        <v>2792</v>
      </c>
      <c r="C554" t="s">
        <v>524</v>
      </c>
      <c r="D554">
        <v>1332</v>
      </c>
      <c r="E554">
        <v>74</v>
      </c>
      <c r="F554">
        <v>2183</v>
      </c>
      <c r="G554">
        <v>111</v>
      </c>
      <c r="H554">
        <v>3700</v>
      </c>
      <c r="I554">
        <v>1516</v>
      </c>
      <c r="J554" t="s">
        <v>2829</v>
      </c>
    </row>
    <row r="555" spans="1:10" x14ac:dyDescent="0.25">
      <c r="A555" t="s">
        <v>2731</v>
      </c>
      <c r="B555" t="s">
        <v>2792</v>
      </c>
      <c r="C555" t="s">
        <v>528</v>
      </c>
      <c r="D555">
        <v>1394</v>
      </c>
      <c r="E555">
        <v>41</v>
      </c>
      <c r="F555">
        <v>2542</v>
      </c>
      <c r="G555">
        <v>123</v>
      </c>
      <c r="H555">
        <v>4100</v>
      </c>
      <c r="I555">
        <v>1557</v>
      </c>
      <c r="J555" t="s">
        <v>2830</v>
      </c>
    </row>
    <row r="556" spans="1:10" x14ac:dyDescent="0.25">
      <c r="A556" t="s">
        <v>2731</v>
      </c>
      <c r="B556" t="s">
        <v>2792</v>
      </c>
      <c r="C556" t="s">
        <v>520</v>
      </c>
      <c r="D556">
        <v>1395</v>
      </c>
      <c r="E556">
        <v>45</v>
      </c>
      <c r="F556">
        <v>2925</v>
      </c>
      <c r="G556">
        <v>135</v>
      </c>
      <c r="H556">
        <v>4500</v>
      </c>
      <c r="I556">
        <v>1574</v>
      </c>
      <c r="J556" t="s">
        <v>2831</v>
      </c>
    </row>
    <row r="557" spans="1:10" x14ac:dyDescent="0.25">
      <c r="A557" t="s">
        <v>2731</v>
      </c>
      <c r="B557" t="s">
        <v>2792</v>
      </c>
      <c r="C557" t="s">
        <v>466</v>
      </c>
      <c r="D557">
        <v>617.5</v>
      </c>
      <c r="E557">
        <v>28.5</v>
      </c>
      <c r="F557">
        <v>247</v>
      </c>
      <c r="G557">
        <v>57</v>
      </c>
      <c r="H557">
        <v>950</v>
      </c>
      <c r="I557">
        <v>702</v>
      </c>
      <c r="J557" t="s">
        <v>2832</v>
      </c>
    </row>
    <row r="558" spans="1:10" x14ac:dyDescent="0.25">
      <c r="A558" t="s">
        <v>2731</v>
      </c>
      <c r="B558" t="s">
        <v>2792</v>
      </c>
      <c r="C558" t="s">
        <v>470</v>
      </c>
      <c r="D558">
        <v>624</v>
      </c>
      <c r="E558">
        <v>24</v>
      </c>
      <c r="F558">
        <v>492</v>
      </c>
      <c r="G558">
        <v>60</v>
      </c>
      <c r="H558">
        <v>1200</v>
      </c>
      <c r="I558">
        <v>707</v>
      </c>
      <c r="J558" t="s">
        <v>2833</v>
      </c>
    </row>
    <row r="559" spans="1:10" x14ac:dyDescent="0.25">
      <c r="A559" t="s">
        <v>2731</v>
      </c>
      <c r="B559" t="s">
        <v>2792</v>
      </c>
      <c r="C559" t="s">
        <v>536</v>
      </c>
      <c r="D559">
        <v>616</v>
      </c>
      <c r="E559">
        <v>11</v>
      </c>
      <c r="F559">
        <v>407</v>
      </c>
      <c r="G559">
        <v>66</v>
      </c>
      <c r="H559">
        <v>1100</v>
      </c>
      <c r="I559">
        <v>692</v>
      </c>
      <c r="J559" t="s">
        <v>2834</v>
      </c>
    </row>
    <row r="560" spans="1:10" x14ac:dyDescent="0.25">
      <c r="A560" t="s">
        <v>2731</v>
      </c>
      <c r="B560" t="s">
        <v>2792</v>
      </c>
      <c r="C560" t="s">
        <v>540</v>
      </c>
      <c r="D560">
        <v>624</v>
      </c>
      <c r="E560">
        <v>13</v>
      </c>
      <c r="F560">
        <v>598</v>
      </c>
      <c r="G560">
        <v>65</v>
      </c>
      <c r="H560">
        <v>1300</v>
      </c>
      <c r="I560">
        <v>701</v>
      </c>
      <c r="J560" t="s">
        <v>2835</v>
      </c>
    </row>
    <row r="561" spans="1:10" x14ac:dyDescent="0.25">
      <c r="A561" t="s">
        <v>2731</v>
      </c>
      <c r="B561" t="s">
        <v>2792</v>
      </c>
      <c r="C561" t="s">
        <v>421</v>
      </c>
      <c r="D561">
        <v>1034</v>
      </c>
      <c r="E561">
        <v>22</v>
      </c>
      <c r="F561">
        <v>1056</v>
      </c>
      <c r="G561">
        <v>88</v>
      </c>
      <c r="H561">
        <v>2200</v>
      </c>
      <c r="I561">
        <v>1143</v>
      </c>
      <c r="J561" t="s">
        <v>2836</v>
      </c>
    </row>
    <row r="562" spans="1:10" x14ac:dyDescent="0.25">
      <c r="A562" t="s">
        <v>2731</v>
      </c>
      <c r="B562" t="s">
        <v>2792</v>
      </c>
      <c r="C562" t="s">
        <v>427</v>
      </c>
      <c r="D562">
        <v>1032</v>
      </c>
      <c r="E562">
        <v>24</v>
      </c>
      <c r="F562">
        <v>1224</v>
      </c>
      <c r="G562">
        <v>120</v>
      </c>
      <c r="H562">
        <v>2400</v>
      </c>
      <c r="I562">
        <v>1175</v>
      </c>
      <c r="J562" t="s">
        <v>2837</v>
      </c>
    </row>
    <row r="563" spans="1:10" x14ac:dyDescent="0.25">
      <c r="A563" t="s">
        <v>2731</v>
      </c>
      <c r="B563" t="s">
        <v>2792</v>
      </c>
      <c r="C563" t="s">
        <v>433</v>
      </c>
      <c r="D563">
        <v>1044</v>
      </c>
      <c r="E563">
        <v>29</v>
      </c>
      <c r="F563">
        <v>1711</v>
      </c>
      <c r="G563">
        <v>116</v>
      </c>
      <c r="H563">
        <v>2900</v>
      </c>
      <c r="I563">
        <v>1188</v>
      </c>
      <c r="J563" t="s">
        <v>2838</v>
      </c>
    </row>
    <row r="564" spans="1:10" x14ac:dyDescent="0.25">
      <c r="A564" t="s">
        <v>2731</v>
      </c>
      <c r="B564" t="s">
        <v>2792</v>
      </c>
      <c r="C564" t="s">
        <v>439</v>
      </c>
      <c r="D564">
        <v>1024</v>
      </c>
      <c r="E564">
        <v>32</v>
      </c>
      <c r="F564">
        <v>2016</v>
      </c>
      <c r="G564">
        <v>128</v>
      </c>
      <c r="H564">
        <v>3200</v>
      </c>
      <c r="I564">
        <v>1183</v>
      </c>
      <c r="J564" t="s">
        <v>2839</v>
      </c>
    </row>
    <row r="565" spans="1:10" x14ac:dyDescent="0.25">
      <c r="A565" t="s">
        <v>2731</v>
      </c>
      <c r="B565" t="s">
        <v>2792</v>
      </c>
      <c r="C565" t="s">
        <v>418</v>
      </c>
      <c r="D565">
        <v>987</v>
      </c>
      <c r="E565">
        <v>21</v>
      </c>
      <c r="F565">
        <v>987</v>
      </c>
      <c r="G565">
        <v>105</v>
      </c>
      <c r="H565">
        <v>2100</v>
      </c>
      <c r="I565">
        <v>1112</v>
      </c>
      <c r="J565" t="s">
        <v>2840</v>
      </c>
    </row>
    <row r="566" spans="1:10" x14ac:dyDescent="0.25">
      <c r="A566" t="s">
        <v>2731</v>
      </c>
      <c r="B566" t="s">
        <v>2792</v>
      </c>
      <c r="C566" t="s">
        <v>424</v>
      </c>
      <c r="D566">
        <v>1032</v>
      </c>
      <c r="E566">
        <v>24</v>
      </c>
      <c r="F566">
        <v>1224</v>
      </c>
      <c r="G566">
        <v>120</v>
      </c>
      <c r="H566">
        <v>2400</v>
      </c>
      <c r="I566">
        <v>1175</v>
      </c>
      <c r="J566" t="s">
        <v>2841</v>
      </c>
    </row>
    <row r="567" spans="1:10" x14ac:dyDescent="0.25">
      <c r="A567" t="s">
        <v>2731</v>
      </c>
      <c r="B567" t="s">
        <v>2792</v>
      </c>
      <c r="C567" t="s">
        <v>430</v>
      </c>
      <c r="D567">
        <v>1015</v>
      </c>
      <c r="E567">
        <v>29</v>
      </c>
      <c r="F567">
        <v>1711</v>
      </c>
      <c r="G567">
        <v>145</v>
      </c>
      <c r="H567">
        <v>2900</v>
      </c>
      <c r="I567">
        <v>1188</v>
      </c>
      <c r="J567" t="s">
        <v>2842</v>
      </c>
    </row>
    <row r="568" spans="1:10" x14ac:dyDescent="0.25">
      <c r="A568" t="s">
        <v>2731</v>
      </c>
      <c r="B568" t="s">
        <v>2792</v>
      </c>
      <c r="C568" t="s">
        <v>436</v>
      </c>
      <c r="D568">
        <v>1024</v>
      </c>
      <c r="E568">
        <v>32</v>
      </c>
      <c r="F568">
        <v>2016</v>
      </c>
      <c r="G568">
        <v>128</v>
      </c>
      <c r="H568">
        <v>3200</v>
      </c>
      <c r="I568">
        <v>1183</v>
      </c>
      <c r="J568" t="s">
        <v>2843</v>
      </c>
    </row>
    <row r="569" spans="1:10" x14ac:dyDescent="0.25">
      <c r="A569" t="s">
        <v>2731</v>
      </c>
      <c r="B569" t="s">
        <v>2792</v>
      </c>
      <c r="C569" t="s">
        <v>589</v>
      </c>
      <c r="D569">
        <v>979.88</v>
      </c>
      <c r="E569">
        <v>39.979999999999997</v>
      </c>
      <c r="F569">
        <v>1248.31</v>
      </c>
      <c r="G569">
        <v>95.75</v>
      </c>
      <c r="H569">
        <v>2363.92</v>
      </c>
      <c r="I569">
        <v>1114.6099999999999</v>
      </c>
      <c r="J569" t="s">
        <v>2844</v>
      </c>
    </row>
    <row r="570" spans="1:10" x14ac:dyDescent="0.25">
      <c r="A570" t="s">
        <v>2731</v>
      </c>
      <c r="B570" t="s">
        <v>2845</v>
      </c>
      <c r="C570" t="s">
        <v>750</v>
      </c>
      <c r="D570">
        <v>230</v>
      </c>
      <c r="E570">
        <v>23</v>
      </c>
      <c r="F570">
        <v>2024</v>
      </c>
      <c r="G570">
        <v>23</v>
      </c>
      <c r="H570">
        <v>2300</v>
      </c>
      <c r="I570">
        <v>275</v>
      </c>
      <c r="J570" t="s">
        <v>2846</v>
      </c>
    </row>
    <row r="571" spans="1:10" x14ac:dyDescent="0.25">
      <c r="A571" t="s">
        <v>2731</v>
      </c>
      <c r="B571" t="s">
        <v>2845</v>
      </c>
      <c r="C571" t="s">
        <v>749</v>
      </c>
      <c r="D571">
        <v>260</v>
      </c>
      <c r="E571">
        <v>26</v>
      </c>
      <c r="F571">
        <v>2288</v>
      </c>
      <c r="G571">
        <v>26</v>
      </c>
      <c r="H571">
        <v>2600</v>
      </c>
      <c r="I571">
        <v>311</v>
      </c>
      <c r="J571" t="s">
        <v>2847</v>
      </c>
    </row>
    <row r="572" spans="1:10" x14ac:dyDescent="0.25">
      <c r="A572" t="s">
        <v>2731</v>
      </c>
      <c r="B572" t="s">
        <v>2845</v>
      </c>
      <c r="C572" t="s">
        <v>747</v>
      </c>
      <c r="D572">
        <v>230</v>
      </c>
      <c r="E572">
        <v>23</v>
      </c>
      <c r="F572">
        <v>2024</v>
      </c>
      <c r="G572">
        <v>23</v>
      </c>
      <c r="H572">
        <v>2300</v>
      </c>
      <c r="I572">
        <v>275</v>
      </c>
      <c r="J572" t="s">
        <v>2848</v>
      </c>
    </row>
    <row r="573" spans="1:10" x14ac:dyDescent="0.25">
      <c r="A573" t="s">
        <v>2731</v>
      </c>
      <c r="B573" t="s">
        <v>2845</v>
      </c>
      <c r="C573" t="s">
        <v>746</v>
      </c>
      <c r="D573">
        <v>260</v>
      </c>
      <c r="E573">
        <v>26</v>
      </c>
      <c r="F573">
        <v>2288</v>
      </c>
      <c r="G573">
        <v>26</v>
      </c>
      <c r="H573">
        <v>2600</v>
      </c>
      <c r="I573">
        <v>311</v>
      </c>
      <c r="J573" t="s">
        <v>2849</v>
      </c>
    </row>
    <row r="574" spans="1:10" x14ac:dyDescent="0.25">
      <c r="A574" t="s">
        <v>2731</v>
      </c>
      <c r="B574" t="s">
        <v>2845</v>
      </c>
      <c r="C574" t="s">
        <v>751</v>
      </c>
      <c r="D574">
        <v>230</v>
      </c>
      <c r="E574">
        <v>23</v>
      </c>
      <c r="F574">
        <v>2024</v>
      </c>
      <c r="G574">
        <v>23</v>
      </c>
      <c r="H574">
        <v>2300</v>
      </c>
      <c r="I574">
        <v>275</v>
      </c>
      <c r="J574" t="s">
        <v>2850</v>
      </c>
    </row>
    <row r="575" spans="1:10" x14ac:dyDescent="0.25">
      <c r="A575" t="s">
        <v>2731</v>
      </c>
      <c r="B575" t="s">
        <v>2845</v>
      </c>
      <c r="C575" t="s">
        <v>756</v>
      </c>
      <c r="D575">
        <v>272</v>
      </c>
      <c r="E575">
        <v>34</v>
      </c>
      <c r="F575">
        <v>3060</v>
      </c>
      <c r="G575">
        <v>34</v>
      </c>
      <c r="H575">
        <v>3400</v>
      </c>
      <c r="I575">
        <v>339</v>
      </c>
      <c r="J575" t="s">
        <v>2851</v>
      </c>
    </row>
    <row r="576" spans="1:10" x14ac:dyDescent="0.25">
      <c r="A576" t="s">
        <v>2731</v>
      </c>
      <c r="B576" t="s">
        <v>2845</v>
      </c>
      <c r="C576" t="s">
        <v>757</v>
      </c>
      <c r="D576">
        <v>272</v>
      </c>
      <c r="E576">
        <v>34</v>
      </c>
      <c r="F576">
        <v>3060</v>
      </c>
      <c r="G576">
        <v>34</v>
      </c>
      <c r="H576">
        <v>3400</v>
      </c>
      <c r="I576">
        <v>339</v>
      </c>
      <c r="J576" t="s">
        <v>2852</v>
      </c>
    </row>
    <row r="577" spans="1:10" x14ac:dyDescent="0.25">
      <c r="A577" t="s">
        <v>2731</v>
      </c>
      <c r="B577" t="s">
        <v>2845</v>
      </c>
      <c r="C577" t="s">
        <v>754</v>
      </c>
      <c r="D577">
        <v>260</v>
      </c>
      <c r="E577">
        <v>26</v>
      </c>
      <c r="F577">
        <v>2288</v>
      </c>
      <c r="G577">
        <v>26</v>
      </c>
      <c r="H577">
        <v>2600</v>
      </c>
      <c r="I577">
        <v>311</v>
      </c>
      <c r="J577" t="s">
        <v>2853</v>
      </c>
    </row>
    <row r="578" spans="1:10" x14ac:dyDescent="0.25">
      <c r="A578" t="s">
        <v>2731</v>
      </c>
      <c r="B578" t="s">
        <v>2845</v>
      </c>
      <c r="C578" t="s">
        <v>755</v>
      </c>
      <c r="D578">
        <v>264</v>
      </c>
      <c r="E578">
        <v>33</v>
      </c>
      <c r="F578">
        <v>2970</v>
      </c>
      <c r="G578">
        <v>33</v>
      </c>
      <c r="H578">
        <v>3300</v>
      </c>
      <c r="I578">
        <v>329</v>
      </c>
      <c r="J578" t="s">
        <v>2854</v>
      </c>
    </row>
    <row r="579" spans="1:10" x14ac:dyDescent="0.25">
      <c r="A579" t="s">
        <v>2731</v>
      </c>
      <c r="B579" t="s">
        <v>2845</v>
      </c>
      <c r="C579" t="s">
        <v>753</v>
      </c>
      <c r="D579">
        <v>200</v>
      </c>
      <c r="E579">
        <v>25</v>
      </c>
      <c r="F579">
        <v>2250</v>
      </c>
      <c r="G579">
        <v>25</v>
      </c>
      <c r="H579">
        <v>2500</v>
      </c>
      <c r="I579">
        <v>249</v>
      </c>
      <c r="J579" t="s">
        <v>2855</v>
      </c>
    </row>
    <row r="580" spans="1:10" x14ac:dyDescent="0.25">
      <c r="A580" t="s">
        <v>2731</v>
      </c>
      <c r="B580" t="s">
        <v>2845</v>
      </c>
      <c r="C580" t="s">
        <v>738</v>
      </c>
      <c r="D580">
        <v>1404</v>
      </c>
      <c r="E580">
        <v>234</v>
      </c>
      <c r="F580">
        <v>6006</v>
      </c>
      <c r="G580">
        <v>156</v>
      </c>
      <c r="H580">
        <v>7800</v>
      </c>
      <c r="I580">
        <v>1793</v>
      </c>
      <c r="J580" t="s">
        <v>2856</v>
      </c>
    </row>
    <row r="581" spans="1:10" x14ac:dyDescent="0.25">
      <c r="A581" t="s">
        <v>2731</v>
      </c>
      <c r="B581" t="s">
        <v>2845</v>
      </c>
      <c r="C581" t="s">
        <v>736</v>
      </c>
      <c r="D581">
        <v>1495</v>
      </c>
      <c r="E581">
        <v>195</v>
      </c>
      <c r="F581">
        <v>4680</v>
      </c>
      <c r="G581">
        <v>130</v>
      </c>
      <c r="H581">
        <v>6500</v>
      </c>
      <c r="I581">
        <v>1819</v>
      </c>
      <c r="J581" t="s">
        <v>2857</v>
      </c>
    </row>
    <row r="582" spans="1:10" x14ac:dyDescent="0.25">
      <c r="A582" t="s">
        <v>2731</v>
      </c>
      <c r="B582" t="s">
        <v>2845</v>
      </c>
      <c r="C582" t="s">
        <v>758</v>
      </c>
      <c r="D582">
        <v>336</v>
      </c>
      <c r="E582">
        <v>63</v>
      </c>
      <c r="F582">
        <v>1659</v>
      </c>
      <c r="G582">
        <v>42</v>
      </c>
      <c r="H582">
        <v>2100</v>
      </c>
      <c r="I582">
        <v>440</v>
      </c>
      <c r="J582" t="s">
        <v>2858</v>
      </c>
    </row>
    <row r="583" spans="1:10" x14ac:dyDescent="0.25">
      <c r="A583" t="s">
        <v>2731</v>
      </c>
      <c r="B583" t="s">
        <v>2845</v>
      </c>
      <c r="C583" t="s">
        <v>767</v>
      </c>
      <c r="D583">
        <v>432</v>
      </c>
      <c r="E583">
        <v>80</v>
      </c>
      <c r="F583">
        <v>1040</v>
      </c>
      <c r="G583">
        <v>48</v>
      </c>
      <c r="H583">
        <v>1600</v>
      </c>
      <c r="I583">
        <v>559</v>
      </c>
      <c r="J583" t="s">
        <v>2859</v>
      </c>
    </row>
    <row r="584" spans="1:10" x14ac:dyDescent="0.25">
      <c r="A584" t="s">
        <v>2731</v>
      </c>
      <c r="B584" t="s">
        <v>2845</v>
      </c>
      <c r="C584" t="s">
        <v>766</v>
      </c>
      <c r="D584">
        <v>510</v>
      </c>
      <c r="E584">
        <v>102</v>
      </c>
      <c r="F584">
        <v>1020</v>
      </c>
      <c r="G584">
        <v>68</v>
      </c>
      <c r="H584">
        <v>1700</v>
      </c>
      <c r="I584">
        <v>679</v>
      </c>
      <c r="J584" t="s">
        <v>2860</v>
      </c>
    </row>
    <row r="585" spans="1:10" x14ac:dyDescent="0.25">
      <c r="A585" t="s">
        <v>2731</v>
      </c>
      <c r="B585" t="s">
        <v>2845</v>
      </c>
      <c r="C585" t="s">
        <v>766</v>
      </c>
      <c r="D585">
        <v>493</v>
      </c>
      <c r="E585">
        <v>119</v>
      </c>
      <c r="F585">
        <v>1020</v>
      </c>
      <c r="G585">
        <v>68</v>
      </c>
      <c r="H585">
        <v>1700</v>
      </c>
      <c r="I585">
        <v>679</v>
      </c>
      <c r="J585" t="s">
        <v>2861</v>
      </c>
    </row>
    <row r="586" spans="1:10" x14ac:dyDescent="0.25">
      <c r="A586" t="s">
        <v>2731</v>
      </c>
      <c r="B586" t="s">
        <v>2845</v>
      </c>
      <c r="C586" t="s">
        <v>765</v>
      </c>
      <c r="D586">
        <v>396</v>
      </c>
      <c r="E586">
        <v>72</v>
      </c>
      <c r="F586">
        <v>684</v>
      </c>
      <c r="G586">
        <v>48</v>
      </c>
      <c r="H586">
        <v>1200</v>
      </c>
      <c r="I586">
        <v>515</v>
      </c>
      <c r="J586" t="s">
        <v>2862</v>
      </c>
    </row>
    <row r="587" spans="1:10" x14ac:dyDescent="0.25">
      <c r="A587" t="s">
        <v>2731</v>
      </c>
      <c r="B587" t="s">
        <v>2845</v>
      </c>
      <c r="C587" t="s">
        <v>763</v>
      </c>
      <c r="D587">
        <v>504</v>
      </c>
      <c r="E587">
        <v>112</v>
      </c>
      <c r="F587">
        <v>714</v>
      </c>
      <c r="G587">
        <v>70</v>
      </c>
      <c r="H587">
        <v>1400</v>
      </c>
      <c r="I587">
        <v>685</v>
      </c>
      <c r="J587" t="s">
        <v>2863</v>
      </c>
    </row>
    <row r="588" spans="1:10" x14ac:dyDescent="0.25">
      <c r="A588" t="s">
        <v>2731</v>
      </c>
      <c r="B588" t="s">
        <v>2845</v>
      </c>
      <c r="C588" t="s">
        <v>762</v>
      </c>
      <c r="D588">
        <v>504</v>
      </c>
      <c r="E588">
        <v>112</v>
      </c>
      <c r="F588">
        <v>728</v>
      </c>
      <c r="G588">
        <v>56</v>
      </c>
      <c r="H588">
        <v>1400</v>
      </c>
      <c r="I588">
        <v>671</v>
      </c>
      <c r="J588" t="s">
        <v>2864</v>
      </c>
    </row>
    <row r="589" spans="1:10" x14ac:dyDescent="0.25">
      <c r="A589" t="s">
        <v>2731</v>
      </c>
      <c r="B589" t="s">
        <v>2845</v>
      </c>
      <c r="C589" t="s">
        <v>761</v>
      </c>
      <c r="D589">
        <v>400</v>
      </c>
      <c r="E589">
        <v>80</v>
      </c>
      <c r="F589">
        <v>470</v>
      </c>
      <c r="G589">
        <v>50</v>
      </c>
      <c r="H589">
        <v>1000</v>
      </c>
      <c r="I589">
        <v>529</v>
      </c>
      <c r="J589" t="s">
        <v>2865</v>
      </c>
    </row>
    <row r="590" spans="1:10" x14ac:dyDescent="0.25">
      <c r="A590" t="s">
        <v>2731</v>
      </c>
      <c r="B590" t="s">
        <v>2845</v>
      </c>
      <c r="C590" t="s">
        <v>760</v>
      </c>
      <c r="D590">
        <v>516</v>
      </c>
      <c r="E590">
        <v>108</v>
      </c>
      <c r="F590">
        <v>504</v>
      </c>
      <c r="G590">
        <v>72</v>
      </c>
      <c r="H590">
        <v>1200</v>
      </c>
      <c r="I590">
        <v>695</v>
      </c>
      <c r="J590" t="s">
        <v>2866</v>
      </c>
    </row>
    <row r="591" spans="1:10" x14ac:dyDescent="0.25">
      <c r="A591" t="s">
        <v>2731</v>
      </c>
      <c r="B591" t="s">
        <v>2845</v>
      </c>
      <c r="C591" t="s">
        <v>759</v>
      </c>
      <c r="D591">
        <v>473</v>
      </c>
      <c r="E591">
        <v>110</v>
      </c>
      <c r="F591">
        <v>462</v>
      </c>
      <c r="G591">
        <v>55</v>
      </c>
      <c r="H591">
        <v>1100</v>
      </c>
      <c r="I591">
        <v>637</v>
      </c>
      <c r="J591" t="s">
        <v>2867</v>
      </c>
    </row>
    <row r="592" spans="1:10" x14ac:dyDescent="0.25">
      <c r="A592" t="s">
        <v>2731</v>
      </c>
      <c r="B592" t="s">
        <v>2845</v>
      </c>
      <c r="C592" t="s">
        <v>752</v>
      </c>
      <c r="D592">
        <v>368</v>
      </c>
      <c r="E592">
        <v>96</v>
      </c>
      <c r="F592">
        <v>1104</v>
      </c>
      <c r="G592">
        <v>32</v>
      </c>
      <c r="H592">
        <v>1600</v>
      </c>
      <c r="I592">
        <v>495</v>
      </c>
      <c r="J592" t="s">
        <v>2868</v>
      </c>
    </row>
    <row r="593" spans="1:10" x14ac:dyDescent="0.25">
      <c r="A593" t="s">
        <v>2731</v>
      </c>
      <c r="B593" t="s">
        <v>2845</v>
      </c>
      <c r="C593" t="s">
        <v>771</v>
      </c>
      <c r="D593">
        <v>368</v>
      </c>
      <c r="E593">
        <v>96</v>
      </c>
      <c r="F593">
        <v>1104</v>
      </c>
      <c r="G593">
        <v>32</v>
      </c>
      <c r="H593">
        <v>1600</v>
      </c>
      <c r="I593">
        <v>495</v>
      </c>
      <c r="J593" t="s">
        <v>2869</v>
      </c>
    </row>
    <row r="594" spans="1:10" x14ac:dyDescent="0.25">
      <c r="A594" t="s">
        <v>2731</v>
      </c>
      <c r="B594" t="s">
        <v>2845</v>
      </c>
      <c r="C594" t="s">
        <v>776</v>
      </c>
      <c r="D594">
        <v>364</v>
      </c>
      <c r="E594">
        <v>98</v>
      </c>
      <c r="F594">
        <v>896</v>
      </c>
      <c r="G594">
        <v>42</v>
      </c>
      <c r="H594">
        <v>1400</v>
      </c>
      <c r="I594">
        <v>503</v>
      </c>
      <c r="J594" t="s">
        <v>2870</v>
      </c>
    </row>
    <row r="595" spans="1:10" x14ac:dyDescent="0.25">
      <c r="A595" t="s">
        <v>2731</v>
      </c>
      <c r="B595" t="s">
        <v>2845</v>
      </c>
      <c r="C595" t="s">
        <v>773</v>
      </c>
      <c r="D595">
        <v>273</v>
      </c>
      <c r="E595">
        <v>65</v>
      </c>
      <c r="F595">
        <v>936</v>
      </c>
      <c r="G595">
        <v>26</v>
      </c>
      <c r="H595">
        <v>1300</v>
      </c>
      <c r="I595">
        <v>363</v>
      </c>
      <c r="J595" t="s">
        <v>2871</v>
      </c>
    </row>
    <row r="596" spans="1:10" x14ac:dyDescent="0.25">
      <c r="A596" t="s">
        <v>2731</v>
      </c>
      <c r="B596" t="s">
        <v>2845</v>
      </c>
      <c r="C596" t="s">
        <v>770</v>
      </c>
      <c r="D596">
        <v>322</v>
      </c>
      <c r="E596">
        <v>98</v>
      </c>
      <c r="F596">
        <v>952</v>
      </c>
      <c r="G596">
        <v>28</v>
      </c>
      <c r="H596">
        <v>1400</v>
      </c>
      <c r="I596">
        <v>447</v>
      </c>
      <c r="J596" t="s">
        <v>2872</v>
      </c>
    </row>
    <row r="597" spans="1:10" x14ac:dyDescent="0.25">
      <c r="A597" t="s">
        <v>2731</v>
      </c>
      <c r="B597" t="s">
        <v>2845</v>
      </c>
      <c r="C597" t="s">
        <v>774</v>
      </c>
      <c r="D597">
        <v>384</v>
      </c>
      <c r="E597">
        <v>96</v>
      </c>
      <c r="F597">
        <v>684</v>
      </c>
      <c r="G597">
        <v>36</v>
      </c>
      <c r="H597">
        <v>1200</v>
      </c>
      <c r="I597">
        <v>515</v>
      </c>
      <c r="J597" t="s">
        <v>2873</v>
      </c>
    </row>
    <row r="598" spans="1:10" x14ac:dyDescent="0.25">
      <c r="A598" t="s">
        <v>2731</v>
      </c>
      <c r="B598" t="s">
        <v>2845</v>
      </c>
      <c r="C598" t="s">
        <v>772</v>
      </c>
      <c r="D598">
        <v>260</v>
      </c>
      <c r="E598">
        <v>70</v>
      </c>
      <c r="F598">
        <v>650</v>
      </c>
      <c r="G598">
        <v>20</v>
      </c>
      <c r="H598">
        <v>1000</v>
      </c>
      <c r="I598">
        <v>349</v>
      </c>
      <c r="J598" t="s">
        <v>2874</v>
      </c>
    </row>
    <row r="599" spans="1:10" x14ac:dyDescent="0.25">
      <c r="A599" t="s">
        <v>2731</v>
      </c>
      <c r="B599" t="s">
        <v>2845</v>
      </c>
      <c r="C599" t="s">
        <v>769</v>
      </c>
      <c r="D599">
        <v>330</v>
      </c>
      <c r="E599">
        <v>88</v>
      </c>
      <c r="F599">
        <v>649</v>
      </c>
      <c r="G599">
        <v>33</v>
      </c>
      <c r="H599">
        <v>1100</v>
      </c>
      <c r="I599">
        <v>450</v>
      </c>
      <c r="J599" t="s">
        <v>2875</v>
      </c>
    </row>
    <row r="600" spans="1:10" x14ac:dyDescent="0.25">
      <c r="A600" t="s">
        <v>2731</v>
      </c>
      <c r="B600" t="s">
        <v>2845</v>
      </c>
      <c r="C600" t="s">
        <v>735</v>
      </c>
      <c r="D600">
        <v>918</v>
      </c>
      <c r="E600">
        <v>153</v>
      </c>
      <c r="F600">
        <v>3927</v>
      </c>
      <c r="G600">
        <v>102</v>
      </c>
      <c r="H600">
        <v>5100</v>
      </c>
      <c r="I600">
        <v>1172</v>
      </c>
      <c r="J600" t="s">
        <v>2876</v>
      </c>
    </row>
    <row r="601" spans="1:10" x14ac:dyDescent="0.25">
      <c r="A601" t="s">
        <v>2731</v>
      </c>
      <c r="B601" t="s">
        <v>2845</v>
      </c>
      <c r="C601" t="s">
        <v>734</v>
      </c>
      <c r="D601">
        <v>864</v>
      </c>
      <c r="E601">
        <v>144</v>
      </c>
      <c r="F601">
        <v>2520</v>
      </c>
      <c r="G601">
        <v>72</v>
      </c>
      <c r="H601">
        <v>3600</v>
      </c>
      <c r="I601">
        <v>1079</v>
      </c>
      <c r="J601" t="s">
        <v>2877</v>
      </c>
    </row>
    <row r="602" spans="1:10" x14ac:dyDescent="0.25">
      <c r="A602" t="s">
        <v>2731</v>
      </c>
      <c r="B602" t="s">
        <v>2845</v>
      </c>
      <c r="C602" t="s">
        <v>733</v>
      </c>
      <c r="D602">
        <v>868</v>
      </c>
      <c r="E602">
        <v>168</v>
      </c>
      <c r="F602">
        <v>1708</v>
      </c>
      <c r="G602">
        <v>56</v>
      </c>
      <c r="H602">
        <v>2800</v>
      </c>
      <c r="I602">
        <v>1091</v>
      </c>
      <c r="J602" t="s">
        <v>2878</v>
      </c>
    </row>
    <row r="603" spans="1:10" x14ac:dyDescent="0.25">
      <c r="A603" t="s">
        <v>2731</v>
      </c>
      <c r="B603" t="s">
        <v>2845</v>
      </c>
      <c r="C603" t="s">
        <v>731</v>
      </c>
      <c r="D603">
        <v>858</v>
      </c>
      <c r="E603">
        <v>154</v>
      </c>
      <c r="F603">
        <v>1122</v>
      </c>
      <c r="G603">
        <v>66</v>
      </c>
      <c r="H603">
        <v>2200</v>
      </c>
      <c r="I603">
        <v>1077</v>
      </c>
      <c r="J603" t="s">
        <v>2879</v>
      </c>
    </row>
    <row r="604" spans="1:10" x14ac:dyDescent="0.25">
      <c r="A604" t="s">
        <v>2731</v>
      </c>
      <c r="B604" t="s">
        <v>2845</v>
      </c>
      <c r="C604" t="s">
        <v>732</v>
      </c>
      <c r="D604">
        <v>858</v>
      </c>
      <c r="E604">
        <v>154</v>
      </c>
      <c r="F604">
        <v>1122</v>
      </c>
      <c r="G604">
        <v>66</v>
      </c>
      <c r="H604">
        <v>2200</v>
      </c>
      <c r="I604">
        <v>1077</v>
      </c>
      <c r="J604" t="s">
        <v>2880</v>
      </c>
    </row>
    <row r="605" spans="1:10" x14ac:dyDescent="0.25">
      <c r="A605" t="s">
        <v>2731</v>
      </c>
      <c r="B605" t="s">
        <v>2845</v>
      </c>
      <c r="C605" t="s">
        <v>729</v>
      </c>
      <c r="D605">
        <v>880</v>
      </c>
      <c r="E605">
        <v>160</v>
      </c>
      <c r="F605">
        <v>900</v>
      </c>
      <c r="G605">
        <v>60</v>
      </c>
      <c r="H605">
        <v>2000</v>
      </c>
      <c r="I605">
        <v>1099</v>
      </c>
      <c r="J605" t="s">
        <v>2881</v>
      </c>
    </row>
    <row r="606" spans="1:10" x14ac:dyDescent="0.25">
      <c r="A606" t="s">
        <v>2731</v>
      </c>
      <c r="B606" t="s">
        <v>2845</v>
      </c>
      <c r="C606" t="s">
        <v>730</v>
      </c>
      <c r="D606">
        <v>817</v>
      </c>
      <c r="E606">
        <v>152</v>
      </c>
      <c r="F606">
        <v>874</v>
      </c>
      <c r="G606">
        <v>57</v>
      </c>
      <c r="H606">
        <v>1900</v>
      </c>
      <c r="I606">
        <v>1025</v>
      </c>
      <c r="J606" t="s">
        <v>2882</v>
      </c>
    </row>
    <row r="607" spans="1:10" x14ac:dyDescent="0.25">
      <c r="A607" t="s">
        <v>2731</v>
      </c>
      <c r="B607" t="s">
        <v>2845</v>
      </c>
      <c r="C607" t="s">
        <v>788</v>
      </c>
      <c r="D607">
        <v>238</v>
      </c>
      <c r="E607">
        <v>56</v>
      </c>
      <c r="F607">
        <v>1078</v>
      </c>
      <c r="G607">
        <v>28</v>
      </c>
      <c r="H607">
        <v>1400</v>
      </c>
      <c r="I607">
        <v>321</v>
      </c>
      <c r="J607" t="s">
        <v>2883</v>
      </c>
    </row>
    <row r="608" spans="1:10" x14ac:dyDescent="0.25">
      <c r="A608" t="s">
        <v>2731</v>
      </c>
      <c r="B608" t="s">
        <v>2845</v>
      </c>
      <c r="C608" t="s">
        <v>740</v>
      </c>
      <c r="D608">
        <v>182</v>
      </c>
      <c r="E608">
        <v>13</v>
      </c>
      <c r="F608">
        <v>1066</v>
      </c>
      <c r="G608">
        <v>39</v>
      </c>
      <c r="H608">
        <v>1300</v>
      </c>
      <c r="I608">
        <v>233</v>
      </c>
      <c r="J608" t="s">
        <v>2884</v>
      </c>
    </row>
    <row r="609" spans="1:10" x14ac:dyDescent="0.25">
      <c r="A609" t="s">
        <v>2731</v>
      </c>
      <c r="B609" t="s">
        <v>2845</v>
      </c>
      <c r="C609" t="s">
        <v>741</v>
      </c>
      <c r="D609">
        <v>340</v>
      </c>
      <c r="E609">
        <v>20</v>
      </c>
      <c r="F609">
        <v>1580</v>
      </c>
      <c r="G609">
        <v>60</v>
      </c>
      <c r="H609">
        <v>2000</v>
      </c>
      <c r="J609" t="s">
        <v>2885</v>
      </c>
    </row>
    <row r="610" spans="1:10" x14ac:dyDescent="0.25">
      <c r="A610" t="s">
        <v>2731</v>
      </c>
      <c r="B610" t="s">
        <v>2845</v>
      </c>
      <c r="C610" t="s">
        <v>739</v>
      </c>
      <c r="D610">
        <v>595</v>
      </c>
      <c r="E610">
        <v>102</v>
      </c>
      <c r="F610">
        <v>867</v>
      </c>
      <c r="G610">
        <v>136</v>
      </c>
      <c r="H610">
        <v>1700</v>
      </c>
      <c r="I610">
        <v>832</v>
      </c>
      <c r="J610" t="s">
        <v>2886</v>
      </c>
    </row>
    <row r="611" spans="1:10" x14ac:dyDescent="0.25">
      <c r="A611" t="s">
        <v>2731</v>
      </c>
      <c r="B611" t="s">
        <v>2845</v>
      </c>
      <c r="C611" t="s">
        <v>789</v>
      </c>
      <c r="D611">
        <v>672</v>
      </c>
      <c r="E611">
        <v>96</v>
      </c>
      <c r="F611">
        <v>704</v>
      </c>
      <c r="G611">
        <v>128</v>
      </c>
      <c r="H611">
        <v>1600</v>
      </c>
      <c r="I611">
        <v>895</v>
      </c>
      <c r="J611" t="s">
        <v>2887</v>
      </c>
    </row>
    <row r="612" spans="1:10" x14ac:dyDescent="0.25">
      <c r="A612" t="s">
        <v>2731</v>
      </c>
      <c r="B612" t="s">
        <v>2845</v>
      </c>
      <c r="C612" t="s">
        <v>791</v>
      </c>
      <c r="D612">
        <v>700</v>
      </c>
      <c r="E612">
        <v>84</v>
      </c>
      <c r="F612">
        <v>504</v>
      </c>
      <c r="G612">
        <v>112</v>
      </c>
      <c r="H612">
        <v>1400</v>
      </c>
      <c r="I612">
        <v>895</v>
      </c>
      <c r="J612" t="s">
        <v>2888</v>
      </c>
    </row>
    <row r="613" spans="1:10" x14ac:dyDescent="0.25">
      <c r="A613" t="s">
        <v>2731</v>
      </c>
      <c r="B613" t="s">
        <v>2845</v>
      </c>
      <c r="C613" t="s">
        <v>787</v>
      </c>
      <c r="D613">
        <v>640</v>
      </c>
      <c r="E613">
        <v>96</v>
      </c>
      <c r="F613">
        <v>736</v>
      </c>
      <c r="G613">
        <v>128</v>
      </c>
      <c r="H613">
        <v>1600</v>
      </c>
      <c r="I613">
        <v>863</v>
      </c>
      <c r="J613" t="s">
        <v>2889</v>
      </c>
    </row>
    <row r="614" spans="1:10" x14ac:dyDescent="0.25">
      <c r="A614" t="s">
        <v>2731</v>
      </c>
      <c r="B614" t="s">
        <v>2845</v>
      </c>
      <c r="C614" t="s">
        <v>785</v>
      </c>
      <c r="D614">
        <v>690</v>
      </c>
      <c r="E614">
        <v>90</v>
      </c>
      <c r="F614">
        <v>600</v>
      </c>
      <c r="G614">
        <v>120</v>
      </c>
      <c r="H614">
        <v>1500</v>
      </c>
      <c r="I614">
        <v>899</v>
      </c>
      <c r="J614" t="s">
        <v>2890</v>
      </c>
    </row>
    <row r="615" spans="1:10" x14ac:dyDescent="0.25">
      <c r="A615" t="s">
        <v>2731</v>
      </c>
      <c r="B615" t="s">
        <v>2845</v>
      </c>
      <c r="C615" t="s">
        <v>783</v>
      </c>
      <c r="D615">
        <v>689</v>
      </c>
      <c r="E615">
        <v>78</v>
      </c>
      <c r="F615">
        <v>429</v>
      </c>
      <c r="G615">
        <v>104</v>
      </c>
      <c r="H615">
        <v>1300</v>
      </c>
      <c r="I615">
        <v>870</v>
      </c>
      <c r="J615" t="s">
        <v>2891</v>
      </c>
    </row>
    <row r="616" spans="1:10" x14ac:dyDescent="0.25">
      <c r="A616" t="s">
        <v>2731</v>
      </c>
      <c r="B616" t="s">
        <v>2845</v>
      </c>
      <c r="C616" t="s">
        <v>782</v>
      </c>
      <c r="D616">
        <v>629</v>
      </c>
      <c r="E616">
        <v>102</v>
      </c>
      <c r="F616">
        <v>833</v>
      </c>
      <c r="G616">
        <v>136</v>
      </c>
      <c r="H616">
        <v>1700</v>
      </c>
      <c r="I616">
        <v>866</v>
      </c>
      <c r="J616" t="s">
        <v>2892</v>
      </c>
    </row>
    <row r="617" spans="1:10" x14ac:dyDescent="0.25">
      <c r="A617" t="s">
        <v>2731</v>
      </c>
      <c r="B617" t="s">
        <v>2845</v>
      </c>
      <c r="C617" t="s">
        <v>781</v>
      </c>
      <c r="D617">
        <v>600</v>
      </c>
      <c r="E617">
        <v>90</v>
      </c>
      <c r="F617">
        <v>690</v>
      </c>
      <c r="G617">
        <v>120</v>
      </c>
      <c r="H617">
        <v>1500</v>
      </c>
      <c r="I617">
        <v>809</v>
      </c>
      <c r="J617" t="s">
        <v>2893</v>
      </c>
    </row>
    <row r="618" spans="1:10" x14ac:dyDescent="0.25">
      <c r="A618" t="s">
        <v>2731</v>
      </c>
      <c r="B618" t="s">
        <v>2845</v>
      </c>
      <c r="C618" t="s">
        <v>780</v>
      </c>
      <c r="D618">
        <v>624</v>
      </c>
      <c r="E618">
        <v>78</v>
      </c>
      <c r="F618">
        <v>494</v>
      </c>
      <c r="G618">
        <v>104</v>
      </c>
      <c r="H618">
        <v>1300</v>
      </c>
      <c r="I618">
        <v>805</v>
      </c>
      <c r="J618" t="s">
        <v>2894</v>
      </c>
    </row>
    <row r="619" spans="1:10" x14ac:dyDescent="0.25">
      <c r="A619" t="s">
        <v>2731</v>
      </c>
      <c r="B619" t="s">
        <v>2845</v>
      </c>
      <c r="C619" t="s">
        <v>779</v>
      </c>
      <c r="D619">
        <v>608</v>
      </c>
      <c r="E619">
        <v>96</v>
      </c>
      <c r="F619">
        <v>768</v>
      </c>
      <c r="G619">
        <v>128</v>
      </c>
      <c r="H619">
        <v>1600</v>
      </c>
      <c r="I619">
        <v>831</v>
      </c>
      <c r="J619" t="s">
        <v>2895</v>
      </c>
    </row>
    <row r="620" spans="1:10" x14ac:dyDescent="0.25">
      <c r="A620" t="s">
        <v>2731</v>
      </c>
      <c r="B620" t="s">
        <v>2845</v>
      </c>
      <c r="C620" t="s">
        <v>778</v>
      </c>
      <c r="D620">
        <v>616</v>
      </c>
      <c r="E620">
        <v>84</v>
      </c>
      <c r="F620">
        <v>588</v>
      </c>
      <c r="G620">
        <v>112</v>
      </c>
      <c r="H620">
        <v>1400</v>
      </c>
      <c r="I620">
        <v>811</v>
      </c>
      <c r="J620" t="s">
        <v>2896</v>
      </c>
    </row>
    <row r="621" spans="1:10" x14ac:dyDescent="0.25">
      <c r="A621" t="s">
        <v>2731</v>
      </c>
      <c r="B621" t="s">
        <v>2845</v>
      </c>
      <c r="C621" t="s">
        <v>777</v>
      </c>
      <c r="D621">
        <v>624</v>
      </c>
      <c r="E621">
        <v>72</v>
      </c>
      <c r="F621">
        <v>408</v>
      </c>
      <c r="G621">
        <v>96</v>
      </c>
      <c r="H621">
        <v>1200</v>
      </c>
      <c r="I621">
        <v>791</v>
      </c>
      <c r="J621" t="s">
        <v>2897</v>
      </c>
    </row>
    <row r="622" spans="1:10" x14ac:dyDescent="0.25">
      <c r="A622" t="s">
        <v>2731</v>
      </c>
      <c r="B622" t="s">
        <v>2845</v>
      </c>
      <c r="C622" t="s">
        <v>742</v>
      </c>
      <c r="D622">
        <v>503.33</v>
      </c>
      <c r="E622">
        <v>81.099999999999994</v>
      </c>
      <c r="F622">
        <v>1545.32</v>
      </c>
      <c r="G622">
        <v>63.7</v>
      </c>
      <c r="H622">
        <v>2193.4499999999998</v>
      </c>
      <c r="I622">
        <v>647.13</v>
      </c>
      <c r="J622" t="s">
        <v>2898</v>
      </c>
    </row>
    <row r="623" spans="1:10" x14ac:dyDescent="0.25">
      <c r="A623" t="s">
        <v>2731</v>
      </c>
      <c r="B623" t="s">
        <v>2845</v>
      </c>
      <c r="C623" t="s">
        <v>744</v>
      </c>
      <c r="D623">
        <v>725.38</v>
      </c>
      <c r="E623">
        <v>111.29</v>
      </c>
      <c r="F623">
        <v>1425.17</v>
      </c>
      <c r="G623">
        <v>96.5</v>
      </c>
      <c r="H623">
        <v>2358.33</v>
      </c>
      <c r="I623">
        <v>932.17</v>
      </c>
      <c r="J623" t="s">
        <v>2899</v>
      </c>
    </row>
    <row r="624" spans="1:10" x14ac:dyDescent="0.25">
      <c r="A624" t="s">
        <v>2731</v>
      </c>
      <c r="B624" t="s">
        <v>2845</v>
      </c>
      <c r="C624" t="s">
        <v>745</v>
      </c>
      <c r="D624">
        <v>281.29000000000002</v>
      </c>
      <c r="E624">
        <v>50.9</v>
      </c>
      <c r="F624">
        <v>1665.48</v>
      </c>
      <c r="G624">
        <v>30.9</v>
      </c>
      <c r="H624">
        <v>2028.57</v>
      </c>
      <c r="I624">
        <v>362.1</v>
      </c>
      <c r="J624" t="s">
        <v>2900</v>
      </c>
    </row>
    <row r="625" spans="1:10" x14ac:dyDescent="0.25">
      <c r="A625" t="s">
        <v>2731</v>
      </c>
      <c r="B625" t="s">
        <v>1990</v>
      </c>
      <c r="C625" t="s">
        <v>623</v>
      </c>
      <c r="D625">
        <v>360</v>
      </c>
      <c r="E625">
        <v>24</v>
      </c>
      <c r="F625">
        <v>1920</v>
      </c>
      <c r="G625">
        <v>96</v>
      </c>
      <c r="H625">
        <v>2400</v>
      </c>
      <c r="I625">
        <v>479</v>
      </c>
      <c r="J625" t="s">
        <v>2901</v>
      </c>
    </row>
    <row r="626" spans="1:10" x14ac:dyDescent="0.25">
      <c r="A626" t="s">
        <v>2731</v>
      </c>
      <c r="B626" t="s">
        <v>1990</v>
      </c>
      <c r="C626" t="s">
        <v>615</v>
      </c>
      <c r="D626">
        <v>184</v>
      </c>
      <c r="E626">
        <v>46</v>
      </c>
      <c r="F626">
        <v>2024</v>
      </c>
      <c r="G626">
        <v>46</v>
      </c>
      <c r="H626">
        <v>2300</v>
      </c>
      <c r="I626">
        <v>275</v>
      </c>
      <c r="J626" t="s">
        <v>2902</v>
      </c>
    </row>
    <row r="627" spans="1:10" x14ac:dyDescent="0.25">
      <c r="A627" t="s">
        <v>2731</v>
      </c>
      <c r="B627" t="s">
        <v>1990</v>
      </c>
      <c r="C627" t="s">
        <v>631</v>
      </c>
      <c r="D627">
        <v>216</v>
      </c>
      <c r="E627">
        <v>24</v>
      </c>
      <c r="F627">
        <v>924</v>
      </c>
      <c r="G627">
        <v>36</v>
      </c>
      <c r="H627">
        <v>1200</v>
      </c>
      <c r="I627">
        <v>275</v>
      </c>
      <c r="J627" t="s">
        <v>2903</v>
      </c>
    </row>
    <row r="628" spans="1:10" x14ac:dyDescent="0.25">
      <c r="A628" t="s">
        <v>2731</v>
      </c>
      <c r="B628" t="s">
        <v>1990</v>
      </c>
      <c r="C628" t="s">
        <v>634</v>
      </c>
      <c r="D628">
        <v>247</v>
      </c>
      <c r="E628">
        <v>13</v>
      </c>
      <c r="F628">
        <v>1014</v>
      </c>
      <c r="G628">
        <v>26</v>
      </c>
      <c r="H628">
        <v>1300</v>
      </c>
      <c r="I628">
        <v>285</v>
      </c>
      <c r="J628" t="s">
        <v>2904</v>
      </c>
    </row>
    <row r="629" spans="1:10" x14ac:dyDescent="0.25">
      <c r="A629" t="s">
        <v>2731</v>
      </c>
      <c r="B629" t="s">
        <v>1990</v>
      </c>
      <c r="C629" t="s">
        <v>619</v>
      </c>
      <c r="D629">
        <v>247</v>
      </c>
      <c r="E629">
        <v>13</v>
      </c>
      <c r="F629">
        <v>1014</v>
      </c>
      <c r="G629">
        <v>26</v>
      </c>
      <c r="H629">
        <v>1300</v>
      </c>
      <c r="I629">
        <v>285</v>
      </c>
      <c r="J629" t="s">
        <v>2905</v>
      </c>
    </row>
    <row r="630" spans="1:10" x14ac:dyDescent="0.25">
      <c r="A630" t="s">
        <v>2731</v>
      </c>
      <c r="B630" t="s">
        <v>1990</v>
      </c>
      <c r="C630" t="s">
        <v>600</v>
      </c>
      <c r="D630">
        <v>138</v>
      </c>
      <c r="E630">
        <v>23</v>
      </c>
      <c r="F630">
        <v>2093</v>
      </c>
      <c r="G630">
        <v>46</v>
      </c>
      <c r="H630">
        <v>2300</v>
      </c>
      <c r="I630">
        <v>206</v>
      </c>
      <c r="J630" t="s">
        <v>2906</v>
      </c>
    </row>
    <row r="631" spans="1:10" x14ac:dyDescent="0.25">
      <c r="A631" t="s">
        <v>2731</v>
      </c>
      <c r="B631" t="s">
        <v>1990</v>
      </c>
      <c r="C631" t="s">
        <v>637</v>
      </c>
      <c r="D631">
        <v>138</v>
      </c>
      <c r="E631">
        <v>23</v>
      </c>
      <c r="F631">
        <v>2093</v>
      </c>
      <c r="G631">
        <v>46</v>
      </c>
      <c r="H631">
        <v>2300</v>
      </c>
      <c r="I631">
        <v>206</v>
      </c>
      <c r="J631" t="s">
        <v>2907</v>
      </c>
    </row>
    <row r="632" spans="1:10" x14ac:dyDescent="0.25">
      <c r="A632" t="s">
        <v>2731</v>
      </c>
      <c r="B632" t="s">
        <v>1990</v>
      </c>
      <c r="C632" t="s">
        <v>603</v>
      </c>
      <c r="D632">
        <v>195.5</v>
      </c>
      <c r="E632">
        <v>23</v>
      </c>
      <c r="F632">
        <v>2024</v>
      </c>
      <c r="G632">
        <v>57.5</v>
      </c>
      <c r="H632">
        <v>2300</v>
      </c>
      <c r="I632">
        <v>275</v>
      </c>
      <c r="J632" t="s">
        <v>2908</v>
      </c>
    </row>
    <row r="633" spans="1:10" x14ac:dyDescent="0.25">
      <c r="A633" t="s">
        <v>2731</v>
      </c>
      <c r="B633" t="s">
        <v>1990</v>
      </c>
      <c r="C633" t="s">
        <v>607</v>
      </c>
      <c r="D633">
        <v>207</v>
      </c>
      <c r="E633">
        <v>23</v>
      </c>
      <c r="F633">
        <v>2024</v>
      </c>
      <c r="G633">
        <v>46</v>
      </c>
      <c r="H633">
        <v>2300</v>
      </c>
      <c r="I633">
        <v>275</v>
      </c>
      <c r="J633" t="s">
        <v>2909</v>
      </c>
    </row>
    <row r="634" spans="1:10" x14ac:dyDescent="0.25">
      <c r="A634" t="s">
        <v>2731</v>
      </c>
      <c r="B634" t="s">
        <v>1990</v>
      </c>
      <c r="C634" t="s">
        <v>627</v>
      </c>
      <c r="D634">
        <v>217.5</v>
      </c>
      <c r="E634">
        <v>22.5</v>
      </c>
      <c r="F634">
        <v>1200</v>
      </c>
      <c r="G634">
        <v>60</v>
      </c>
      <c r="H634">
        <v>1500</v>
      </c>
      <c r="I634">
        <v>299</v>
      </c>
      <c r="J634" t="s">
        <v>2910</v>
      </c>
    </row>
    <row r="635" spans="1:10" x14ac:dyDescent="0.25">
      <c r="A635" t="s">
        <v>2731</v>
      </c>
      <c r="B635" t="s">
        <v>1990</v>
      </c>
      <c r="C635" t="s">
        <v>596</v>
      </c>
      <c r="D635">
        <v>217</v>
      </c>
      <c r="E635">
        <v>21</v>
      </c>
      <c r="F635">
        <v>1120</v>
      </c>
      <c r="G635">
        <v>42</v>
      </c>
      <c r="H635">
        <v>1400</v>
      </c>
      <c r="I635">
        <v>279</v>
      </c>
      <c r="J635" t="s">
        <v>2911</v>
      </c>
    </row>
    <row r="636" spans="1:10" x14ac:dyDescent="0.25">
      <c r="A636" t="s">
        <v>2731</v>
      </c>
      <c r="B636" t="s">
        <v>1990</v>
      </c>
      <c r="C636" t="s">
        <v>611</v>
      </c>
      <c r="D636">
        <v>215.18</v>
      </c>
      <c r="E636">
        <v>23.23</v>
      </c>
      <c r="F636">
        <v>1586.36</v>
      </c>
      <c r="G636">
        <v>47.95</v>
      </c>
      <c r="H636">
        <v>1872.73</v>
      </c>
      <c r="I636">
        <v>285.36</v>
      </c>
      <c r="J636" t="s">
        <v>2912</v>
      </c>
    </row>
    <row r="637" spans="1:10" x14ac:dyDescent="0.25">
      <c r="A637" t="s">
        <v>2913</v>
      </c>
      <c r="B637" t="s">
        <v>1995</v>
      </c>
      <c r="C637" t="s">
        <v>2914</v>
      </c>
      <c r="D637">
        <v>319.32</v>
      </c>
      <c r="E637">
        <v>21.57</v>
      </c>
      <c r="F637">
        <v>521.15</v>
      </c>
      <c r="G637">
        <v>8.7100000000000009</v>
      </c>
      <c r="H637">
        <v>870.75</v>
      </c>
      <c r="I637">
        <v>348.6</v>
      </c>
      <c r="J637" t="s">
        <v>2915</v>
      </c>
    </row>
    <row r="638" spans="1:10" x14ac:dyDescent="0.25">
      <c r="A638" t="s">
        <v>2913</v>
      </c>
      <c r="B638" t="s">
        <v>1990</v>
      </c>
      <c r="C638" t="s">
        <v>2916</v>
      </c>
      <c r="D638">
        <v>76.89</v>
      </c>
      <c r="E638">
        <v>13.98</v>
      </c>
      <c r="F638">
        <v>139.80000000000001</v>
      </c>
      <c r="G638">
        <v>2.33</v>
      </c>
      <c r="H638">
        <v>233</v>
      </c>
      <c r="I638">
        <v>92.2</v>
      </c>
      <c r="J638" t="s">
        <v>2917</v>
      </c>
    </row>
    <row r="639" spans="1:10" x14ac:dyDescent="0.25">
      <c r="A639" t="s">
        <v>2913</v>
      </c>
      <c r="B639" t="s">
        <v>1926</v>
      </c>
      <c r="C639" t="s">
        <v>2918</v>
      </c>
      <c r="D639">
        <v>382.2</v>
      </c>
      <c r="E639">
        <v>39.200000000000003</v>
      </c>
      <c r="F639">
        <v>548.79999999999995</v>
      </c>
      <c r="G639">
        <v>9.8000000000000007</v>
      </c>
      <c r="H639">
        <v>980</v>
      </c>
      <c r="I639">
        <v>430.2</v>
      </c>
      <c r="J639" t="s">
        <v>2919</v>
      </c>
    </row>
    <row r="640" spans="1:10" x14ac:dyDescent="0.25">
      <c r="A640" t="s">
        <v>2913</v>
      </c>
      <c r="B640" t="s">
        <v>1926</v>
      </c>
      <c r="C640" t="s">
        <v>2920</v>
      </c>
      <c r="D640">
        <v>516.6</v>
      </c>
      <c r="E640">
        <v>12.3</v>
      </c>
      <c r="F640">
        <v>688.8</v>
      </c>
      <c r="G640">
        <v>12.3</v>
      </c>
      <c r="H640">
        <v>1230</v>
      </c>
      <c r="I640">
        <v>540.20000000000005</v>
      </c>
      <c r="J640" t="s">
        <v>2921</v>
      </c>
    </row>
    <row r="641" spans="1:10" x14ac:dyDescent="0.25">
      <c r="A641" t="s">
        <v>2913</v>
      </c>
      <c r="B641" t="s">
        <v>1926</v>
      </c>
      <c r="C641" t="s">
        <v>2922</v>
      </c>
      <c r="D641">
        <v>301.60000000000002</v>
      </c>
      <c r="E641">
        <v>20.8</v>
      </c>
      <c r="F641">
        <v>707.2</v>
      </c>
      <c r="G641">
        <v>10.4</v>
      </c>
      <c r="H641">
        <v>1040</v>
      </c>
      <c r="I641">
        <v>331.8</v>
      </c>
      <c r="J641" t="s">
        <v>2923</v>
      </c>
    </row>
    <row r="644" spans="1:10" x14ac:dyDescent="0.25">
      <c r="D644" s="21"/>
    </row>
  </sheetData>
  <phoneticPr fontId="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49393-F15A-456A-9401-C2DDB9006AC4}">
  <sheetPr codeName="Feuil3">
    <tabColor theme="1" tint="0.249977111117893"/>
  </sheetPr>
  <dimension ref="A2:GT91"/>
  <sheetViews>
    <sheetView zoomScale="80" zoomScaleNormal="80" workbookViewId="0">
      <selection activeCell="H18" sqref="H18"/>
    </sheetView>
  </sheetViews>
  <sheetFormatPr baseColWidth="10" defaultColWidth="11.44140625" defaultRowHeight="13.2" x14ac:dyDescent="0.25"/>
  <cols>
    <col min="1" max="1" width="28.77734375" style="20" customWidth="1"/>
    <col min="2" max="2" width="22" style="20" customWidth="1"/>
    <col min="3" max="3" width="19.77734375" style="20" customWidth="1"/>
    <col min="4" max="4" width="26.21875" style="20" customWidth="1"/>
    <col min="5" max="5" width="15" style="20" customWidth="1"/>
    <col min="6" max="6" width="18.77734375" style="20" customWidth="1"/>
    <col min="7" max="7" width="10.21875" style="20" customWidth="1"/>
    <col min="8" max="8" width="11.44140625" style="20"/>
    <col min="9" max="9" width="9.21875" style="20" customWidth="1"/>
    <col min="10" max="10" width="11.44140625" style="20"/>
    <col min="11" max="11" width="29.21875" style="20" customWidth="1"/>
    <col min="12" max="12" width="18.77734375" style="20" customWidth="1"/>
    <col min="13" max="13" width="14" style="20" customWidth="1"/>
    <col min="14" max="14" width="11.44140625" style="20"/>
    <col min="15" max="15" width="14.21875" style="20" customWidth="1"/>
    <col min="16" max="19" width="11.44140625" style="20"/>
    <col min="20" max="20" width="24.77734375" style="20" customWidth="1"/>
    <col min="21" max="22" width="14.44140625" style="20" customWidth="1"/>
    <col min="23" max="16384" width="11.44140625" style="20"/>
  </cols>
  <sheetData>
    <row r="2" spans="1:2" ht="15.6" x14ac:dyDescent="0.3">
      <c r="A2" s="16" t="s">
        <v>45</v>
      </c>
    </row>
    <row r="4" spans="1:2" ht="13.8" x14ac:dyDescent="0.25">
      <c r="A4" s="37" t="s">
        <v>46</v>
      </c>
    </row>
    <row r="8" spans="1:2" x14ac:dyDescent="0.25">
      <c r="B8" s="205" t="s">
        <v>47</v>
      </c>
    </row>
    <row r="13" spans="1:2" ht="13.8" x14ac:dyDescent="0.25">
      <c r="A13" s="37" t="s">
        <v>48</v>
      </c>
    </row>
    <row r="23" spans="1:202" x14ac:dyDescent="0.25">
      <c r="B23" s="205"/>
    </row>
    <row r="24" spans="1:202" x14ac:dyDescent="0.25">
      <c r="B24" s="205"/>
    </row>
    <row r="25" spans="1:202" x14ac:dyDescent="0.25">
      <c r="B25" s="205"/>
    </row>
    <row r="26" spans="1:202" x14ac:dyDescent="0.25">
      <c r="B26" s="205"/>
    </row>
    <row r="27" spans="1:202" x14ac:dyDescent="0.25">
      <c r="B27" s="205"/>
    </row>
    <row r="28" spans="1:202" ht="13.2" customHeight="1" x14ac:dyDescent="0.25">
      <c r="A28" s="313" t="s">
        <v>49</v>
      </c>
      <c r="B28" s="15" t="str">
        <f>IF(Identité!C35&lt;&gt;"",Identité!C35,"")</f>
        <v/>
      </c>
      <c r="C28" s="15" t="str">
        <f>IF(Identité!D35&lt;&gt;"",Identité!D35,"")</f>
        <v/>
      </c>
      <c r="D28" s="15" t="str">
        <f>IF(Identité!E35&lt;&gt;"",Identité!E35,"")</f>
        <v/>
      </c>
      <c r="E28" s="15" t="str">
        <f>IF(Identité!F35&lt;&gt;"",Identité!F35,"")</f>
        <v/>
      </c>
      <c r="F28" s="15" t="str">
        <f>IF(Identité!G35&lt;&gt;"",Identité!G35,"")</f>
        <v/>
      </c>
      <c r="G28" s="15" t="str">
        <f>IF(Identité!H35&lt;&gt;"",Identité!H35,"")</f>
        <v/>
      </c>
      <c r="H28" s="15" t="str">
        <f>IF(Identité!I35&lt;&gt;"",Identité!I35,"")</f>
        <v/>
      </c>
      <c r="I28" s="15" t="str">
        <f>IF(Identité!J35&lt;&gt;"",Identité!J35,"")</f>
        <v/>
      </c>
      <c r="J28" s="15" t="str">
        <f>IF(Identité!K35&lt;&gt;"",Identité!K35,"")</f>
        <v/>
      </c>
      <c r="K28" s="15" t="str">
        <f>IF(Identité!L35&lt;&gt;"",Identité!L35,"")</f>
        <v/>
      </c>
      <c r="L28" s="15" t="str">
        <f>IF(Identité!M35&lt;&gt;"",Identité!M35,"")</f>
        <v/>
      </c>
      <c r="M28" s="15" t="str">
        <f>IF(Identité!N35&lt;&gt;"",Identité!N35,"")</f>
        <v/>
      </c>
      <c r="N28" s="15" t="str">
        <f>IF(Identité!O35&lt;&gt;"",Identité!O35,"")</f>
        <v/>
      </c>
      <c r="O28" s="15" t="str">
        <f>IF(Identité!P35&lt;&gt;"",Identité!P35,"")</f>
        <v/>
      </c>
      <c r="P28" s="15" t="str">
        <f>IF(Identité!Q35&lt;&gt;"",Identité!Q35,"")</f>
        <v/>
      </c>
      <c r="Q28" s="15" t="str">
        <f>IF(Identité!R35&lt;&gt;"",Identité!R35,"")</f>
        <v/>
      </c>
      <c r="R28" s="15" t="str">
        <f>IF(Identité!S35&lt;&gt;"",Identité!S35,"")</f>
        <v/>
      </c>
      <c r="S28" s="15" t="str">
        <f>IF(Identité!T35&lt;&gt;"",Identité!T35,"")</f>
        <v/>
      </c>
      <c r="T28" s="15" t="str">
        <f>IF(Identité!U35&lt;&gt;"",Identité!U35,"")</f>
        <v/>
      </c>
      <c r="U28" s="15" t="str">
        <f>IF(Identité!V35&lt;&gt;"",Identité!V35,"")</f>
        <v/>
      </c>
      <c r="V28" s="15" t="str">
        <f>IF(Identité!W35&lt;&gt;"",Identité!W35,"")</f>
        <v/>
      </c>
      <c r="W28" s="15" t="str">
        <f>IF(Identité!X35&lt;&gt;"",Identité!X35,"")</f>
        <v/>
      </c>
      <c r="X28" s="15" t="str">
        <f>IF(Identité!Y35&lt;&gt;"",Identité!Y35,"")</f>
        <v/>
      </c>
      <c r="Y28" s="15" t="str">
        <f>IF(Identité!Z35&lt;&gt;"",Identité!Z35,"")</f>
        <v/>
      </c>
      <c r="Z28" s="15" t="str">
        <f>IF(Identité!AA35&lt;&gt;"",Identité!AA35,"")</f>
        <v/>
      </c>
      <c r="AA28" s="15" t="str">
        <f>IF(Identité!AB35&lt;&gt;"",Identité!AB35,"")</f>
        <v/>
      </c>
      <c r="AB28" s="15" t="str">
        <f>IF(Identité!AC35&lt;&gt;"",Identité!AC35,"")</f>
        <v/>
      </c>
      <c r="AC28" s="15" t="str">
        <f>IF(Identité!AD35&lt;&gt;"",Identité!AD35,"")</f>
        <v/>
      </c>
      <c r="AD28" s="15" t="str">
        <f>IF(Identité!AE35&lt;&gt;"",Identité!AE35,"")</f>
        <v/>
      </c>
      <c r="AE28" s="15" t="str">
        <f>IF(Identité!AF35&lt;&gt;"",Identité!AF35,"")</f>
        <v/>
      </c>
      <c r="AF28" s="15" t="str">
        <f>IF(Identité!AG35&lt;&gt;"",Identité!AG35,"")</f>
        <v/>
      </c>
      <c r="AG28" s="15" t="e">
        <f>IF(Identité!#REF!&lt;&gt;"",Identité!#REF!,"")</f>
        <v>#REF!</v>
      </c>
      <c r="AH28" s="15" t="e">
        <f>IF(Identité!#REF!&lt;&gt;"",Identité!#REF!,"")</f>
        <v>#REF!</v>
      </c>
      <c r="AI28" s="15" t="e">
        <f>IF(Identité!#REF!&lt;&gt;"",Identité!#REF!,"")</f>
        <v>#REF!</v>
      </c>
      <c r="AJ28" s="15" t="e">
        <f>IF(Identité!#REF!&lt;&gt;"",Identité!#REF!,"")</f>
        <v>#REF!</v>
      </c>
      <c r="AK28" s="15" t="e">
        <f>IF(Identité!#REF!&lt;&gt;"",Identité!#REF!,"")</f>
        <v>#REF!</v>
      </c>
      <c r="AL28" s="15" t="e">
        <f>IF(Identité!#REF!&lt;&gt;"",Identité!#REF!,"")</f>
        <v>#REF!</v>
      </c>
      <c r="AM28" s="15" t="e">
        <f>IF(Identité!#REF!&lt;&gt;"",Identité!#REF!,"")</f>
        <v>#REF!</v>
      </c>
      <c r="AN28" s="15" t="e">
        <f>IF(Identité!#REF!&lt;&gt;"",Identité!#REF!,"")</f>
        <v>#REF!</v>
      </c>
      <c r="AO28" s="15" t="e">
        <f>IF(Identité!#REF!&lt;&gt;"",Identité!#REF!,"")</f>
        <v>#REF!</v>
      </c>
      <c r="AP28" s="15" t="e">
        <f>IF(Identité!#REF!&lt;&gt;"",Identité!#REF!,"")</f>
        <v>#REF!</v>
      </c>
      <c r="AQ28" s="15" t="e">
        <f>IF(Identité!#REF!&lt;&gt;"",Identité!#REF!,"")</f>
        <v>#REF!</v>
      </c>
      <c r="AR28" s="15" t="e">
        <f>IF(Identité!#REF!&lt;&gt;"",Identité!#REF!,"")</f>
        <v>#REF!</v>
      </c>
      <c r="AS28" s="15" t="e">
        <f>IF(Identité!#REF!&lt;&gt;"",Identité!#REF!,"")</f>
        <v>#REF!</v>
      </c>
      <c r="AT28" s="15" t="e">
        <f>IF(Identité!#REF!&lt;&gt;"",Identité!#REF!,"")</f>
        <v>#REF!</v>
      </c>
      <c r="AU28" s="15" t="e">
        <f>IF(Identité!#REF!&lt;&gt;"",Identité!#REF!,"")</f>
        <v>#REF!</v>
      </c>
      <c r="AV28" s="15" t="e">
        <f>IF(Identité!#REF!&lt;&gt;"",Identité!#REF!,"")</f>
        <v>#REF!</v>
      </c>
      <c r="AW28" s="15" t="e">
        <f>IF(Identité!#REF!&lt;&gt;"",Identité!#REF!,"")</f>
        <v>#REF!</v>
      </c>
      <c r="AX28" s="15" t="e">
        <f>IF(Identité!#REF!&lt;&gt;"",Identité!#REF!,"")</f>
        <v>#REF!</v>
      </c>
      <c r="AY28" s="15" t="e">
        <f>IF(Identité!#REF!&lt;&gt;"",Identité!#REF!,"")</f>
        <v>#REF!</v>
      </c>
      <c r="AZ28" s="15" t="e">
        <f>IF(Identité!#REF!&lt;&gt;"",Identité!#REF!,"")</f>
        <v>#REF!</v>
      </c>
      <c r="BA28" s="15" t="e">
        <f>IF(Identité!#REF!&lt;&gt;"",Identité!#REF!,"")</f>
        <v>#REF!</v>
      </c>
      <c r="BB28" s="15" t="e">
        <f>IF(Identité!#REF!&lt;&gt;"",Identité!#REF!,"")</f>
        <v>#REF!</v>
      </c>
      <c r="BC28" s="15" t="e">
        <f>IF(Identité!#REF!&lt;&gt;"",Identité!#REF!,"")</f>
        <v>#REF!</v>
      </c>
      <c r="BD28" s="15" t="e">
        <f>IF(Identité!#REF!&lt;&gt;"",Identité!#REF!,"")</f>
        <v>#REF!</v>
      </c>
      <c r="BE28" s="15" t="e">
        <f>IF(Identité!#REF!&lt;&gt;"",Identité!#REF!,"")</f>
        <v>#REF!</v>
      </c>
      <c r="BF28" s="15" t="e">
        <f>IF(Identité!#REF!&lt;&gt;"",Identité!#REF!,"")</f>
        <v>#REF!</v>
      </c>
      <c r="BG28" s="15" t="e">
        <f>IF(Identité!#REF!&lt;&gt;"",Identité!#REF!,"")</f>
        <v>#REF!</v>
      </c>
      <c r="BH28" s="15" t="e">
        <f>IF(Identité!#REF!&lt;&gt;"",Identité!#REF!,"")</f>
        <v>#REF!</v>
      </c>
      <c r="BI28" s="15" t="e">
        <f>IF(Identité!#REF!&lt;&gt;"",Identité!#REF!,"")</f>
        <v>#REF!</v>
      </c>
      <c r="BJ28" s="15" t="e">
        <f>IF(Identité!#REF!&lt;&gt;"",Identité!#REF!,"")</f>
        <v>#REF!</v>
      </c>
      <c r="BK28" s="15" t="e">
        <f>IF(Identité!#REF!&lt;&gt;"",Identité!#REF!,"")</f>
        <v>#REF!</v>
      </c>
      <c r="BL28" s="15" t="e">
        <f>IF(Identité!#REF!&lt;&gt;"",Identité!#REF!,"")</f>
        <v>#REF!</v>
      </c>
      <c r="BM28" s="15" t="e">
        <f>IF(Identité!#REF!&lt;&gt;"",Identité!#REF!,"")</f>
        <v>#REF!</v>
      </c>
      <c r="BN28" s="15" t="e">
        <f>IF(Identité!#REF!&lt;&gt;"",Identité!#REF!,"")</f>
        <v>#REF!</v>
      </c>
      <c r="BO28" s="15" t="e">
        <f>IF(Identité!#REF!&lt;&gt;"",Identité!#REF!,"")</f>
        <v>#REF!</v>
      </c>
      <c r="BP28" s="15" t="e">
        <f>IF(Identité!#REF!&lt;&gt;"",Identité!#REF!,"")</f>
        <v>#REF!</v>
      </c>
      <c r="BQ28" s="15" t="e">
        <f>IF(Identité!#REF!&lt;&gt;"",Identité!#REF!,"")</f>
        <v>#REF!</v>
      </c>
      <c r="BR28" s="15" t="e">
        <f>IF(Identité!#REF!&lt;&gt;"",Identité!#REF!,"")</f>
        <v>#REF!</v>
      </c>
      <c r="BS28" s="15" t="e">
        <f>IF(Identité!#REF!&lt;&gt;"",Identité!#REF!,"")</f>
        <v>#REF!</v>
      </c>
      <c r="BT28" s="15" t="e">
        <f>IF(Identité!#REF!&lt;&gt;"",Identité!#REF!,"")</f>
        <v>#REF!</v>
      </c>
      <c r="BU28" s="15" t="e">
        <f>IF(Identité!#REF!&lt;&gt;"",Identité!#REF!,"")</f>
        <v>#REF!</v>
      </c>
      <c r="BV28" s="15" t="e">
        <f>IF(Identité!#REF!&lt;&gt;"",Identité!#REF!,"")</f>
        <v>#REF!</v>
      </c>
      <c r="BW28" s="15" t="e">
        <f>IF(Identité!#REF!&lt;&gt;"",Identité!#REF!,"")</f>
        <v>#REF!</v>
      </c>
      <c r="BX28" s="15" t="e">
        <f>IF(Identité!#REF!&lt;&gt;"",Identité!#REF!,"")</f>
        <v>#REF!</v>
      </c>
      <c r="BY28" s="15" t="e">
        <f>IF(Identité!#REF!&lt;&gt;"",Identité!#REF!,"")</f>
        <v>#REF!</v>
      </c>
      <c r="BZ28" s="15" t="e">
        <f>IF(Identité!#REF!&lt;&gt;"",Identité!#REF!,"")</f>
        <v>#REF!</v>
      </c>
      <c r="CA28" s="15" t="e">
        <f>IF(Identité!#REF!&lt;&gt;"",Identité!#REF!,"")</f>
        <v>#REF!</v>
      </c>
      <c r="CB28" s="15" t="e">
        <f>IF(Identité!#REF!&lt;&gt;"",Identité!#REF!,"")</f>
        <v>#REF!</v>
      </c>
      <c r="CC28" s="15" t="e">
        <f>IF(Identité!#REF!&lt;&gt;"",Identité!#REF!,"")</f>
        <v>#REF!</v>
      </c>
      <c r="CD28" s="15" t="e">
        <f>IF(Identité!#REF!&lt;&gt;"",Identité!#REF!,"")</f>
        <v>#REF!</v>
      </c>
      <c r="CE28" s="15" t="e">
        <f>IF(Identité!#REF!&lt;&gt;"",Identité!#REF!,"")</f>
        <v>#REF!</v>
      </c>
      <c r="CF28" s="15" t="e">
        <f>IF(Identité!#REF!&lt;&gt;"",Identité!#REF!,"")</f>
        <v>#REF!</v>
      </c>
      <c r="CG28" s="15" t="e">
        <f>IF(Identité!#REF!&lt;&gt;"",Identité!#REF!,"")</f>
        <v>#REF!</v>
      </c>
      <c r="CH28" s="15" t="e">
        <f>IF(Identité!#REF!&lt;&gt;"",Identité!#REF!,"")</f>
        <v>#REF!</v>
      </c>
      <c r="CI28" s="15" t="e">
        <f>IF(Identité!#REF!&lt;&gt;"",Identité!#REF!,"")</f>
        <v>#REF!</v>
      </c>
      <c r="CJ28" s="15" t="e">
        <f>IF(Identité!#REF!&lt;&gt;"",Identité!#REF!,"")</f>
        <v>#REF!</v>
      </c>
      <c r="CK28" s="15" t="e">
        <f>IF(Identité!#REF!&lt;&gt;"",Identité!#REF!,"")</f>
        <v>#REF!</v>
      </c>
      <c r="CL28" s="15" t="e">
        <f>IF(Identité!#REF!&lt;&gt;"",Identité!#REF!,"")</f>
        <v>#REF!</v>
      </c>
      <c r="CM28" s="15" t="e">
        <f>IF(Identité!#REF!&lt;&gt;"",Identité!#REF!,"")</f>
        <v>#REF!</v>
      </c>
      <c r="CN28" s="15" t="e">
        <f>IF(Identité!#REF!&lt;&gt;"",Identité!#REF!,"")</f>
        <v>#REF!</v>
      </c>
      <c r="CO28" s="15" t="e">
        <f>IF(Identité!#REF!&lt;&gt;"",Identité!#REF!,"")</f>
        <v>#REF!</v>
      </c>
      <c r="CP28" s="15" t="e">
        <f>IF(Identité!#REF!&lt;&gt;"",Identité!#REF!,"")</f>
        <v>#REF!</v>
      </c>
      <c r="CQ28" s="15" t="e">
        <f>IF(Identité!#REF!&lt;&gt;"",Identité!#REF!,"")</f>
        <v>#REF!</v>
      </c>
      <c r="CR28" s="15" t="e">
        <f>IF(Identité!#REF!&lt;&gt;"",Identité!#REF!,"")</f>
        <v>#REF!</v>
      </c>
      <c r="CS28" s="15" t="e">
        <f>IF(Identité!#REF!&lt;&gt;"",Identité!#REF!,"")</f>
        <v>#REF!</v>
      </c>
      <c r="CT28" s="15" t="e">
        <f>IF(Identité!#REF!&lt;&gt;"",Identité!#REF!,"")</f>
        <v>#REF!</v>
      </c>
      <c r="CU28" s="15" t="e">
        <f>IF(Identité!#REF!&lt;&gt;"",Identité!#REF!,"")</f>
        <v>#REF!</v>
      </c>
      <c r="CV28" s="15" t="e">
        <f>IF(Identité!#REF!&lt;&gt;"",Identité!#REF!,"")</f>
        <v>#REF!</v>
      </c>
      <c r="CW28" s="15" t="e">
        <f>IF(Identité!#REF!&lt;&gt;"",Identité!#REF!,"")</f>
        <v>#REF!</v>
      </c>
      <c r="CX28" s="15" t="e">
        <f>IF(Identité!#REF!&lt;&gt;"",Identité!#REF!,"")</f>
        <v>#REF!</v>
      </c>
      <c r="CY28" s="15" t="e">
        <f>IF(Identité!#REF!&lt;&gt;"",Identité!#REF!,"")</f>
        <v>#REF!</v>
      </c>
      <c r="CZ28" s="15" t="e">
        <f>IF(Identité!#REF!&lt;&gt;"",Identité!#REF!,"")</f>
        <v>#REF!</v>
      </c>
      <c r="DA28" s="15" t="e">
        <f>IF(Identité!#REF!&lt;&gt;"",Identité!#REF!,"")</f>
        <v>#REF!</v>
      </c>
      <c r="DB28" s="15" t="e">
        <f>IF(Identité!#REF!&lt;&gt;"",Identité!#REF!,"")</f>
        <v>#REF!</v>
      </c>
      <c r="DC28" s="15" t="e">
        <f>IF(Identité!#REF!&lt;&gt;"",Identité!#REF!,"")</f>
        <v>#REF!</v>
      </c>
      <c r="DD28" s="15" t="e">
        <f>IF(Identité!#REF!&lt;&gt;"",Identité!#REF!,"")</f>
        <v>#REF!</v>
      </c>
      <c r="DE28" s="15" t="e">
        <f>IF(Identité!#REF!&lt;&gt;"",Identité!#REF!,"")</f>
        <v>#REF!</v>
      </c>
      <c r="DF28" s="15" t="e">
        <f>IF(Identité!#REF!&lt;&gt;"",Identité!#REF!,"")</f>
        <v>#REF!</v>
      </c>
      <c r="DG28" s="15" t="e">
        <f>IF(Identité!#REF!&lt;&gt;"",Identité!#REF!,"")</f>
        <v>#REF!</v>
      </c>
      <c r="DH28" s="15" t="e">
        <f>IF(Identité!#REF!&lt;&gt;"",Identité!#REF!,"")</f>
        <v>#REF!</v>
      </c>
      <c r="DI28" s="15" t="e">
        <f>IF(Identité!#REF!&lt;&gt;"",Identité!#REF!,"")</f>
        <v>#REF!</v>
      </c>
      <c r="DJ28" s="15" t="e">
        <f>IF(Identité!#REF!&lt;&gt;"",Identité!#REF!,"")</f>
        <v>#REF!</v>
      </c>
      <c r="DK28" s="15" t="e">
        <f>IF(Identité!#REF!&lt;&gt;"",Identité!#REF!,"")</f>
        <v>#REF!</v>
      </c>
      <c r="DL28" s="15" t="e">
        <f>IF(Identité!#REF!&lt;&gt;"",Identité!#REF!,"")</f>
        <v>#REF!</v>
      </c>
      <c r="DM28" s="15" t="e">
        <f>IF(Identité!#REF!&lt;&gt;"",Identité!#REF!,"")</f>
        <v>#REF!</v>
      </c>
      <c r="DN28" s="15" t="e">
        <f>IF(Identité!#REF!&lt;&gt;"",Identité!#REF!,"")</f>
        <v>#REF!</v>
      </c>
      <c r="DO28" s="15" t="e">
        <f>IF(Identité!#REF!&lt;&gt;"",Identité!#REF!,"")</f>
        <v>#REF!</v>
      </c>
      <c r="DP28" s="15" t="e">
        <f>IF(Identité!#REF!&lt;&gt;"",Identité!#REF!,"")</f>
        <v>#REF!</v>
      </c>
      <c r="DQ28" s="15" t="e">
        <f>IF(Identité!#REF!&lt;&gt;"",Identité!#REF!,"")</f>
        <v>#REF!</v>
      </c>
      <c r="DR28" s="15" t="e">
        <f>IF(Identité!#REF!&lt;&gt;"",Identité!#REF!,"")</f>
        <v>#REF!</v>
      </c>
      <c r="DS28" s="15" t="e">
        <f>IF(Identité!#REF!&lt;&gt;"",Identité!#REF!,"")</f>
        <v>#REF!</v>
      </c>
      <c r="DT28" s="15" t="e">
        <f>IF(Identité!#REF!&lt;&gt;"",Identité!#REF!,"")</f>
        <v>#REF!</v>
      </c>
      <c r="DU28" s="15" t="e">
        <f>IF(Identité!#REF!&lt;&gt;"",Identité!#REF!,"")</f>
        <v>#REF!</v>
      </c>
      <c r="DV28" s="15" t="e">
        <f>IF(Identité!#REF!&lt;&gt;"",Identité!#REF!,"")</f>
        <v>#REF!</v>
      </c>
      <c r="DW28" s="15" t="e">
        <f>IF(Identité!#REF!&lt;&gt;"",Identité!#REF!,"")</f>
        <v>#REF!</v>
      </c>
      <c r="DX28" s="15" t="e">
        <f>IF(Identité!#REF!&lt;&gt;"",Identité!#REF!,"")</f>
        <v>#REF!</v>
      </c>
      <c r="DY28" s="15" t="e">
        <f>IF(Identité!#REF!&lt;&gt;"",Identité!#REF!,"")</f>
        <v>#REF!</v>
      </c>
      <c r="DZ28" s="15" t="e">
        <f>IF(Identité!#REF!&lt;&gt;"",Identité!#REF!,"")</f>
        <v>#REF!</v>
      </c>
      <c r="EA28" s="15" t="e">
        <f>IF(Identité!#REF!&lt;&gt;"",Identité!#REF!,"")</f>
        <v>#REF!</v>
      </c>
      <c r="EB28" s="15" t="e">
        <f>IF(Identité!#REF!&lt;&gt;"",Identité!#REF!,"")</f>
        <v>#REF!</v>
      </c>
      <c r="EC28" s="15" t="e">
        <f>IF(Identité!#REF!&lt;&gt;"",Identité!#REF!,"")</f>
        <v>#REF!</v>
      </c>
      <c r="ED28" s="15" t="e">
        <f>IF(Identité!#REF!&lt;&gt;"",Identité!#REF!,"")</f>
        <v>#REF!</v>
      </c>
      <c r="EE28" s="15" t="e">
        <f>IF(Identité!#REF!&lt;&gt;"",Identité!#REF!,"")</f>
        <v>#REF!</v>
      </c>
      <c r="EF28" s="15" t="e">
        <f>IF(Identité!#REF!&lt;&gt;"",Identité!#REF!,"")</f>
        <v>#REF!</v>
      </c>
      <c r="EG28" s="15" t="e">
        <f>IF(Identité!#REF!&lt;&gt;"",Identité!#REF!,"")</f>
        <v>#REF!</v>
      </c>
      <c r="EH28" s="15" t="e">
        <f>IF(Identité!#REF!&lt;&gt;"",Identité!#REF!,"")</f>
        <v>#REF!</v>
      </c>
      <c r="EI28" s="15" t="e">
        <f>IF(Identité!#REF!&lt;&gt;"",Identité!#REF!,"")</f>
        <v>#REF!</v>
      </c>
      <c r="EJ28" s="15" t="e">
        <f>IF(Identité!#REF!&lt;&gt;"",Identité!#REF!,"")</f>
        <v>#REF!</v>
      </c>
      <c r="EK28" s="15" t="e">
        <f>IF(Identité!#REF!&lt;&gt;"",Identité!#REF!,"")</f>
        <v>#REF!</v>
      </c>
      <c r="EL28" s="15" t="e">
        <f>IF(Identité!#REF!&lt;&gt;"",Identité!#REF!,"")</f>
        <v>#REF!</v>
      </c>
      <c r="EM28" s="15" t="e">
        <f>IF(Identité!#REF!&lt;&gt;"",Identité!#REF!,"")</f>
        <v>#REF!</v>
      </c>
      <c r="EN28" s="15" t="e">
        <f>IF(Identité!#REF!&lt;&gt;"",Identité!#REF!,"")</f>
        <v>#REF!</v>
      </c>
      <c r="EO28" s="15" t="e">
        <f>IF(Identité!#REF!&lt;&gt;"",Identité!#REF!,"")</f>
        <v>#REF!</v>
      </c>
      <c r="EP28" s="15" t="e">
        <f>IF(Identité!#REF!&lt;&gt;"",Identité!#REF!,"")</f>
        <v>#REF!</v>
      </c>
      <c r="EQ28" s="15" t="e">
        <f>IF(Identité!#REF!&lt;&gt;"",Identité!#REF!,"")</f>
        <v>#REF!</v>
      </c>
      <c r="ER28" s="15" t="e">
        <f>IF(Identité!#REF!&lt;&gt;"",Identité!#REF!,"")</f>
        <v>#REF!</v>
      </c>
      <c r="ES28" s="15" t="e">
        <f>IF(Identité!#REF!&lt;&gt;"",Identité!#REF!,"")</f>
        <v>#REF!</v>
      </c>
      <c r="ET28" s="15" t="e">
        <f>IF(Identité!#REF!&lt;&gt;"",Identité!#REF!,"")</f>
        <v>#REF!</v>
      </c>
      <c r="EU28" s="15" t="e">
        <f>IF(Identité!#REF!&lt;&gt;"",Identité!#REF!,"")</f>
        <v>#REF!</v>
      </c>
      <c r="EV28" s="15" t="e">
        <f>IF(Identité!#REF!&lt;&gt;"",Identité!#REF!,"")</f>
        <v>#REF!</v>
      </c>
      <c r="EW28" s="15" t="e">
        <f>IF(Identité!#REF!&lt;&gt;"",Identité!#REF!,"")</f>
        <v>#REF!</v>
      </c>
      <c r="EX28" s="15" t="e">
        <f>IF(Identité!#REF!&lt;&gt;"",Identité!#REF!,"")</f>
        <v>#REF!</v>
      </c>
      <c r="EY28" s="15" t="e">
        <f>IF(Identité!#REF!&lt;&gt;"",Identité!#REF!,"")</f>
        <v>#REF!</v>
      </c>
      <c r="EZ28" s="15" t="e">
        <f>IF(Identité!#REF!&lt;&gt;"",Identité!#REF!,"")</f>
        <v>#REF!</v>
      </c>
      <c r="FA28" s="15" t="e">
        <f>IF(Identité!#REF!&lt;&gt;"",Identité!#REF!,"")</f>
        <v>#REF!</v>
      </c>
      <c r="FB28" s="15" t="e">
        <f>IF(Identité!#REF!&lt;&gt;"",Identité!#REF!,"")</f>
        <v>#REF!</v>
      </c>
      <c r="FC28" s="15" t="e">
        <f>IF(Identité!#REF!&lt;&gt;"",Identité!#REF!,"")</f>
        <v>#REF!</v>
      </c>
      <c r="FD28" s="15" t="e">
        <f>IF(Identité!#REF!&lt;&gt;"",Identité!#REF!,"")</f>
        <v>#REF!</v>
      </c>
      <c r="FE28" s="15" t="e">
        <f>IF(Identité!#REF!&lt;&gt;"",Identité!#REF!,"")</f>
        <v>#REF!</v>
      </c>
      <c r="FF28" s="15" t="e">
        <f>IF(Identité!#REF!&lt;&gt;"",Identité!#REF!,"")</f>
        <v>#REF!</v>
      </c>
      <c r="FG28" s="15" t="e">
        <f>IF(Identité!#REF!&lt;&gt;"",Identité!#REF!,"")</f>
        <v>#REF!</v>
      </c>
      <c r="FH28" s="15" t="e">
        <f>IF(Identité!#REF!&lt;&gt;"",Identité!#REF!,"")</f>
        <v>#REF!</v>
      </c>
      <c r="FI28" s="15" t="e">
        <f>IF(Identité!#REF!&lt;&gt;"",Identité!#REF!,"")</f>
        <v>#REF!</v>
      </c>
      <c r="FJ28" s="15" t="e">
        <f>IF(Identité!#REF!&lt;&gt;"",Identité!#REF!,"")</f>
        <v>#REF!</v>
      </c>
      <c r="FK28" s="15" t="e">
        <f>IF(Identité!#REF!&lt;&gt;"",Identité!#REF!,"")</f>
        <v>#REF!</v>
      </c>
      <c r="FL28" s="15" t="e">
        <f>IF(Identité!#REF!&lt;&gt;"",Identité!#REF!,"")</f>
        <v>#REF!</v>
      </c>
      <c r="FM28" s="15" t="e">
        <f>IF(Identité!#REF!&lt;&gt;"",Identité!#REF!,"")</f>
        <v>#REF!</v>
      </c>
      <c r="FN28" s="15" t="e">
        <f>IF(Identité!#REF!&lt;&gt;"",Identité!#REF!,"")</f>
        <v>#REF!</v>
      </c>
      <c r="FO28" s="15" t="e">
        <f>IF(Identité!#REF!&lt;&gt;"",Identité!#REF!,"")</f>
        <v>#REF!</v>
      </c>
      <c r="FP28" s="15" t="e">
        <f>IF(Identité!#REF!&lt;&gt;"",Identité!#REF!,"")</f>
        <v>#REF!</v>
      </c>
      <c r="FQ28" s="15" t="e">
        <f>IF(Identité!#REF!&lt;&gt;"",Identité!#REF!,"")</f>
        <v>#REF!</v>
      </c>
      <c r="FR28" s="15" t="e">
        <f>IF(Identité!#REF!&lt;&gt;"",Identité!#REF!,"")</f>
        <v>#REF!</v>
      </c>
      <c r="FS28" s="15" t="e">
        <f>IF(Identité!#REF!&lt;&gt;"",Identité!#REF!,"")</f>
        <v>#REF!</v>
      </c>
      <c r="FT28" s="15" t="e">
        <f>IF(Identité!#REF!&lt;&gt;"",Identité!#REF!,"")</f>
        <v>#REF!</v>
      </c>
      <c r="FU28" s="15" t="e">
        <f>IF(Identité!#REF!&lt;&gt;"",Identité!#REF!,"")</f>
        <v>#REF!</v>
      </c>
      <c r="FV28" s="15" t="e">
        <f>IF(Identité!#REF!&lt;&gt;"",Identité!#REF!,"")</f>
        <v>#REF!</v>
      </c>
      <c r="FW28" s="15" t="e">
        <f>IF(Identité!#REF!&lt;&gt;"",Identité!#REF!,"")</f>
        <v>#REF!</v>
      </c>
      <c r="FX28" s="15" t="e">
        <f>IF(Identité!#REF!&lt;&gt;"",Identité!#REF!,"")</f>
        <v>#REF!</v>
      </c>
      <c r="FY28" s="15" t="e">
        <f>IF(Identité!#REF!&lt;&gt;"",Identité!#REF!,"")</f>
        <v>#REF!</v>
      </c>
      <c r="FZ28" s="15" t="e">
        <f>IF(Identité!#REF!&lt;&gt;"",Identité!#REF!,"")</f>
        <v>#REF!</v>
      </c>
      <c r="GA28" s="15" t="e">
        <f>IF(Identité!#REF!&lt;&gt;"",Identité!#REF!,"")</f>
        <v>#REF!</v>
      </c>
      <c r="GB28" s="15" t="e">
        <f>IF(Identité!#REF!&lt;&gt;"",Identité!#REF!,"")</f>
        <v>#REF!</v>
      </c>
      <c r="GC28" s="15" t="e">
        <f>IF(Identité!#REF!&lt;&gt;"",Identité!#REF!,"")</f>
        <v>#REF!</v>
      </c>
      <c r="GD28" s="15" t="e">
        <f>IF(Identité!#REF!&lt;&gt;"",Identité!#REF!,"")</f>
        <v>#REF!</v>
      </c>
      <c r="GE28" s="15" t="e">
        <f>IF(Identité!#REF!&lt;&gt;"",Identité!#REF!,"")</f>
        <v>#REF!</v>
      </c>
      <c r="GF28" s="15" t="e">
        <f>IF(Identité!#REF!&lt;&gt;"",Identité!#REF!,"")</f>
        <v>#REF!</v>
      </c>
      <c r="GG28" s="15" t="e">
        <f>IF(Identité!#REF!&lt;&gt;"",Identité!#REF!,"")</f>
        <v>#REF!</v>
      </c>
      <c r="GH28" s="15" t="e">
        <f>IF(Identité!#REF!&lt;&gt;"",Identité!#REF!,"")</f>
        <v>#REF!</v>
      </c>
      <c r="GI28" s="15" t="e">
        <f>IF(Identité!#REF!&lt;&gt;"",Identité!#REF!,"")</f>
        <v>#REF!</v>
      </c>
      <c r="GJ28" s="15" t="e">
        <f>IF(Identité!#REF!&lt;&gt;"",Identité!#REF!,"")</f>
        <v>#REF!</v>
      </c>
      <c r="GK28" s="15" t="e">
        <f>IF(Identité!#REF!&lt;&gt;"",Identité!#REF!,"")</f>
        <v>#REF!</v>
      </c>
      <c r="GL28" s="15" t="e">
        <f>IF(Identité!#REF!&lt;&gt;"",Identité!#REF!,"")</f>
        <v>#REF!</v>
      </c>
      <c r="GM28" s="15" t="e">
        <f>IF(Identité!#REF!&lt;&gt;"",Identité!#REF!,"")</f>
        <v>#REF!</v>
      </c>
      <c r="GN28" s="15" t="e">
        <f>IF(Identité!#REF!&lt;&gt;"",Identité!#REF!,"")</f>
        <v>#REF!</v>
      </c>
      <c r="GO28" s="15" t="e">
        <f>IF(Identité!#REF!&lt;&gt;"",Identité!#REF!,"")</f>
        <v>#REF!</v>
      </c>
      <c r="GP28" s="15" t="e">
        <f>IF(Identité!#REF!&lt;&gt;"",Identité!#REF!,"")</f>
        <v>#REF!</v>
      </c>
      <c r="GQ28" s="15" t="e">
        <f>IF(Identité!#REF!&lt;&gt;"",Identité!#REF!,"")</f>
        <v>#REF!</v>
      </c>
      <c r="GR28" s="15" t="e">
        <f>IF(Identité!#REF!&lt;&gt;"",Identité!#REF!,"")</f>
        <v>#REF!</v>
      </c>
      <c r="GS28" s="15" t="e">
        <f>IF(Identité!#REF!&lt;&gt;"",Identité!#REF!,"")</f>
        <v>#REF!</v>
      </c>
      <c r="GT28" s="15" t="e">
        <f>IF(Identité!#REF!&lt;&gt;"",Identité!#REF!,"")</f>
        <v>#REF!</v>
      </c>
    </row>
    <row r="29" spans="1:202" x14ac:dyDescent="0.25">
      <c r="A29" s="314"/>
      <c r="B29" s="15" t="str">
        <f>IF(Identité!C34&lt;&gt;"",Identité!C34,"")</f>
        <v/>
      </c>
      <c r="C29" s="15" t="str">
        <f>IF(Identité!D34&lt;&gt;"",Identité!D34,"")</f>
        <v/>
      </c>
      <c r="D29" s="15" t="str">
        <f>IF(Identité!E34&lt;&gt;"",Identité!E34,"")</f>
        <v/>
      </c>
      <c r="E29" s="15" t="str">
        <f>IF(Identité!F34&lt;&gt;"",Identité!F34,"")</f>
        <v/>
      </c>
      <c r="F29" s="15" t="str">
        <f>IF(Identité!G34&lt;&gt;"",Identité!G34,"")</f>
        <v/>
      </c>
      <c r="G29" s="15" t="str">
        <f>IF(Identité!H34&lt;&gt;"",Identité!H34,"")</f>
        <v/>
      </c>
      <c r="H29" s="15" t="str">
        <f>IF(Identité!I34&lt;&gt;"",Identité!I34,"")</f>
        <v/>
      </c>
      <c r="I29" s="15" t="str">
        <f>IF(Identité!J34&lt;&gt;"",Identité!J34,"")</f>
        <v/>
      </c>
      <c r="J29" s="15" t="str">
        <f>IF(Identité!K34&lt;&gt;"",Identité!K34,"")</f>
        <v/>
      </c>
      <c r="K29" s="15" t="str">
        <f>IF(Identité!L34&lt;&gt;"",Identité!L34,"")</f>
        <v/>
      </c>
      <c r="L29" s="15" t="str">
        <f>IF(Identité!M34&lt;&gt;"",Identité!M34,"")</f>
        <v/>
      </c>
      <c r="M29" s="15" t="str">
        <f>IF(Identité!N34&lt;&gt;"",Identité!N34,"")</f>
        <v/>
      </c>
      <c r="N29" s="15" t="str">
        <f>IF(Identité!O34&lt;&gt;"",Identité!O34,"")</f>
        <v/>
      </c>
      <c r="O29" s="15" t="str">
        <f>IF(Identité!P34&lt;&gt;"",Identité!P34,"")</f>
        <v/>
      </c>
      <c r="P29" s="15" t="str">
        <f>IF(Identité!Q34&lt;&gt;"",Identité!Q34,"")</f>
        <v/>
      </c>
      <c r="Q29" s="15" t="str">
        <f>IF(Identité!R34&lt;&gt;"",Identité!R34,"")</f>
        <v/>
      </c>
      <c r="R29" s="15" t="str">
        <f>IF(Identité!S34&lt;&gt;"",Identité!S34,"")</f>
        <v/>
      </c>
      <c r="S29" s="15" t="str">
        <f>IF(Identité!T34&lt;&gt;"",Identité!T34,"")</f>
        <v/>
      </c>
      <c r="T29" s="15" t="str">
        <f>IF(Identité!U34&lt;&gt;"",Identité!U34,"")</f>
        <v/>
      </c>
      <c r="U29" s="15" t="str">
        <f>IF(Identité!V34&lt;&gt;"",Identité!V34,"")</f>
        <v/>
      </c>
      <c r="V29" s="15" t="str">
        <f>IF(Identité!W34&lt;&gt;"",Identité!W34,"")</f>
        <v/>
      </c>
      <c r="W29" s="15" t="str">
        <f>IF(Identité!X34&lt;&gt;"",Identité!X34,"")</f>
        <v/>
      </c>
      <c r="X29" s="15" t="str">
        <f>IF(Identité!Y34&lt;&gt;"",Identité!Y34,"")</f>
        <v/>
      </c>
      <c r="Y29" s="15" t="str">
        <f>IF(Identité!Z34&lt;&gt;"",Identité!Z34,"")</f>
        <v/>
      </c>
      <c r="Z29" s="15" t="str">
        <f>IF(Identité!AA34&lt;&gt;"",Identité!AA34,"")</f>
        <v/>
      </c>
      <c r="AA29" s="15" t="str">
        <f>IF(Identité!AB34&lt;&gt;"",Identité!AB34,"")</f>
        <v/>
      </c>
      <c r="AB29" s="15" t="str">
        <f>IF(Identité!AC34&lt;&gt;"",Identité!AC34,"")</f>
        <v/>
      </c>
      <c r="AC29" s="15" t="str">
        <f>IF(Identité!AD34&lt;&gt;"",Identité!AD34,"")</f>
        <v/>
      </c>
      <c r="AD29" s="15" t="str">
        <f>IF(Identité!AE34&lt;&gt;"",Identité!AE34,"")</f>
        <v/>
      </c>
      <c r="AE29" s="15" t="str">
        <f>IF(Identité!AF34&lt;&gt;"",Identité!AF34,"")</f>
        <v/>
      </c>
      <c r="AF29" s="15" t="str">
        <f>IF(Identité!AG34&lt;&gt;"",Identité!AG34,"")</f>
        <v/>
      </c>
      <c r="AG29" s="15" t="e">
        <f>IF(Identité!#REF!&lt;&gt;"",Identité!#REF!,"")</f>
        <v>#REF!</v>
      </c>
      <c r="AH29" s="15" t="e">
        <f>IF(Identité!#REF!&lt;&gt;"",Identité!#REF!,"")</f>
        <v>#REF!</v>
      </c>
      <c r="AI29" s="15" t="e">
        <f>IF(Identité!#REF!&lt;&gt;"",Identité!#REF!,"")</f>
        <v>#REF!</v>
      </c>
      <c r="AJ29" s="15" t="e">
        <f>IF(Identité!#REF!&lt;&gt;"",Identité!#REF!,"")</f>
        <v>#REF!</v>
      </c>
      <c r="AK29" s="15" t="e">
        <f>IF(Identité!#REF!&lt;&gt;"",Identité!#REF!,"")</f>
        <v>#REF!</v>
      </c>
      <c r="AL29" s="15" t="e">
        <f>IF(Identité!#REF!&lt;&gt;"",Identité!#REF!,"")</f>
        <v>#REF!</v>
      </c>
      <c r="AM29" s="15" t="e">
        <f>IF(Identité!#REF!&lt;&gt;"",Identité!#REF!,"")</f>
        <v>#REF!</v>
      </c>
      <c r="AN29" s="15" t="e">
        <f>IF(Identité!#REF!&lt;&gt;"",Identité!#REF!,"")</f>
        <v>#REF!</v>
      </c>
      <c r="AO29" s="15" t="e">
        <f>IF(Identité!#REF!&lt;&gt;"",Identité!#REF!,"")</f>
        <v>#REF!</v>
      </c>
      <c r="AP29" s="15" t="e">
        <f>IF(Identité!#REF!&lt;&gt;"",Identité!#REF!,"")</f>
        <v>#REF!</v>
      </c>
      <c r="AQ29" s="15" t="e">
        <f>IF(Identité!#REF!&lt;&gt;"",Identité!#REF!,"")</f>
        <v>#REF!</v>
      </c>
      <c r="AR29" s="15" t="e">
        <f>IF(Identité!#REF!&lt;&gt;"",Identité!#REF!,"")</f>
        <v>#REF!</v>
      </c>
      <c r="AS29" s="15" t="e">
        <f>IF(Identité!#REF!&lt;&gt;"",Identité!#REF!,"")</f>
        <v>#REF!</v>
      </c>
      <c r="AT29" s="15" t="e">
        <f>IF(Identité!#REF!&lt;&gt;"",Identité!#REF!,"")</f>
        <v>#REF!</v>
      </c>
      <c r="AU29" s="15" t="e">
        <f>IF(Identité!#REF!&lt;&gt;"",Identité!#REF!,"")</f>
        <v>#REF!</v>
      </c>
      <c r="AV29" s="15" t="e">
        <f>IF(Identité!#REF!&lt;&gt;"",Identité!#REF!,"")</f>
        <v>#REF!</v>
      </c>
      <c r="AW29" s="15" t="e">
        <f>IF(Identité!#REF!&lt;&gt;"",Identité!#REF!,"")</f>
        <v>#REF!</v>
      </c>
      <c r="AX29" s="15" t="e">
        <f>IF(Identité!#REF!&lt;&gt;"",Identité!#REF!,"")</f>
        <v>#REF!</v>
      </c>
      <c r="AY29" s="15" t="e">
        <f>IF(Identité!#REF!&lt;&gt;"",Identité!#REF!,"")</f>
        <v>#REF!</v>
      </c>
      <c r="AZ29" s="15" t="e">
        <f>IF(Identité!#REF!&lt;&gt;"",Identité!#REF!,"")</f>
        <v>#REF!</v>
      </c>
      <c r="BA29" s="15" t="e">
        <f>IF(Identité!#REF!&lt;&gt;"",Identité!#REF!,"")</f>
        <v>#REF!</v>
      </c>
      <c r="BB29" s="15" t="e">
        <f>IF(Identité!#REF!&lt;&gt;"",Identité!#REF!,"")</f>
        <v>#REF!</v>
      </c>
      <c r="BC29" s="15" t="e">
        <f>IF(Identité!#REF!&lt;&gt;"",Identité!#REF!,"")</f>
        <v>#REF!</v>
      </c>
      <c r="BD29" s="15" t="e">
        <f>IF(Identité!#REF!&lt;&gt;"",Identité!#REF!,"")</f>
        <v>#REF!</v>
      </c>
      <c r="BE29" s="15" t="e">
        <f>IF(Identité!#REF!&lt;&gt;"",Identité!#REF!,"")</f>
        <v>#REF!</v>
      </c>
      <c r="BF29" s="15" t="e">
        <f>IF(Identité!#REF!&lt;&gt;"",Identité!#REF!,"")</f>
        <v>#REF!</v>
      </c>
      <c r="BG29" s="15" t="e">
        <f>IF(Identité!#REF!&lt;&gt;"",Identité!#REF!,"")</f>
        <v>#REF!</v>
      </c>
      <c r="BH29" s="15" t="e">
        <f>IF(Identité!#REF!&lt;&gt;"",Identité!#REF!,"")</f>
        <v>#REF!</v>
      </c>
      <c r="BI29" s="15" t="e">
        <f>IF(Identité!#REF!&lt;&gt;"",Identité!#REF!,"")</f>
        <v>#REF!</v>
      </c>
      <c r="BJ29" s="15" t="e">
        <f>IF(Identité!#REF!&lt;&gt;"",Identité!#REF!,"")</f>
        <v>#REF!</v>
      </c>
      <c r="BK29" s="15" t="e">
        <f>IF(Identité!#REF!&lt;&gt;"",Identité!#REF!,"")</f>
        <v>#REF!</v>
      </c>
      <c r="BL29" s="15" t="e">
        <f>IF(Identité!#REF!&lt;&gt;"",Identité!#REF!,"")</f>
        <v>#REF!</v>
      </c>
      <c r="BM29" s="15" t="e">
        <f>IF(Identité!#REF!&lt;&gt;"",Identité!#REF!,"")</f>
        <v>#REF!</v>
      </c>
      <c r="BN29" s="15" t="e">
        <f>IF(Identité!#REF!&lt;&gt;"",Identité!#REF!,"")</f>
        <v>#REF!</v>
      </c>
      <c r="BO29" s="15" t="e">
        <f>IF(Identité!#REF!&lt;&gt;"",Identité!#REF!,"")</f>
        <v>#REF!</v>
      </c>
      <c r="BP29" s="15" t="e">
        <f>IF(Identité!#REF!&lt;&gt;"",Identité!#REF!,"")</f>
        <v>#REF!</v>
      </c>
      <c r="BQ29" s="15" t="e">
        <f>IF(Identité!#REF!&lt;&gt;"",Identité!#REF!,"")</f>
        <v>#REF!</v>
      </c>
      <c r="BR29" s="15" t="e">
        <f>IF(Identité!#REF!&lt;&gt;"",Identité!#REF!,"")</f>
        <v>#REF!</v>
      </c>
      <c r="BS29" s="15" t="e">
        <f>IF(Identité!#REF!&lt;&gt;"",Identité!#REF!,"")</f>
        <v>#REF!</v>
      </c>
      <c r="BT29" s="15" t="e">
        <f>IF(Identité!#REF!&lt;&gt;"",Identité!#REF!,"")</f>
        <v>#REF!</v>
      </c>
      <c r="BU29" s="15" t="e">
        <f>IF(Identité!#REF!&lt;&gt;"",Identité!#REF!,"")</f>
        <v>#REF!</v>
      </c>
      <c r="BV29" s="15" t="e">
        <f>IF(Identité!#REF!&lt;&gt;"",Identité!#REF!,"")</f>
        <v>#REF!</v>
      </c>
      <c r="BW29" s="15" t="e">
        <f>IF(Identité!#REF!&lt;&gt;"",Identité!#REF!,"")</f>
        <v>#REF!</v>
      </c>
      <c r="BX29" s="15" t="e">
        <f>IF(Identité!#REF!&lt;&gt;"",Identité!#REF!,"")</f>
        <v>#REF!</v>
      </c>
      <c r="BY29" s="15" t="e">
        <f>IF(Identité!#REF!&lt;&gt;"",Identité!#REF!,"")</f>
        <v>#REF!</v>
      </c>
      <c r="BZ29" s="15" t="e">
        <f>IF(Identité!#REF!&lt;&gt;"",Identité!#REF!,"")</f>
        <v>#REF!</v>
      </c>
      <c r="CA29" s="15" t="e">
        <f>IF(Identité!#REF!&lt;&gt;"",Identité!#REF!,"")</f>
        <v>#REF!</v>
      </c>
      <c r="CB29" s="15" t="e">
        <f>IF(Identité!#REF!&lt;&gt;"",Identité!#REF!,"")</f>
        <v>#REF!</v>
      </c>
      <c r="CC29" s="15" t="e">
        <f>IF(Identité!#REF!&lt;&gt;"",Identité!#REF!,"")</f>
        <v>#REF!</v>
      </c>
      <c r="CD29" s="15" t="e">
        <f>IF(Identité!#REF!&lt;&gt;"",Identité!#REF!,"")</f>
        <v>#REF!</v>
      </c>
      <c r="CE29" s="15" t="e">
        <f>IF(Identité!#REF!&lt;&gt;"",Identité!#REF!,"")</f>
        <v>#REF!</v>
      </c>
      <c r="CF29" s="15" t="e">
        <f>IF(Identité!#REF!&lt;&gt;"",Identité!#REF!,"")</f>
        <v>#REF!</v>
      </c>
      <c r="CG29" s="15" t="e">
        <f>IF(Identité!#REF!&lt;&gt;"",Identité!#REF!,"")</f>
        <v>#REF!</v>
      </c>
      <c r="CH29" s="15" t="e">
        <f>IF(Identité!#REF!&lt;&gt;"",Identité!#REF!,"")</f>
        <v>#REF!</v>
      </c>
      <c r="CI29" s="15" t="e">
        <f>IF(Identité!#REF!&lt;&gt;"",Identité!#REF!,"")</f>
        <v>#REF!</v>
      </c>
      <c r="CJ29" s="15" t="e">
        <f>IF(Identité!#REF!&lt;&gt;"",Identité!#REF!,"")</f>
        <v>#REF!</v>
      </c>
      <c r="CK29" s="15" t="e">
        <f>IF(Identité!#REF!&lt;&gt;"",Identité!#REF!,"")</f>
        <v>#REF!</v>
      </c>
      <c r="CL29" s="15" t="e">
        <f>IF(Identité!#REF!&lt;&gt;"",Identité!#REF!,"")</f>
        <v>#REF!</v>
      </c>
      <c r="CM29" s="15" t="e">
        <f>IF(Identité!#REF!&lt;&gt;"",Identité!#REF!,"")</f>
        <v>#REF!</v>
      </c>
      <c r="CN29" s="15" t="e">
        <f>IF(Identité!#REF!&lt;&gt;"",Identité!#REF!,"")</f>
        <v>#REF!</v>
      </c>
      <c r="CO29" s="15" t="e">
        <f>IF(Identité!#REF!&lt;&gt;"",Identité!#REF!,"")</f>
        <v>#REF!</v>
      </c>
      <c r="CP29" s="15" t="e">
        <f>IF(Identité!#REF!&lt;&gt;"",Identité!#REF!,"")</f>
        <v>#REF!</v>
      </c>
      <c r="CQ29" s="15" t="e">
        <f>IF(Identité!#REF!&lt;&gt;"",Identité!#REF!,"")</f>
        <v>#REF!</v>
      </c>
      <c r="CR29" s="15" t="e">
        <f>IF(Identité!#REF!&lt;&gt;"",Identité!#REF!,"")</f>
        <v>#REF!</v>
      </c>
      <c r="CS29" s="15" t="e">
        <f>IF(Identité!#REF!&lt;&gt;"",Identité!#REF!,"")</f>
        <v>#REF!</v>
      </c>
      <c r="CT29" s="15" t="e">
        <f>IF(Identité!#REF!&lt;&gt;"",Identité!#REF!,"")</f>
        <v>#REF!</v>
      </c>
      <c r="CU29" s="15" t="e">
        <f>IF(Identité!#REF!&lt;&gt;"",Identité!#REF!,"")</f>
        <v>#REF!</v>
      </c>
      <c r="CV29" s="15" t="e">
        <f>IF(Identité!#REF!&lt;&gt;"",Identité!#REF!,"")</f>
        <v>#REF!</v>
      </c>
      <c r="CW29" s="15" t="e">
        <f>IF(Identité!#REF!&lt;&gt;"",Identité!#REF!,"")</f>
        <v>#REF!</v>
      </c>
      <c r="CX29" s="15" t="e">
        <f>IF(Identité!#REF!&lt;&gt;"",Identité!#REF!,"")</f>
        <v>#REF!</v>
      </c>
      <c r="CY29" s="15" t="e">
        <f>IF(Identité!#REF!&lt;&gt;"",Identité!#REF!,"")</f>
        <v>#REF!</v>
      </c>
      <c r="CZ29" s="15" t="e">
        <f>IF(Identité!#REF!&lt;&gt;"",Identité!#REF!,"")</f>
        <v>#REF!</v>
      </c>
      <c r="DA29" s="15" t="e">
        <f>IF(Identité!#REF!&lt;&gt;"",Identité!#REF!,"")</f>
        <v>#REF!</v>
      </c>
      <c r="DB29" s="15" t="e">
        <f>IF(Identité!#REF!&lt;&gt;"",Identité!#REF!,"")</f>
        <v>#REF!</v>
      </c>
      <c r="DC29" s="15" t="e">
        <f>IF(Identité!#REF!&lt;&gt;"",Identité!#REF!,"")</f>
        <v>#REF!</v>
      </c>
      <c r="DD29" s="15" t="e">
        <f>IF(Identité!#REF!&lt;&gt;"",Identité!#REF!,"")</f>
        <v>#REF!</v>
      </c>
      <c r="DE29" s="15" t="e">
        <f>IF(Identité!#REF!&lt;&gt;"",Identité!#REF!,"")</f>
        <v>#REF!</v>
      </c>
      <c r="DF29" s="15" t="e">
        <f>IF(Identité!#REF!&lt;&gt;"",Identité!#REF!,"")</f>
        <v>#REF!</v>
      </c>
      <c r="DG29" s="15" t="e">
        <f>IF(Identité!#REF!&lt;&gt;"",Identité!#REF!,"")</f>
        <v>#REF!</v>
      </c>
      <c r="DH29" s="15" t="e">
        <f>IF(Identité!#REF!&lt;&gt;"",Identité!#REF!,"")</f>
        <v>#REF!</v>
      </c>
      <c r="DI29" s="15" t="e">
        <f>IF(Identité!#REF!&lt;&gt;"",Identité!#REF!,"")</f>
        <v>#REF!</v>
      </c>
      <c r="DJ29" s="15" t="e">
        <f>IF(Identité!#REF!&lt;&gt;"",Identité!#REF!,"")</f>
        <v>#REF!</v>
      </c>
      <c r="DK29" s="15" t="e">
        <f>IF(Identité!#REF!&lt;&gt;"",Identité!#REF!,"")</f>
        <v>#REF!</v>
      </c>
      <c r="DL29" s="15" t="e">
        <f>IF(Identité!#REF!&lt;&gt;"",Identité!#REF!,"")</f>
        <v>#REF!</v>
      </c>
      <c r="DM29" s="15" t="e">
        <f>IF(Identité!#REF!&lt;&gt;"",Identité!#REF!,"")</f>
        <v>#REF!</v>
      </c>
      <c r="DN29" s="15" t="e">
        <f>IF(Identité!#REF!&lt;&gt;"",Identité!#REF!,"")</f>
        <v>#REF!</v>
      </c>
      <c r="DO29" s="15" t="e">
        <f>IF(Identité!#REF!&lt;&gt;"",Identité!#REF!,"")</f>
        <v>#REF!</v>
      </c>
      <c r="DP29" s="15" t="e">
        <f>IF(Identité!#REF!&lt;&gt;"",Identité!#REF!,"")</f>
        <v>#REF!</v>
      </c>
      <c r="DQ29" s="15" t="e">
        <f>IF(Identité!#REF!&lt;&gt;"",Identité!#REF!,"")</f>
        <v>#REF!</v>
      </c>
      <c r="DR29" s="15" t="e">
        <f>IF(Identité!#REF!&lt;&gt;"",Identité!#REF!,"")</f>
        <v>#REF!</v>
      </c>
      <c r="DS29" s="15" t="e">
        <f>IF(Identité!#REF!&lt;&gt;"",Identité!#REF!,"")</f>
        <v>#REF!</v>
      </c>
      <c r="DT29" s="15" t="e">
        <f>IF(Identité!#REF!&lt;&gt;"",Identité!#REF!,"")</f>
        <v>#REF!</v>
      </c>
      <c r="DU29" s="15" t="e">
        <f>IF(Identité!#REF!&lt;&gt;"",Identité!#REF!,"")</f>
        <v>#REF!</v>
      </c>
      <c r="DV29" s="15" t="e">
        <f>IF(Identité!#REF!&lt;&gt;"",Identité!#REF!,"")</f>
        <v>#REF!</v>
      </c>
      <c r="DW29" s="15" t="e">
        <f>IF(Identité!#REF!&lt;&gt;"",Identité!#REF!,"")</f>
        <v>#REF!</v>
      </c>
      <c r="DX29" s="15" t="e">
        <f>IF(Identité!#REF!&lt;&gt;"",Identité!#REF!,"")</f>
        <v>#REF!</v>
      </c>
      <c r="DY29" s="15" t="e">
        <f>IF(Identité!#REF!&lt;&gt;"",Identité!#REF!,"")</f>
        <v>#REF!</v>
      </c>
      <c r="DZ29" s="15" t="e">
        <f>IF(Identité!#REF!&lt;&gt;"",Identité!#REF!,"")</f>
        <v>#REF!</v>
      </c>
      <c r="EA29" s="15" t="e">
        <f>IF(Identité!#REF!&lt;&gt;"",Identité!#REF!,"")</f>
        <v>#REF!</v>
      </c>
      <c r="EB29" s="15" t="e">
        <f>IF(Identité!#REF!&lt;&gt;"",Identité!#REF!,"")</f>
        <v>#REF!</v>
      </c>
      <c r="EC29" s="15" t="e">
        <f>IF(Identité!#REF!&lt;&gt;"",Identité!#REF!,"")</f>
        <v>#REF!</v>
      </c>
      <c r="ED29" s="15" t="e">
        <f>IF(Identité!#REF!&lt;&gt;"",Identité!#REF!,"")</f>
        <v>#REF!</v>
      </c>
      <c r="EE29" s="15" t="e">
        <f>IF(Identité!#REF!&lt;&gt;"",Identité!#REF!,"")</f>
        <v>#REF!</v>
      </c>
      <c r="EF29" s="15" t="e">
        <f>IF(Identité!#REF!&lt;&gt;"",Identité!#REF!,"")</f>
        <v>#REF!</v>
      </c>
      <c r="EG29" s="15" t="e">
        <f>IF(Identité!#REF!&lt;&gt;"",Identité!#REF!,"")</f>
        <v>#REF!</v>
      </c>
      <c r="EH29" s="15" t="e">
        <f>IF(Identité!#REF!&lt;&gt;"",Identité!#REF!,"")</f>
        <v>#REF!</v>
      </c>
      <c r="EI29" s="15" t="e">
        <f>IF(Identité!#REF!&lt;&gt;"",Identité!#REF!,"")</f>
        <v>#REF!</v>
      </c>
      <c r="EJ29" s="15" t="e">
        <f>IF(Identité!#REF!&lt;&gt;"",Identité!#REF!,"")</f>
        <v>#REF!</v>
      </c>
      <c r="EK29" s="15" t="e">
        <f>IF(Identité!#REF!&lt;&gt;"",Identité!#REF!,"")</f>
        <v>#REF!</v>
      </c>
      <c r="EL29" s="15" t="e">
        <f>IF(Identité!#REF!&lt;&gt;"",Identité!#REF!,"")</f>
        <v>#REF!</v>
      </c>
      <c r="EM29" s="15" t="e">
        <f>IF(Identité!#REF!&lt;&gt;"",Identité!#REF!,"")</f>
        <v>#REF!</v>
      </c>
      <c r="EN29" s="15" t="e">
        <f>IF(Identité!#REF!&lt;&gt;"",Identité!#REF!,"")</f>
        <v>#REF!</v>
      </c>
      <c r="EO29" s="15" t="e">
        <f>IF(Identité!#REF!&lt;&gt;"",Identité!#REF!,"")</f>
        <v>#REF!</v>
      </c>
      <c r="EP29" s="15" t="e">
        <f>IF(Identité!#REF!&lt;&gt;"",Identité!#REF!,"")</f>
        <v>#REF!</v>
      </c>
      <c r="EQ29" s="15" t="e">
        <f>IF(Identité!#REF!&lt;&gt;"",Identité!#REF!,"")</f>
        <v>#REF!</v>
      </c>
      <c r="ER29" s="15" t="e">
        <f>IF(Identité!#REF!&lt;&gt;"",Identité!#REF!,"")</f>
        <v>#REF!</v>
      </c>
      <c r="ES29" s="15" t="e">
        <f>IF(Identité!#REF!&lt;&gt;"",Identité!#REF!,"")</f>
        <v>#REF!</v>
      </c>
      <c r="ET29" s="15" t="e">
        <f>IF(Identité!#REF!&lt;&gt;"",Identité!#REF!,"")</f>
        <v>#REF!</v>
      </c>
      <c r="EU29" s="15" t="e">
        <f>IF(Identité!#REF!&lt;&gt;"",Identité!#REF!,"")</f>
        <v>#REF!</v>
      </c>
      <c r="EV29" s="15" t="e">
        <f>IF(Identité!#REF!&lt;&gt;"",Identité!#REF!,"")</f>
        <v>#REF!</v>
      </c>
      <c r="EW29" s="15" t="e">
        <f>IF(Identité!#REF!&lt;&gt;"",Identité!#REF!,"")</f>
        <v>#REF!</v>
      </c>
      <c r="EX29" s="15" t="e">
        <f>IF(Identité!#REF!&lt;&gt;"",Identité!#REF!,"")</f>
        <v>#REF!</v>
      </c>
      <c r="EY29" s="15" t="e">
        <f>IF(Identité!#REF!&lt;&gt;"",Identité!#REF!,"")</f>
        <v>#REF!</v>
      </c>
      <c r="EZ29" s="15" t="e">
        <f>IF(Identité!#REF!&lt;&gt;"",Identité!#REF!,"")</f>
        <v>#REF!</v>
      </c>
      <c r="FA29" s="15" t="e">
        <f>IF(Identité!#REF!&lt;&gt;"",Identité!#REF!,"")</f>
        <v>#REF!</v>
      </c>
      <c r="FB29" s="15" t="e">
        <f>IF(Identité!#REF!&lt;&gt;"",Identité!#REF!,"")</f>
        <v>#REF!</v>
      </c>
      <c r="FC29" s="15" t="e">
        <f>IF(Identité!#REF!&lt;&gt;"",Identité!#REF!,"")</f>
        <v>#REF!</v>
      </c>
      <c r="FD29" s="15" t="e">
        <f>IF(Identité!#REF!&lt;&gt;"",Identité!#REF!,"")</f>
        <v>#REF!</v>
      </c>
      <c r="FE29" s="15" t="e">
        <f>IF(Identité!#REF!&lt;&gt;"",Identité!#REF!,"")</f>
        <v>#REF!</v>
      </c>
      <c r="FF29" s="15" t="e">
        <f>IF(Identité!#REF!&lt;&gt;"",Identité!#REF!,"")</f>
        <v>#REF!</v>
      </c>
      <c r="FG29" s="15" t="e">
        <f>IF(Identité!#REF!&lt;&gt;"",Identité!#REF!,"")</f>
        <v>#REF!</v>
      </c>
      <c r="FH29" s="15" t="e">
        <f>IF(Identité!#REF!&lt;&gt;"",Identité!#REF!,"")</f>
        <v>#REF!</v>
      </c>
      <c r="FI29" s="15" t="e">
        <f>IF(Identité!#REF!&lt;&gt;"",Identité!#REF!,"")</f>
        <v>#REF!</v>
      </c>
      <c r="FJ29" s="15" t="e">
        <f>IF(Identité!#REF!&lt;&gt;"",Identité!#REF!,"")</f>
        <v>#REF!</v>
      </c>
      <c r="FK29" s="15" t="e">
        <f>IF(Identité!#REF!&lt;&gt;"",Identité!#REF!,"")</f>
        <v>#REF!</v>
      </c>
      <c r="FL29" s="15" t="e">
        <f>IF(Identité!#REF!&lt;&gt;"",Identité!#REF!,"")</f>
        <v>#REF!</v>
      </c>
      <c r="FM29" s="15" t="e">
        <f>IF(Identité!#REF!&lt;&gt;"",Identité!#REF!,"")</f>
        <v>#REF!</v>
      </c>
      <c r="FN29" s="15" t="e">
        <f>IF(Identité!#REF!&lt;&gt;"",Identité!#REF!,"")</f>
        <v>#REF!</v>
      </c>
      <c r="FO29" s="15" t="e">
        <f>IF(Identité!#REF!&lt;&gt;"",Identité!#REF!,"")</f>
        <v>#REF!</v>
      </c>
      <c r="FP29" s="15" t="e">
        <f>IF(Identité!#REF!&lt;&gt;"",Identité!#REF!,"")</f>
        <v>#REF!</v>
      </c>
      <c r="FQ29" s="15" t="e">
        <f>IF(Identité!#REF!&lt;&gt;"",Identité!#REF!,"")</f>
        <v>#REF!</v>
      </c>
      <c r="FR29" s="15" t="e">
        <f>IF(Identité!#REF!&lt;&gt;"",Identité!#REF!,"")</f>
        <v>#REF!</v>
      </c>
      <c r="FS29" s="15" t="e">
        <f>IF(Identité!#REF!&lt;&gt;"",Identité!#REF!,"")</f>
        <v>#REF!</v>
      </c>
      <c r="FT29" s="15" t="e">
        <f>IF(Identité!#REF!&lt;&gt;"",Identité!#REF!,"")</f>
        <v>#REF!</v>
      </c>
      <c r="FU29" s="15" t="e">
        <f>IF(Identité!#REF!&lt;&gt;"",Identité!#REF!,"")</f>
        <v>#REF!</v>
      </c>
      <c r="FV29" s="15" t="e">
        <f>IF(Identité!#REF!&lt;&gt;"",Identité!#REF!,"")</f>
        <v>#REF!</v>
      </c>
      <c r="FW29" s="15" t="e">
        <f>IF(Identité!#REF!&lt;&gt;"",Identité!#REF!,"")</f>
        <v>#REF!</v>
      </c>
      <c r="FX29" s="15" t="e">
        <f>IF(Identité!#REF!&lt;&gt;"",Identité!#REF!,"")</f>
        <v>#REF!</v>
      </c>
      <c r="FY29" s="15" t="e">
        <f>IF(Identité!#REF!&lt;&gt;"",Identité!#REF!,"")</f>
        <v>#REF!</v>
      </c>
      <c r="FZ29" s="15" t="e">
        <f>IF(Identité!#REF!&lt;&gt;"",Identité!#REF!,"")</f>
        <v>#REF!</v>
      </c>
      <c r="GA29" s="15" t="e">
        <f>IF(Identité!#REF!&lt;&gt;"",Identité!#REF!,"")</f>
        <v>#REF!</v>
      </c>
      <c r="GB29" s="15" t="e">
        <f>IF(Identité!#REF!&lt;&gt;"",Identité!#REF!,"")</f>
        <v>#REF!</v>
      </c>
      <c r="GC29" s="15" t="e">
        <f>IF(Identité!#REF!&lt;&gt;"",Identité!#REF!,"")</f>
        <v>#REF!</v>
      </c>
      <c r="GD29" s="15" t="e">
        <f>IF(Identité!#REF!&lt;&gt;"",Identité!#REF!,"")</f>
        <v>#REF!</v>
      </c>
      <c r="GE29" s="15" t="e">
        <f>IF(Identité!#REF!&lt;&gt;"",Identité!#REF!,"")</f>
        <v>#REF!</v>
      </c>
      <c r="GF29" s="15" t="e">
        <f>IF(Identité!#REF!&lt;&gt;"",Identité!#REF!,"")</f>
        <v>#REF!</v>
      </c>
      <c r="GG29" s="15" t="e">
        <f>IF(Identité!#REF!&lt;&gt;"",Identité!#REF!,"")</f>
        <v>#REF!</v>
      </c>
      <c r="GH29" s="15" t="e">
        <f>IF(Identité!#REF!&lt;&gt;"",Identité!#REF!,"")</f>
        <v>#REF!</v>
      </c>
      <c r="GI29" s="15" t="e">
        <f>IF(Identité!#REF!&lt;&gt;"",Identité!#REF!,"")</f>
        <v>#REF!</v>
      </c>
      <c r="GJ29" s="15" t="e">
        <f>IF(Identité!#REF!&lt;&gt;"",Identité!#REF!,"")</f>
        <v>#REF!</v>
      </c>
      <c r="GK29" s="15" t="e">
        <f>IF(Identité!#REF!&lt;&gt;"",Identité!#REF!,"")</f>
        <v>#REF!</v>
      </c>
      <c r="GL29" s="15" t="e">
        <f>IF(Identité!#REF!&lt;&gt;"",Identité!#REF!,"")</f>
        <v>#REF!</v>
      </c>
      <c r="GM29" s="15" t="e">
        <f>IF(Identité!#REF!&lt;&gt;"",Identité!#REF!,"")</f>
        <v>#REF!</v>
      </c>
      <c r="GN29" s="15" t="e">
        <f>IF(Identité!#REF!&lt;&gt;"",Identité!#REF!,"")</f>
        <v>#REF!</v>
      </c>
      <c r="GO29" s="15" t="e">
        <f>IF(Identité!#REF!&lt;&gt;"",Identité!#REF!,"")</f>
        <v>#REF!</v>
      </c>
      <c r="GP29" s="15" t="e">
        <f>IF(Identité!#REF!&lt;&gt;"",Identité!#REF!,"")</f>
        <v>#REF!</v>
      </c>
      <c r="GQ29" s="15" t="e">
        <f>IF(Identité!#REF!&lt;&gt;"",Identité!#REF!,"")</f>
        <v>#REF!</v>
      </c>
      <c r="GR29" s="15" t="e">
        <f>IF(Identité!#REF!&lt;&gt;"",Identité!#REF!,"")</f>
        <v>#REF!</v>
      </c>
      <c r="GS29" s="15" t="e">
        <f>IF(Identité!#REF!&lt;&gt;"",Identité!#REF!,"")</f>
        <v>#REF!</v>
      </c>
      <c r="GT29" s="15" t="e">
        <f>IF(Identité!#REF!&lt;&gt;"",Identité!#REF!,"")</f>
        <v>#REF!</v>
      </c>
    </row>
    <row r="30" spans="1:202" x14ac:dyDescent="0.25">
      <c r="A30" s="314"/>
      <c r="B30" s="15" t="str">
        <f>IF(Identité!C36&lt;&gt;"",Identité!C36,"")</f>
        <v/>
      </c>
      <c r="C30" s="15" t="str">
        <f>IF(Identité!D36&lt;&gt;"",Identité!D36,"")</f>
        <v/>
      </c>
      <c r="D30" s="15" t="str">
        <f>IF(Identité!E36&lt;&gt;"",Identité!E36,"")</f>
        <v/>
      </c>
      <c r="E30" s="15" t="str">
        <f>IF(Identité!F36&lt;&gt;"",Identité!F36,"")</f>
        <v/>
      </c>
      <c r="F30" s="15" t="str">
        <f>IF(Identité!G36&lt;&gt;"",Identité!G36,"")</f>
        <v/>
      </c>
      <c r="G30" s="15" t="str">
        <f>IF(Identité!H36&lt;&gt;"",Identité!H36,"")</f>
        <v/>
      </c>
      <c r="H30" s="15" t="str">
        <f>IF(Identité!I36&lt;&gt;"",Identité!I36,"")</f>
        <v/>
      </c>
      <c r="I30" s="15" t="str">
        <f>IF(Identité!J36&lt;&gt;"",Identité!J36,"")</f>
        <v/>
      </c>
      <c r="J30" s="15" t="str">
        <f>IF(Identité!K36&lt;&gt;"",Identité!K36,"")</f>
        <v/>
      </c>
      <c r="K30" s="15" t="str">
        <f>IF(Identité!L36&lt;&gt;"",Identité!L36,"")</f>
        <v/>
      </c>
      <c r="L30" s="15" t="str">
        <f>IF(Identité!M36&lt;&gt;"",Identité!M36,"")</f>
        <v/>
      </c>
      <c r="M30" s="15" t="str">
        <f>IF(Identité!N36&lt;&gt;"",Identité!N36,"")</f>
        <v/>
      </c>
      <c r="N30" s="15" t="str">
        <f>IF(Identité!O36&lt;&gt;"",Identité!O36,"")</f>
        <v/>
      </c>
      <c r="O30" s="15" t="str">
        <f>IF(Identité!P36&lt;&gt;"",Identité!P36,"")</f>
        <v/>
      </c>
      <c r="P30" s="15" t="str">
        <f>IF(Identité!Q36&lt;&gt;"",Identité!Q36,"")</f>
        <v/>
      </c>
      <c r="Q30" s="15" t="str">
        <f>IF(Identité!R36&lt;&gt;"",Identité!R36,"")</f>
        <v/>
      </c>
      <c r="R30" s="15" t="str">
        <f>IF(Identité!S36&lt;&gt;"",Identité!S36,"")</f>
        <v/>
      </c>
      <c r="S30" s="15" t="str">
        <f>IF(Identité!T36&lt;&gt;"",Identité!T36,"")</f>
        <v/>
      </c>
      <c r="T30" s="15" t="str">
        <f>IF(Identité!U36&lt;&gt;"",Identité!U36,"")</f>
        <v/>
      </c>
      <c r="U30" s="15" t="str">
        <f>IF(Identité!V36&lt;&gt;"",Identité!V36,"")</f>
        <v/>
      </c>
      <c r="V30" s="15" t="str">
        <f>IF(Identité!W36&lt;&gt;"",Identité!W36,"")</f>
        <v/>
      </c>
      <c r="W30" s="15" t="str">
        <f>IF(Identité!X36&lt;&gt;"",Identité!X36,"")</f>
        <v/>
      </c>
      <c r="X30" s="15" t="str">
        <f>IF(Identité!Y36&lt;&gt;"",Identité!Y36,"")</f>
        <v/>
      </c>
      <c r="Y30" s="15" t="str">
        <f>IF(Identité!Z36&lt;&gt;"",Identité!Z36,"")</f>
        <v/>
      </c>
      <c r="Z30" s="15" t="str">
        <f>IF(Identité!AA36&lt;&gt;"",Identité!AA36,"")</f>
        <v/>
      </c>
      <c r="AA30" s="15" t="str">
        <f>IF(Identité!AB36&lt;&gt;"",Identité!AB36,"")</f>
        <v/>
      </c>
      <c r="AB30" s="15" t="str">
        <f>IF(Identité!AC36&lt;&gt;"",Identité!AC36,"")</f>
        <v/>
      </c>
      <c r="AC30" s="15" t="str">
        <f>IF(Identité!AD36&lt;&gt;"",Identité!AD36,"")</f>
        <v/>
      </c>
      <c r="AD30" s="15" t="str">
        <f>IF(Identité!AE36&lt;&gt;"",Identité!AE36,"")</f>
        <v/>
      </c>
      <c r="AE30" s="15" t="str">
        <f>IF(Identité!AF36&lt;&gt;"",Identité!AF36,"")</f>
        <v/>
      </c>
      <c r="AF30" s="15" t="str">
        <f>IF(Identité!AG36&lt;&gt;"",Identité!AG36,"")</f>
        <v/>
      </c>
      <c r="AG30" s="15" t="e">
        <f>IF(Identité!#REF!&lt;&gt;"",Identité!#REF!,"")</f>
        <v>#REF!</v>
      </c>
      <c r="AH30" s="15" t="e">
        <f>IF(Identité!#REF!&lt;&gt;"",Identité!#REF!,"")</f>
        <v>#REF!</v>
      </c>
      <c r="AI30" s="15" t="e">
        <f>IF(Identité!#REF!&lt;&gt;"",Identité!#REF!,"")</f>
        <v>#REF!</v>
      </c>
      <c r="AJ30" s="15" t="e">
        <f>IF(Identité!#REF!&lt;&gt;"",Identité!#REF!,"")</f>
        <v>#REF!</v>
      </c>
      <c r="AK30" s="15" t="e">
        <f>IF(Identité!#REF!&lt;&gt;"",Identité!#REF!,"")</f>
        <v>#REF!</v>
      </c>
      <c r="AL30" s="15" t="e">
        <f>IF(Identité!#REF!&lt;&gt;"",Identité!#REF!,"")</f>
        <v>#REF!</v>
      </c>
      <c r="AM30" s="15" t="e">
        <f>IF(Identité!#REF!&lt;&gt;"",Identité!#REF!,"")</f>
        <v>#REF!</v>
      </c>
      <c r="AN30" s="15" t="e">
        <f>IF(Identité!#REF!&lt;&gt;"",Identité!#REF!,"")</f>
        <v>#REF!</v>
      </c>
      <c r="AO30" s="15" t="e">
        <f>IF(Identité!#REF!&lt;&gt;"",Identité!#REF!,"")</f>
        <v>#REF!</v>
      </c>
      <c r="AP30" s="15" t="e">
        <f>IF(Identité!#REF!&lt;&gt;"",Identité!#REF!,"")</f>
        <v>#REF!</v>
      </c>
      <c r="AQ30" s="15" t="e">
        <f>IF(Identité!#REF!&lt;&gt;"",Identité!#REF!,"")</f>
        <v>#REF!</v>
      </c>
      <c r="AR30" s="15" t="e">
        <f>IF(Identité!#REF!&lt;&gt;"",Identité!#REF!,"")</f>
        <v>#REF!</v>
      </c>
      <c r="AS30" s="15" t="e">
        <f>IF(Identité!#REF!&lt;&gt;"",Identité!#REF!,"")</f>
        <v>#REF!</v>
      </c>
      <c r="AT30" s="15" t="e">
        <f>IF(Identité!#REF!&lt;&gt;"",Identité!#REF!,"")</f>
        <v>#REF!</v>
      </c>
      <c r="AU30" s="15" t="e">
        <f>IF(Identité!#REF!&lt;&gt;"",Identité!#REF!,"")</f>
        <v>#REF!</v>
      </c>
      <c r="AV30" s="15" t="e">
        <f>IF(Identité!#REF!&lt;&gt;"",Identité!#REF!,"")</f>
        <v>#REF!</v>
      </c>
      <c r="AW30" s="15" t="e">
        <f>IF(Identité!#REF!&lt;&gt;"",Identité!#REF!,"")</f>
        <v>#REF!</v>
      </c>
      <c r="AX30" s="15" t="e">
        <f>IF(Identité!#REF!&lt;&gt;"",Identité!#REF!,"")</f>
        <v>#REF!</v>
      </c>
      <c r="AY30" s="15" t="e">
        <f>IF(Identité!#REF!&lt;&gt;"",Identité!#REF!,"")</f>
        <v>#REF!</v>
      </c>
      <c r="AZ30" s="15" t="e">
        <f>IF(Identité!#REF!&lt;&gt;"",Identité!#REF!,"")</f>
        <v>#REF!</v>
      </c>
      <c r="BA30" s="15" t="e">
        <f>IF(Identité!#REF!&lt;&gt;"",Identité!#REF!,"")</f>
        <v>#REF!</v>
      </c>
      <c r="BB30" s="15" t="e">
        <f>IF(Identité!#REF!&lt;&gt;"",Identité!#REF!,"")</f>
        <v>#REF!</v>
      </c>
      <c r="BC30" s="15" t="e">
        <f>IF(Identité!#REF!&lt;&gt;"",Identité!#REF!,"")</f>
        <v>#REF!</v>
      </c>
      <c r="BD30" s="15" t="e">
        <f>IF(Identité!#REF!&lt;&gt;"",Identité!#REF!,"")</f>
        <v>#REF!</v>
      </c>
      <c r="BE30" s="15" t="e">
        <f>IF(Identité!#REF!&lt;&gt;"",Identité!#REF!,"")</f>
        <v>#REF!</v>
      </c>
      <c r="BF30" s="15" t="e">
        <f>IF(Identité!#REF!&lt;&gt;"",Identité!#REF!,"")</f>
        <v>#REF!</v>
      </c>
      <c r="BG30" s="15" t="e">
        <f>IF(Identité!#REF!&lt;&gt;"",Identité!#REF!,"")</f>
        <v>#REF!</v>
      </c>
      <c r="BH30" s="15" t="e">
        <f>IF(Identité!#REF!&lt;&gt;"",Identité!#REF!,"")</f>
        <v>#REF!</v>
      </c>
      <c r="BI30" s="15" t="e">
        <f>IF(Identité!#REF!&lt;&gt;"",Identité!#REF!,"")</f>
        <v>#REF!</v>
      </c>
      <c r="BJ30" s="15" t="e">
        <f>IF(Identité!#REF!&lt;&gt;"",Identité!#REF!,"")</f>
        <v>#REF!</v>
      </c>
      <c r="BK30" s="15" t="e">
        <f>IF(Identité!#REF!&lt;&gt;"",Identité!#REF!,"")</f>
        <v>#REF!</v>
      </c>
      <c r="BL30" s="15" t="e">
        <f>IF(Identité!#REF!&lt;&gt;"",Identité!#REF!,"")</f>
        <v>#REF!</v>
      </c>
      <c r="BM30" s="15" t="e">
        <f>IF(Identité!#REF!&lt;&gt;"",Identité!#REF!,"")</f>
        <v>#REF!</v>
      </c>
      <c r="BN30" s="15" t="e">
        <f>IF(Identité!#REF!&lt;&gt;"",Identité!#REF!,"")</f>
        <v>#REF!</v>
      </c>
      <c r="BO30" s="15" t="e">
        <f>IF(Identité!#REF!&lt;&gt;"",Identité!#REF!,"")</f>
        <v>#REF!</v>
      </c>
      <c r="BP30" s="15" t="e">
        <f>IF(Identité!#REF!&lt;&gt;"",Identité!#REF!,"")</f>
        <v>#REF!</v>
      </c>
      <c r="BQ30" s="15" t="e">
        <f>IF(Identité!#REF!&lt;&gt;"",Identité!#REF!,"")</f>
        <v>#REF!</v>
      </c>
      <c r="BR30" s="15" t="e">
        <f>IF(Identité!#REF!&lt;&gt;"",Identité!#REF!,"")</f>
        <v>#REF!</v>
      </c>
      <c r="BS30" s="15" t="e">
        <f>IF(Identité!#REF!&lt;&gt;"",Identité!#REF!,"")</f>
        <v>#REF!</v>
      </c>
      <c r="BT30" s="15" t="e">
        <f>IF(Identité!#REF!&lt;&gt;"",Identité!#REF!,"")</f>
        <v>#REF!</v>
      </c>
      <c r="BU30" s="15" t="e">
        <f>IF(Identité!#REF!&lt;&gt;"",Identité!#REF!,"")</f>
        <v>#REF!</v>
      </c>
      <c r="BV30" s="15" t="e">
        <f>IF(Identité!#REF!&lt;&gt;"",Identité!#REF!,"")</f>
        <v>#REF!</v>
      </c>
      <c r="BW30" s="15" t="e">
        <f>IF(Identité!#REF!&lt;&gt;"",Identité!#REF!,"")</f>
        <v>#REF!</v>
      </c>
      <c r="BX30" s="15" t="e">
        <f>IF(Identité!#REF!&lt;&gt;"",Identité!#REF!,"")</f>
        <v>#REF!</v>
      </c>
      <c r="BY30" s="15" t="e">
        <f>IF(Identité!#REF!&lt;&gt;"",Identité!#REF!,"")</f>
        <v>#REF!</v>
      </c>
      <c r="BZ30" s="15" t="e">
        <f>IF(Identité!#REF!&lt;&gt;"",Identité!#REF!,"")</f>
        <v>#REF!</v>
      </c>
      <c r="CA30" s="15" t="e">
        <f>IF(Identité!#REF!&lt;&gt;"",Identité!#REF!,"")</f>
        <v>#REF!</v>
      </c>
      <c r="CB30" s="15" t="e">
        <f>IF(Identité!#REF!&lt;&gt;"",Identité!#REF!,"")</f>
        <v>#REF!</v>
      </c>
      <c r="CC30" s="15" t="e">
        <f>IF(Identité!#REF!&lt;&gt;"",Identité!#REF!,"")</f>
        <v>#REF!</v>
      </c>
      <c r="CD30" s="15" t="e">
        <f>IF(Identité!#REF!&lt;&gt;"",Identité!#REF!,"")</f>
        <v>#REF!</v>
      </c>
      <c r="CE30" s="15" t="e">
        <f>IF(Identité!#REF!&lt;&gt;"",Identité!#REF!,"")</f>
        <v>#REF!</v>
      </c>
      <c r="CF30" s="15" t="e">
        <f>IF(Identité!#REF!&lt;&gt;"",Identité!#REF!,"")</f>
        <v>#REF!</v>
      </c>
      <c r="CG30" s="15" t="e">
        <f>IF(Identité!#REF!&lt;&gt;"",Identité!#REF!,"")</f>
        <v>#REF!</v>
      </c>
      <c r="CH30" s="15" t="e">
        <f>IF(Identité!#REF!&lt;&gt;"",Identité!#REF!,"")</f>
        <v>#REF!</v>
      </c>
      <c r="CI30" s="15" t="e">
        <f>IF(Identité!#REF!&lt;&gt;"",Identité!#REF!,"")</f>
        <v>#REF!</v>
      </c>
      <c r="CJ30" s="15" t="e">
        <f>IF(Identité!#REF!&lt;&gt;"",Identité!#REF!,"")</f>
        <v>#REF!</v>
      </c>
      <c r="CK30" s="15" t="e">
        <f>IF(Identité!#REF!&lt;&gt;"",Identité!#REF!,"")</f>
        <v>#REF!</v>
      </c>
      <c r="CL30" s="15" t="e">
        <f>IF(Identité!#REF!&lt;&gt;"",Identité!#REF!,"")</f>
        <v>#REF!</v>
      </c>
      <c r="CM30" s="15" t="e">
        <f>IF(Identité!#REF!&lt;&gt;"",Identité!#REF!,"")</f>
        <v>#REF!</v>
      </c>
      <c r="CN30" s="15" t="e">
        <f>IF(Identité!#REF!&lt;&gt;"",Identité!#REF!,"")</f>
        <v>#REF!</v>
      </c>
      <c r="CO30" s="15" t="e">
        <f>IF(Identité!#REF!&lt;&gt;"",Identité!#REF!,"")</f>
        <v>#REF!</v>
      </c>
      <c r="CP30" s="15" t="e">
        <f>IF(Identité!#REF!&lt;&gt;"",Identité!#REF!,"")</f>
        <v>#REF!</v>
      </c>
      <c r="CQ30" s="15" t="e">
        <f>IF(Identité!#REF!&lt;&gt;"",Identité!#REF!,"")</f>
        <v>#REF!</v>
      </c>
      <c r="CR30" s="15" t="e">
        <f>IF(Identité!#REF!&lt;&gt;"",Identité!#REF!,"")</f>
        <v>#REF!</v>
      </c>
      <c r="CS30" s="15" t="e">
        <f>IF(Identité!#REF!&lt;&gt;"",Identité!#REF!,"")</f>
        <v>#REF!</v>
      </c>
      <c r="CT30" s="15" t="e">
        <f>IF(Identité!#REF!&lt;&gt;"",Identité!#REF!,"")</f>
        <v>#REF!</v>
      </c>
      <c r="CU30" s="15" t="e">
        <f>IF(Identité!#REF!&lt;&gt;"",Identité!#REF!,"")</f>
        <v>#REF!</v>
      </c>
      <c r="CV30" s="15" t="e">
        <f>IF(Identité!#REF!&lt;&gt;"",Identité!#REF!,"")</f>
        <v>#REF!</v>
      </c>
      <c r="CW30" s="15" t="e">
        <f>IF(Identité!#REF!&lt;&gt;"",Identité!#REF!,"")</f>
        <v>#REF!</v>
      </c>
      <c r="CX30" s="15" t="e">
        <f>IF(Identité!#REF!&lt;&gt;"",Identité!#REF!,"")</f>
        <v>#REF!</v>
      </c>
      <c r="CY30" s="15" t="e">
        <f>IF(Identité!#REF!&lt;&gt;"",Identité!#REF!,"")</f>
        <v>#REF!</v>
      </c>
      <c r="CZ30" s="15" t="e">
        <f>IF(Identité!#REF!&lt;&gt;"",Identité!#REF!,"")</f>
        <v>#REF!</v>
      </c>
      <c r="DA30" s="15" t="e">
        <f>IF(Identité!#REF!&lt;&gt;"",Identité!#REF!,"")</f>
        <v>#REF!</v>
      </c>
      <c r="DB30" s="15" t="e">
        <f>IF(Identité!#REF!&lt;&gt;"",Identité!#REF!,"")</f>
        <v>#REF!</v>
      </c>
      <c r="DC30" s="15" t="e">
        <f>IF(Identité!#REF!&lt;&gt;"",Identité!#REF!,"")</f>
        <v>#REF!</v>
      </c>
      <c r="DD30" s="15" t="e">
        <f>IF(Identité!#REF!&lt;&gt;"",Identité!#REF!,"")</f>
        <v>#REF!</v>
      </c>
      <c r="DE30" s="15" t="e">
        <f>IF(Identité!#REF!&lt;&gt;"",Identité!#REF!,"")</f>
        <v>#REF!</v>
      </c>
      <c r="DF30" s="15" t="e">
        <f>IF(Identité!#REF!&lt;&gt;"",Identité!#REF!,"")</f>
        <v>#REF!</v>
      </c>
      <c r="DG30" s="15" t="e">
        <f>IF(Identité!#REF!&lt;&gt;"",Identité!#REF!,"")</f>
        <v>#REF!</v>
      </c>
      <c r="DH30" s="15" t="e">
        <f>IF(Identité!#REF!&lt;&gt;"",Identité!#REF!,"")</f>
        <v>#REF!</v>
      </c>
      <c r="DI30" s="15" t="e">
        <f>IF(Identité!#REF!&lt;&gt;"",Identité!#REF!,"")</f>
        <v>#REF!</v>
      </c>
      <c r="DJ30" s="15" t="e">
        <f>IF(Identité!#REF!&lt;&gt;"",Identité!#REF!,"")</f>
        <v>#REF!</v>
      </c>
      <c r="DK30" s="15" t="e">
        <f>IF(Identité!#REF!&lt;&gt;"",Identité!#REF!,"")</f>
        <v>#REF!</v>
      </c>
      <c r="DL30" s="15" t="e">
        <f>IF(Identité!#REF!&lt;&gt;"",Identité!#REF!,"")</f>
        <v>#REF!</v>
      </c>
      <c r="DM30" s="15" t="e">
        <f>IF(Identité!#REF!&lt;&gt;"",Identité!#REF!,"")</f>
        <v>#REF!</v>
      </c>
      <c r="DN30" s="15" t="e">
        <f>IF(Identité!#REF!&lt;&gt;"",Identité!#REF!,"")</f>
        <v>#REF!</v>
      </c>
      <c r="DO30" s="15" t="e">
        <f>IF(Identité!#REF!&lt;&gt;"",Identité!#REF!,"")</f>
        <v>#REF!</v>
      </c>
      <c r="DP30" s="15" t="e">
        <f>IF(Identité!#REF!&lt;&gt;"",Identité!#REF!,"")</f>
        <v>#REF!</v>
      </c>
      <c r="DQ30" s="15" t="e">
        <f>IF(Identité!#REF!&lt;&gt;"",Identité!#REF!,"")</f>
        <v>#REF!</v>
      </c>
      <c r="DR30" s="15" t="e">
        <f>IF(Identité!#REF!&lt;&gt;"",Identité!#REF!,"")</f>
        <v>#REF!</v>
      </c>
      <c r="DS30" s="15" t="e">
        <f>IF(Identité!#REF!&lt;&gt;"",Identité!#REF!,"")</f>
        <v>#REF!</v>
      </c>
      <c r="DT30" s="15" t="e">
        <f>IF(Identité!#REF!&lt;&gt;"",Identité!#REF!,"")</f>
        <v>#REF!</v>
      </c>
      <c r="DU30" s="15" t="e">
        <f>IF(Identité!#REF!&lt;&gt;"",Identité!#REF!,"")</f>
        <v>#REF!</v>
      </c>
      <c r="DV30" s="15" t="e">
        <f>IF(Identité!#REF!&lt;&gt;"",Identité!#REF!,"")</f>
        <v>#REF!</v>
      </c>
      <c r="DW30" s="15" t="e">
        <f>IF(Identité!#REF!&lt;&gt;"",Identité!#REF!,"")</f>
        <v>#REF!</v>
      </c>
      <c r="DX30" s="15" t="e">
        <f>IF(Identité!#REF!&lt;&gt;"",Identité!#REF!,"")</f>
        <v>#REF!</v>
      </c>
      <c r="DY30" s="15" t="e">
        <f>IF(Identité!#REF!&lt;&gt;"",Identité!#REF!,"")</f>
        <v>#REF!</v>
      </c>
      <c r="DZ30" s="15" t="e">
        <f>IF(Identité!#REF!&lt;&gt;"",Identité!#REF!,"")</f>
        <v>#REF!</v>
      </c>
      <c r="EA30" s="15" t="e">
        <f>IF(Identité!#REF!&lt;&gt;"",Identité!#REF!,"")</f>
        <v>#REF!</v>
      </c>
      <c r="EB30" s="15" t="e">
        <f>IF(Identité!#REF!&lt;&gt;"",Identité!#REF!,"")</f>
        <v>#REF!</v>
      </c>
      <c r="EC30" s="15" t="e">
        <f>IF(Identité!#REF!&lt;&gt;"",Identité!#REF!,"")</f>
        <v>#REF!</v>
      </c>
      <c r="ED30" s="15" t="e">
        <f>IF(Identité!#REF!&lt;&gt;"",Identité!#REF!,"")</f>
        <v>#REF!</v>
      </c>
      <c r="EE30" s="15" t="e">
        <f>IF(Identité!#REF!&lt;&gt;"",Identité!#REF!,"")</f>
        <v>#REF!</v>
      </c>
      <c r="EF30" s="15" t="e">
        <f>IF(Identité!#REF!&lt;&gt;"",Identité!#REF!,"")</f>
        <v>#REF!</v>
      </c>
      <c r="EG30" s="15" t="e">
        <f>IF(Identité!#REF!&lt;&gt;"",Identité!#REF!,"")</f>
        <v>#REF!</v>
      </c>
      <c r="EH30" s="15" t="e">
        <f>IF(Identité!#REF!&lt;&gt;"",Identité!#REF!,"")</f>
        <v>#REF!</v>
      </c>
      <c r="EI30" s="15" t="e">
        <f>IF(Identité!#REF!&lt;&gt;"",Identité!#REF!,"")</f>
        <v>#REF!</v>
      </c>
      <c r="EJ30" s="15" t="e">
        <f>IF(Identité!#REF!&lt;&gt;"",Identité!#REF!,"")</f>
        <v>#REF!</v>
      </c>
      <c r="EK30" s="15" t="e">
        <f>IF(Identité!#REF!&lt;&gt;"",Identité!#REF!,"")</f>
        <v>#REF!</v>
      </c>
      <c r="EL30" s="15" t="e">
        <f>IF(Identité!#REF!&lt;&gt;"",Identité!#REF!,"")</f>
        <v>#REF!</v>
      </c>
      <c r="EM30" s="15" t="e">
        <f>IF(Identité!#REF!&lt;&gt;"",Identité!#REF!,"")</f>
        <v>#REF!</v>
      </c>
      <c r="EN30" s="15" t="e">
        <f>IF(Identité!#REF!&lt;&gt;"",Identité!#REF!,"")</f>
        <v>#REF!</v>
      </c>
      <c r="EO30" s="15" t="e">
        <f>IF(Identité!#REF!&lt;&gt;"",Identité!#REF!,"")</f>
        <v>#REF!</v>
      </c>
      <c r="EP30" s="15" t="e">
        <f>IF(Identité!#REF!&lt;&gt;"",Identité!#REF!,"")</f>
        <v>#REF!</v>
      </c>
      <c r="EQ30" s="15" t="e">
        <f>IF(Identité!#REF!&lt;&gt;"",Identité!#REF!,"")</f>
        <v>#REF!</v>
      </c>
      <c r="ER30" s="15" t="e">
        <f>IF(Identité!#REF!&lt;&gt;"",Identité!#REF!,"")</f>
        <v>#REF!</v>
      </c>
      <c r="ES30" s="15" t="e">
        <f>IF(Identité!#REF!&lt;&gt;"",Identité!#REF!,"")</f>
        <v>#REF!</v>
      </c>
      <c r="ET30" s="15" t="e">
        <f>IF(Identité!#REF!&lt;&gt;"",Identité!#REF!,"")</f>
        <v>#REF!</v>
      </c>
      <c r="EU30" s="15" t="e">
        <f>IF(Identité!#REF!&lt;&gt;"",Identité!#REF!,"")</f>
        <v>#REF!</v>
      </c>
      <c r="EV30" s="15" t="e">
        <f>IF(Identité!#REF!&lt;&gt;"",Identité!#REF!,"")</f>
        <v>#REF!</v>
      </c>
      <c r="EW30" s="15" t="e">
        <f>IF(Identité!#REF!&lt;&gt;"",Identité!#REF!,"")</f>
        <v>#REF!</v>
      </c>
      <c r="EX30" s="15" t="e">
        <f>IF(Identité!#REF!&lt;&gt;"",Identité!#REF!,"")</f>
        <v>#REF!</v>
      </c>
      <c r="EY30" s="15" t="e">
        <f>IF(Identité!#REF!&lt;&gt;"",Identité!#REF!,"")</f>
        <v>#REF!</v>
      </c>
      <c r="EZ30" s="15" t="e">
        <f>IF(Identité!#REF!&lt;&gt;"",Identité!#REF!,"")</f>
        <v>#REF!</v>
      </c>
      <c r="FA30" s="15" t="e">
        <f>IF(Identité!#REF!&lt;&gt;"",Identité!#REF!,"")</f>
        <v>#REF!</v>
      </c>
      <c r="FB30" s="15" t="e">
        <f>IF(Identité!#REF!&lt;&gt;"",Identité!#REF!,"")</f>
        <v>#REF!</v>
      </c>
      <c r="FC30" s="15" t="e">
        <f>IF(Identité!#REF!&lt;&gt;"",Identité!#REF!,"")</f>
        <v>#REF!</v>
      </c>
      <c r="FD30" s="15" t="e">
        <f>IF(Identité!#REF!&lt;&gt;"",Identité!#REF!,"")</f>
        <v>#REF!</v>
      </c>
      <c r="FE30" s="15" t="e">
        <f>IF(Identité!#REF!&lt;&gt;"",Identité!#REF!,"")</f>
        <v>#REF!</v>
      </c>
      <c r="FF30" s="15" t="e">
        <f>IF(Identité!#REF!&lt;&gt;"",Identité!#REF!,"")</f>
        <v>#REF!</v>
      </c>
      <c r="FG30" s="15" t="e">
        <f>IF(Identité!#REF!&lt;&gt;"",Identité!#REF!,"")</f>
        <v>#REF!</v>
      </c>
      <c r="FH30" s="15" t="e">
        <f>IF(Identité!#REF!&lt;&gt;"",Identité!#REF!,"")</f>
        <v>#REF!</v>
      </c>
      <c r="FI30" s="15" t="e">
        <f>IF(Identité!#REF!&lt;&gt;"",Identité!#REF!,"")</f>
        <v>#REF!</v>
      </c>
      <c r="FJ30" s="15" t="e">
        <f>IF(Identité!#REF!&lt;&gt;"",Identité!#REF!,"")</f>
        <v>#REF!</v>
      </c>
      <c r="FK30" s="15" t="e">
        <f>IF(Identité!#REF!&lt;&gt;"",Identité!#REF!,"")</f>
        <v>#REF!</v>
      </c>
      <c r="FL30" s="15" t="e">
        <f>IF(Identité!#REF!&lt;&gt;"",Identité!#REF!,"")</f>
        <v>#REF!</v>
      </c>
      <c r="FM30" s="15" t="e">
        <f>IF(Identité!#REF!&lt;&gt;"",Identité!#REF!,"")</f>
        <v>#REF!</v>
      </c>
      <c r="FN30" s="15" t="e">
        <f>IF(Identité!#REF!&lt;&gt;"",Identité!#REF!,"")</f>
        <v>#REF!</v>
      </c>
      <c r="FO30" s="15" t="e">
        <f>IF(Identité!#REF!&lt;&gt;"",Identité!#REF!,"")</f>
        <v>#REF!</v>
      </c>
      <c r="FP30" s="15" t="e">
        <f>IF(Identité!#REF!&lt;&gt;"",Identité!#REF!,"")</f>
        <v>#REF!</v>
      </c>
      <c r="FQ30" s="15" t="e">
        <f>IF(Identité!#REF!&lt;&gt;"",Identité!#REF!,"")</f>
        <v>#REF!</v>
      </c>
      <c r="FR30" s="15" t="e">
        <f>IF(Identité!#REF!&lt;&gt;"",Identité!#REF!,"")</f>
        <v>#REF!</v>
      </c>
      <c r="FS30" s="15" t="e">
        <f>IF(Identité!#REF!&lt;&gt;"",Identité!#REF!,"")</f>
        <v>#REF!</v>
      </c>
      <c r="FT30" s="15" t="e">
        <f>IF(Identité!#REF!&lt;&gt;"",Identité!#REF!,"")</f>
        <v>#REF!</v>
      </c>
      <c r="FU30" s="15" t="e">
        <f>IF(Identité!#REF!&lt;&gt;"",Identité!#REF!,"")</f>
        <v>#REF!</v>
      </c>
      <c r="FV30" s="15" t="e">
        <f>IF(Identité!#REF!&lt;&gt;"",Identité!#REF!,"")</f>
        <v>#REF!</v>
      </c>
      <c r="FW30" s="15" t="e">
        <f>IF(Identité!#REF!&lt;&gt;"",Identité!#REF!,"")</f>
        <v>#REF!</v>
      </c>
      <c r="FX30" s="15" t="e">
        <f>IF(Identité!#REF!&lt;&gt;"",Identité!#REF!,"")</f>
        <v>#REF!</v>
      </c>
      <c r="FY30" s="15" t="e">
        <f>IF(Identité!#REF!&lt;&gt;"",Identité!#REF!,"")</f>
        <v>#REF!</v>
      </c>
      <c r="FZ30" s="15" t="e">
        <f>IF(Identité!#REF!&lt;&gt;"",Identité!#REF!,"")</f>
        <v>#REF!</v>
      </c>
      <c r="GA30" s="15" t="e">
        <f>IF(Identité!#REF!&lt;&gt;"",Identité!#REF!,"")</f>
        <v>#REF!</v>
      </c>
      <c r="GB30" s="15" t="e">
        <f>IF(Identité!#REF!&lt;&gt;"",Identité!#REF!,"")</f>
        <v>#REF!</v>
      </c>
      <c r="GC30" s="15" t="e">
        <f>IF(Identité!#REF!&lt;&gt;"",Identité!#REF!,"")</f>
        <v>#REF!</v>
      </c>
      <c r="GD30" s="15" t="e">
        <f>IF(Identité!#REF!&lt;&gt;"",Identité!#REF!,"")</f>
        <v>#REF!</v>
      </c>
      <c r="GE30" s="15" t="e">
        <f>IF(Identité!#REF!&lt;&gt;"",Identité!#REF!,"")</f>
        <v>#REF!</v>
      </c>
      <c r="GF30" s="15" t="e">
        <f>IF(Identité!#REF!&lt;&gt;"",Identité!#REF!,"")</f>
        <v>#REF!</v>
      </c>
      <c r="GG30" s="15" t="e">
        <f>IF(Identité!#REF!&lt;&gt;"",Identité!#REF!,"")</f>
        <v>#REF!</v>
      </c>
      <c r="GH30" s="15" t="e">
        <f>IF(Identité!#REF!&lt;&gt;"",Identité!#REF!,"")</f>
        <v>#REF!</v>
      </c>
      <c r="GI30" s="15" t="e">
        <f>IF(Identité!#REF!&lt;&gt;"",Identité!#REF!,"")</f>
        <v>#REF!</v>
      </c>
      <c r="GJ30" s="15" t="e">
        <f>IF(Identité!#REF!&lt;&gt;"",Identité!#REF!,"")</f>
        <v>#REF!</v>
      </c>
      <c r="GK30" s="15" t="e">
        <f>IF(Identité!#REF!&lt;&gt;"",Identité!#REF!,"")</f>
        <v>#REF!</v>
      </c>
      <c r="GL30" s="15" t="e">
        <f>IF(Identité!#REF!&lt;&gt;"",Identité!#REF!,"")</f>
        <v>#REF!</v>
      </c>
      <c r="GM30" s="15" t="e">
        <f>IF(Identité!#REF!&lt;&gt;"",Identité!#REF!,"")</f>
        <v>#REF!</v>
      </c>
      <c r="GN30" s="15" t="e">
        <f>IF(Identité!#REF!&lt;&gt;"",Identité!#REF!,"")</f>
        <v>#REF!</v>
      </c>
      <c r="GO30" s="15" t="e">
        <f>IF(Identité!#REF!&lt;&gt;"",Identité!#REF!,"")</f>
        <v>#REF!</v>
      </c>
      <c r="GP30" s="15" t="e">
        <f>IF(Identité!#REF!&lt;&gt;"",Identité!#REF!,"")</f>
        <v>#REF!</v>
      </c>
      <c r="GQ30" s="15" t="e">
        <f>IF(Identité!#REF!&lt;&gt;"",Identité!#REF!,"")</f>
        <v>#REF!</v>
      </c>
      <c r="GR30" s="15" t="e">
        <f>IF(Identité!#REF!&lt;&gt;"",Identité!#REF!,"")</f>
        <v>#REF!</v>
      </c>
      <c r="GS30" s="15" t="e">
        <f>IF(Identité!#REF!&lt;&gt;"",Identité!#REF!,"")</f>
        <v>#REF!</v>
      </c>
      <c r="GT30" s="15" t="e">
        <f>IF(Identité!#REF!&lt;&gt;"",Identité!#REF!,"")</f>
        <v>#REF!</v>
      </c>
    </row>
    <row r="31" spans="1:202" x14ac:dyDescent="0.25">
      <c r="A31" s="315"/>
    </row>
    <row r="32" spans="1:202" x14ac:dyDescent="0.25">
      <c r="A32" s="36" t="s">
        <v>50</v>
      </c>
      <c r="B32" s="19" t="s">
        <v>51</v>
      </c>
      <c r="C32" s="20" t="s">
        <v>52</v>
      </c>
      <c r="D32" s="20" t="s">
        <v>52</v>
      </c>
      <c r="E32" s="20" t="s">
        <v>53</v>
      </c>
    </row>
    <row r="33" spans="1:5" x14ac:dyDescent="0.25">
      <c r="A33" s="36" t="s">
        <v>54</v>
      </c>
      <c r="B33" s="205" t="s">
        <v>55</v>
      </c>
      <c r="C33" s="205" t="s">
        <v>56</v>
      </c>
      <c r="D33" s="205" t="s">
        <v>57</v>
      </c>
    </row>
    <row r="34" spans="1:5" ht="52.8" x14ac:dyDescent="0.25">
      <c r="A34" s="18" t="s">
        <v>58</v>
      </c>
      <c r="B34" s="19" t="s">
        <v>59</v>
      </c>
      <c r="C34" s="20" t="s">
        <v>59</v>
      </c>
    </row>
    <row r="37" spans="1:5" ht="13.8" x14ac:dyDescent="0.25">
      <c r="A37" s="37" t="s">
        <v>60</v>
      </c>
    </row>
    <row r="39" spans="1:5" x14ac:dyDescent="0.25">
      <c r="B39" s="13"/>
      <c r="E39" s="13"/>
    </row>
    <row r="40" spans="1:5" x14ac:dyDescent="0.25">
      <c r="B40" s="15"/>
    </row>
    <row r="41" spans="1:5" ht="20.399999999999999" x14ac:dyDescent="0.35">
      <c r="A41" s="1"/>
      <c r="B41" s="38"/>
    </row>
    <row r="42" spans="1:5" x14ac:dyDescent="0.25">
      <c r="B42" s="13"/>
      <c r="D42" s="13"/>
    </row>
    <row r="43" spans="1:5" x14ac:dyDescent="0.25">
      <c r="A43" s="205"/>
    </row>
    <row r="49" ht="15" customHeight="1" x14ac:dyDescent="0.25"/>
    <row r="52" ht="16.95" customHeight="1" x14ac:dyDescent="0.25"/>
    <row r="59" ht="13.2" customHeight="1" x14ac:dyDescent="0.25"/>
    <row r="60" ht="12.45" customHeight="1" x14ac:dyDescent="0.25"/>
    <row r="61" ht="12.45" customHeight="1" x14ac:dyDescent="0.25"/>
    <row r="62" ht="12.45" customHeight="1" x14ac:dyDescent="0.25"/>
    <row r="63" ht="16.95" customHeight="1" x14ac:dyDescent="0.25"/>
    <row r="64" ht="13.2" customHeight="1" x14ac:dyDescent="0.25"/>
    <row r="65" ht="17.7" customHeight="1" x14ac:dyDescent="0.25"/>
    <row r="67" ht="13.95" customHeight="1" x14ac:dyDescent="0.25"/>
    <row r="83" spans="2:8" x14ac:dyDescent="0.25">
      <c r="B83" s="15"/>
      <c r="C83" s="15"/>
      <c r="D83" s="15"/>
      <c r="E83" s="15"/>
      <c r="F83" s="15"/>
      <c r="G83" s="15"/>
      <c r="H83" s="15"/>
    </row>
    <row r="84" spans="2:8" x14ac:dyDescent="0.25">
      <c r="B84" s="15"/>
      <c r="C84" s="15"/>
      <c r="D84" s="15"/>
      <c r="E84" s="15"/>
      <c r="F84" s="15"/>
      <c r="G84" s="15"/>
      <c r="H84" s="15"/>
    </row>
    <row r="85" spans="2:8" x14ac:dyDescent="0.25">
      <c r="B85" s="15"/>
      <c r="C85" s="15"/>
      <c r="D85" s="15"/>
      <c r="E85" s="15"/>
      <c r="F85" s="15"/>
      <c r="G85" s="15"/>
      <c r="H85" s="15"/>
    </row>
    <row r="86" spans="2:8" ht="14.7" customHeight="1" x14ac:dyDescent="0.25">
      <c r="B86" s="15"/>
      <c r="C86" s="15"/>
      <c r="D86" s="15"/>
      <c r="E86" s="15"/>
      <c r="F86" s="15"/>
      <c r="G86" s="15"/>
      <c r="H86" s="15"/>
    </row>
    <row r="87" spans="2:8" ht="16.95" customHeight="1" x14ac:dyDescent="0.25">
      <c r="B87" s="15"/>
      <c r="C87" s="15"/>
      <c r="D87" s="15"/>
      <c r="E87" s="15"/>
      <c r="F87" s="15"/>
      <c r="G87" s="15"/>
      <c r="H87" s="15"/>
    </row>
    <row r="88" spans="2:8" x14ac:dyDescent="0.25">
      <c r="B88" s="15"/>
      <c r="C88" s="15"/>
      <c r="D88" s="15"/>
      <c r="E88" s="15"/>
      <c r="F88" s="15"/>
      <c r="G88" s="15"/>
      <c r="H88" s="15"/>
    </row>
    <row r="89" spans="2:8" x14ac:dyDescent="0.25">
      <c r="B89" s="15"/>
      <c r="C89" s="15"/>
      <c r="D89" s="15"/>
      <c r="E89" s="15"/>
      <c r="F89" s="15"/>
      <c r="G89" s="15"/>
      <c r="H89" s="15"/>
    </row>
    <row r="90" spans="2:8" x14ac:dyDescent="0.25">
      <c r="B90" s="15"/>
      <c r="C90" s="15"/>
      <c r="D90" s="15"/>
      <c r="E90" s="15"/>
      <c r="F90" s="15"/>
      <c r="G90" s="15"/>
      <c r="H90" s="15"/>
    </row>
    <row r="91" spans="2:8" x14ac:dyDescent="0.25">
      <c r="B91" s="15"/>
      <c r="C91" s="15"/>
      <c r="D91" s="15"/>
      <c r="E91" s="15"/>
      <c r="F91" s="15"/>
      <c r="G91" s="15"/>
      <c r="H91" s="15"/>
    </row>
  </sheetData>
  <mergeCells count="1">
    <mergeCell ref="A28:A31"/>
  </mergeCells>
  <conditionalFormatting sqref="C32:GP33 B33:D33">
    <cfRule type="expression" dxfId="507" priority="6">
      <formula>A$32&lt;&gt;""</formula>
    </cfRule>
  </conditionalFormatting>
  <conditionalFormatting sqref="C34:GP34">
    <cfRule type="expression" dxfId="506" priority="8">
      <formula>C$32&lt;&gt;""</formula>
    </cfRule>
  </conditionalFormatting>
  <conditionalFormatting sqref="D87">
    <cfRule type="expression" dxfId="505" priority="9">
      <formula>$E$57="Non"</formula>
    </cfRule>
  </conditionalFormatting>
  <dataValidations count="5">
    <dataValidation type="list" allowBlank="1" showInputMessage="1" showErrorMessage="1" promptTitle="Choix de la région" sqref="B32" xr:uid="{A8E38A05-8E62-42E9-BE0D-B16B3EB064B6}">
      <formula1>Regions</formula1>
    </dataValidation>
    <dataValidation type="list" allowBlank="1" showInputMessage="1" showErrorMessage="1" promptTitle="Choix du pays" prompt="Assurez-vous d'avoir d'abord sélectionné la région" sqref="B34" xr:uid="{75319985-6BE3-4321-8987-C1B2FD546842}">
      <formula1>INDIRECT(SUBSTITUTE(B32," ",""))</formula1>
    </dataValidation>
    <dataValidation type="list" allowBlank="1" showInputMessage="1" showErrorMessage="1" promptTitle="Région manquante" prompt="Veuillez d'abord choisir une région" sqref="C34:GP34" xr:uid="{E009F42E-4963-462E-99D8-F8AEBF54817C}">
      <formula1>INDIRECT(SUBSTITUTE(C32," ",""))</formula1>
    </dataValidation>
    <dataValidation type="list" allowBlank="1" showInputMessage="1" showErrorMessage="1" sqref="GP32:GP33 C32:GO32" xr:uid="{EC2CCCEE-4C7F-4089-BE79-A5BBAA927209}">
      <formula1>Regions</formula1>
    </dataValidation>
    <dataValidation allowBlank="1" showInputMessage="1" showErrorMessage="1" promptTitle="Choix de la région" sqref="B33" xr:uid="{547443AD-CC4A-415F-9577-0A8B8D3D8D61}"/>
  </dataValidations>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3D0B9-0726-45CC-8C00-8A581A7819F6}">
  <sheetPr codeName="Feuil4">
    <tabColor rgb="FF60A4BB"/>
  </sheetPr>
  <dimension ref="B1:AG181"/>
  <sheetViews>
    <sheetView zoomScale="80" zoomScaleNormal="80" workbookViewId="0">
      <pane xSplit="3" ySplit="9" topLeftCell="D10" activePane="bottomRight" state="frozen"/>
      <selection pane="topRight" activeCell="D1" sqref="D1"/>
      <selection pane="bottomLeft" activeCell="A11" sqref="A11"/>
      <selection pane="bottomRight"/>
    </sheetView>
  </sheetViews>
  <sheetFormatPr baseColWidth="10" defaultColWidth="50.77734375" defaultRowHeight="25.2" customHeight="1" x14ac:dyDescent="0.25"/>
  <cols>
    <col min="1" max="1" width="10.77734375" style="44" customWidth="1"/>
    <col min="2" max="2" width="31" style="44" customWidth="1"/>
    <col min="3" max="3" width="43.77734375" style="44" customWidth="1"/>
    <col min="4" max="16384" width="50.77734375" style="44"/>
  </cols>
  <sheetData>
    <row r="1" spans="2:33" s="147" customFormat="1" ht="60" customHeight="1" x14ac:dyDescent="0.25">
      <c r="B1" s="148" t="s">
        <v>61</v>
      </c>
      <c r="D1" s="214" t="s">
        <v>3900</v>
      </c>
    </row>
    <row r="2" spans="2:33" ht="21" customHeight="1" x14ac:dyDescent="0.25">
      <c r="B2" s="59" t="s">
        <v>3835</v>
      </c>
      <c r="E2" s="43" t="s">
        <v>62</v>
      </c>
    </row>
    <row r="3" spans="2:33" ht="18" customHeight="1" x14ac:dyDescent="0.25">
      <c r="B3" s="59" t="s">
        <v>63</v>
      </c>
    </row>
    <row r="4" spans="2:33" ht="4.2" customHeight="1" x14ac:dyDescent="0.25">
      <c r="B4" s="60"/>
      <c r="D4" s="45"/>
      <c r="E4" s="46"/>
    </row>
    <row r="5" spans="2:33" ht="18.45" customHeight="1" x14ac:dyDescent="0.25">
      <c r="B5" s="61" t="s">
        <v>64</v>
      </c>
      <c r="D5" s="128" t="str">
        <f>Identité!C43</f>
        <v>Faux</v>
      </c>
      <c r="E5" s="128" t="str">
        <f>Identité!D43</f>
        <v>Faux</v>
      </c>
      <c r="F5" s="128" t="str">
        <f>Identité!E43</f>
        <v>Faux</v>
      </c>
      <c r="G5" s="128" t="str">
        <f>Identité!F43</f>
        <v>Faux</v>
      </c>
      <c r="H5" s="128" t="str">
        <f>Identité!G43</f>
        <v>Faux</v>
      </c>
      <c r="I5" s="128" t="str">
        <f>Identité!H43</f>
        <v>Faux</v>
      </c>
      <c r="J5" s="128" t="str">
        <f>Identité!I43</f>
        <v>Faux</v>
      </c>
      <c r="K5" s="128" t="str">
        <f>Identité!J43</f>
        <v>Faux</v>
      </c>
      <c r="L5" s="128" t="str">
        <f>Identité!K43</f>
        <v>Faux</v>
      </c>
      <c r="M5" s="128" t="str">
        <f>Identité!L43</f>
        <v>Faux</v>
      </c>
      <c r="N5" s="128" t="str">
        <f>Identité!M43</f>
        <v>Faux</v>
      </c>
      <c r="O5" s="128" t="str">
        <f>Identité!N43</f>
        <v>Faux</v>
      </c>
      <c r="P5" s="128" t="str">
        <f>Identité!O43</f>
        <v>Faux</v>
      </c>
      <c r="Q5" s="128" t="str">
        <f>Identité!P43</f>
        <v>Faux</v>
      </c>
      <c r="R5" s="128" t="str">
        <f>Identité!Q43</f>
        <v>Faux</v>
      </c>
      <c r="S5" s="128" t="str">
        <f>Identité!R43</f>
        <v>Faux</v>
      </c>
      <c r="T5" s="128" t="str">
        <f>Identité!S43</f>
        <v>Faux</v>
      </c>
      <c r="U5" s="128" t="str">
        <f>Identité!T43</f>
        <v>Faux</v>
      </c>
      <c r="V5" s="128" t="str">
        <f>Identité!U43</f>
        <v>Faux</v>
      </c>
      <c r="W5" s="128" t="str">
        <f>Identité!V43</f>
        <v>Faux</v>
      </c>
      <c r="X5" s="128" t="str">
        <f>Identité!W43</f>
        <v>Faux</v>
      </c>
      <c r="Y5" s="128" t="str">
        <f>Identité!X43</f>
        <v>Faux</v>
      </c>
      <c r="Z5" s="128" t="str">
        <f>Identité!Y43</f>
        <v>Faux</v>
      </c>
      <c r="AA5" s="128" t="str">
        <f>Identité!Z43</f>
        <v>Faux</v>
      </c>
      <c r="AB5" s="128" t="str">
        <f>Identité!AA43</f>
        <v>Faux</v>
      </c>
      <c r="AC5" s="128" t="str">
        <f>Identité!AB43</f>
        <v>Faux</v>
      </c>
      <c r="AD5" s="128" t="str">
        <f>Identité!AC43</f>
        <v>Faux</v>
      </c>
      <c r="AE5" s="128" t="str">
        <f>Identité!AD43</f>
        <v>Faux</v>
      </c>
      <c r="AF5" s="128" t="str">
        <f>Identité!AE43</f>
        <v>Faux</v>
      </c>
      <c r="AG5" s="128" t="str">
        <f>Identité!AF43</f>
        <v>Faux</v>
      </c>
    </row>
    <row r="6" spans="2:33" ht="13.5" customHeight="1" x14ac:dyDescent="0.25">
      <c r="B6" s="316" t="s">
        <v>65</v>
      </c>
      <c r="C6" s="53" t="s">
        <v>3520</v>
      </c>
      <c r="D6" s="62" t="str">
        <f>IF(Identité!C34&lt;&gt;"",Identité!C34,"")</f>
        <v/>
      </c>
      <c r="E6" s="62" t="str">
        <f>IF(Identité!D34&lt;&gt;"",Identité!D34,"")</f>
        <v/>
      </c>
      <c r="F6" s="62" t="str">
        <f>IF(Identité!E34&lt;&gt;"",Identité!E34,"")</f>
        <v/>
      </c>
      <c r="G6" s="62" t="str">
        <f>IF(Identité!F34&lt;&gt;"",Identité!F34,"")</f>
        <v/>
      </c>
      <c r="H6" s="62" t="str">
        <f>IF(Identité!G34&lt;&gt;"",Identité!G34,"")</f>
        <v/>
      </c>
      <c r="I6" s="62" t="str">
        <f>IF(Identité!H34&lt;&gt;"",Identité!H34,"")</f>
        <v/>
      </c>
      <c r="J6" s="62" t="str">
        <f>IF(Identité!I34&lt;&gt;"",Identité!I34,"")</f>
        <v/>
      </c>
      <c r="K6" s="62" t="str">
        <f>IF(Identité!J34&lt;&gt;"",Identité!J34,"")</f>
        <v/>
      </c>
      <c r="L6" s="62" t="str">
        <f>IF(Identité!K34&lt;&gt;"",Identité!K34,"")</f>
        <v/>
      </c>
      <c r="M6" s="62" t="str">
        <f>IF(Identité!L34&lt;&gt;"",Identité!L34,"")</f>
        <v/>
      </c>
      <c r="N6" s="62" t="str">
        <f>IF(Identité!M34&lt;&gt;"",Identité!M34,"")</f>
        <v/>
      </c>
      <c r="O6" s="62" t="str">
        <f>IF(Identité!N34&lt;&gt;"",Identité!N34,"")</f>
        <v/>
      </c>
      <c r="P6" s="62" t="str">
        <f>IF(Identité!O34&lt;&gt;"",Identité!O34,"")</f>
        <v/>
      </c>
      <c r="Q6" s="62" t="str">
        <f>IF(Identité!P34&lt;&gt;"",Identité!P34,"")</f>
        <v/>
      </c>
      <c r="R6" s="62" t="str">
        <f>IF(Identité!Q34&lt;&gt;"",Identité!Q34,"")</f>
        <v/>
      </c>
      <c r="S6" s="62" t="str">
        <f>IF(Identité!R34&lt;&gt;"",Identité!R34,"")</f>
        <v/>
      </c>
      <c r="T6" s="62" t="str">
        <f>IF(Identité!S34&lt;&gt;"",Identité!S34,"")</f>
        <v/>
      </c>
      <c r="U6" s="62" t="str">
        <f>IF(Identité!T34&lt;&gt;"",Identité!T34,"")</f>
        <v/>
      </c>
      <c r="V6" s="62" t="str">
        <f>IF(Identité!U34&lt;&gt;"",Identité!U34,"")</f>
        <v/>
      </c>
      <c r="W6" s="62" t="str">
        <f>IF(Identité!V34&lt;&gt;"",Identité!V34,"")</f>
        <v/>
      </c>
      <c r="X6" s="62" t="str">
        <f>IF(Identité!W34&lt;&gt;"",Identité!W34,"")</f>
        <v/>
      </c>
      <c r="Y6" s="62" t="str">
        <f>IF(Identité!X34&lt;&gt;"",Identité!X34,"")</f>
        <v/>
      </c>
      <c r="Z6" s="62" t="str">
        <f>IF(Identité!Y34&lt;&gt;"",Identité!Y34,"")</f>
        <v/>
      </c>
      <c r="AA6" s="62" t="str">
        <f>IF(Identité!Z34&lt;&gt;"",Identité!Z34,"")</f>
        <v/>
      </c>
      <c r="AB6" s="62" t="str">
        <f>IF(Identité!AA34&lt;&gt;"",Identité!AA34,"")</f>
        <v/>
      </c>
      <c r="AC6" s="62" t="str">
        <f>IF(Identité!AB34&lt;&gt;"",Identité!AB34,"")</f>
        <v/>
      </c>
      <c r="AD6" s="62" t="str">
        <f>IF(Identité!AC34&lt;&gt;"",Identité!AC34,"")</f>
        <v/>
      </c>
      <c r="AE6" s="62" t="str">
        <f>IF(Identité!AD34&lt;&gt;"",Identité!AD34,"")</f>
        <v/>
      </c>
      <c r="AF6" s="62" t="str">
        <f>IF(Identité!AE34&lt;&gt;"",Identité!AE34,"")</f>
        <v/>
      </c>
      <c r="AG6" s="62" t="str">
        <f>IF(Identité!AF34&lt;&gt;"",Identité!AF34,"")</f>
        <v/>
      </c>
    </row>
    <row r="7" spans="2:33" ht="25.2" customHeight="1" x14ac:dyDescent="0.25">
      <c r="B7" s="317"/>
      <c r="C7" s="53" t="s">
        <v>66</v>
      </c>
      <c r="D7" s="62" t="str">
        <f>IF(Identité!C35&lt;&gt;"",Identité!C35,IF(Identité!C34&lt;&gt;"","Veuillez sélectionner la région",""))</f>
        <v/>
      </c>
      <c r="E7" s="62" t="str">
        <f>IF(Identité!D35&lt;&gt;"",Identité!D35,IF(Identité!D34&lt;&gt;"","Veuillez sélectionner la région",""))</f>
        <v/>
      </c>
      <c r="F7" s="62" t="str">
        <f>IF(Identité!E35&lt;&gt;"",Identité!E35,IF(Identité!E34&lt;&gt;"","Veuillez sélectionner la région",""))</f>
        <v/>
      </c>
      <c r="G7" s="62" t="str">
        <f>IF(Identité!F35&lt;&gt;"",Identité!F35,IF(Identité!F34&lt;&gt;"","Veuillez sélectionner la région",""))</f>
        <v/>
      </c>
      <c r="H7" s="62" t="str">
        <f>IF(Identité!G35&lt;&gt;"",Identité!G35,IF(Identité!G34&lt;&gt;"","Veuillez sélectionner la région",""))</f>
        <v/>
      </c>
      <c r="I7" s="62" t="str">
        <f>IF(Identité!H35&lt;&gt;"",Identité!H35,IF(Identité!H34&lt;&gt;"","Veuillez sélectionner la région",""))</f>
        <v/>
      </c>
      <c r="J7" s="62" t="str">
        <f>IF(Identité!I35&lt;&gt;"",Identité!I35,IF(Identité!I34&lt;&gt;"","Veuillez sélectionner la région",""))</f>
        <v/>
      </c>
      <c r="K7" s="62" t="str">
        <f>IF(Identité!J35&lt;&gt;"",Identité!J35,IF(Identité!J34&lt;&gt;"","Veuillez sélectionner la région",""))</f>
        <v/>
      </c>
      <c r="L7" s="62" t="str">
        <f>IF(Identité!K35&lt;&gt;"",Identité!K35,IF(Identité!K34&lt;&gt;"","Veuillez sélectionner la région",""))</f>
        <v/>
      </c>
      <c r="M7" s="62" t="str">
        <f>IF(Identité!L35&lt;&gt;"",Identité!L35,IF(Identité!L34&lt;&gt;"","Veuillez sélectionner la région",""))</f>
        <v/>
      </c>
      <c r="N7" s="62" t="str">
        <f>IF(Identité!M35&lt;&gt;"",Identité!M35,IF(Identité!M34&lt;&gt;"","Veuillez sélectionner la région",""))</f>
        <v/>
      </c>
      <c r="O7" s="62" t="str">
        <f>IF(Identité!N35&lt;&gt;"",Identité!N35,IF(Identité!N34&lt;&gt;"","Veuillez sélectionner la région",""))</f>
        <v/>
      </c>
      <c r="P7" s="62" t="str">
        <f>IF(Identité!O35&lt;&gt;"",Identité!O35,IF(Identité!O34&lt;&gt;"","Veuillez sélectionner la région",""))</f>
        <v/>
      </c>
      <c r="Q7" s="62" t="str">
        <f>IF(Identité!P35&lt;&gt;"",Identité!P35,IF(Identité!P34&lt;&gt;"","Veuillez sélectionner la région",""))</f>
        <v/>
      </c>
      <c r="R7" s="62" t="str">
        <f>IF(Identité!Q35&lt;&gt;"",Identité!Q35,IF(Identité!Q34&lt;&gt;"","Veuillez sélectionner la région",""))</f>
        <v/>
      </c>
      <c r="S7" s="62" t="str">
        <f>IF(Identité!R35&lt;&gt;"",Identité!R35,IF(Identité!R34&lt;&gt;"","Veuillez sélectionner la région",""))</f>
        <v/>
      </c>
      <c r="T7" s="62" t="str">
        <f>IF(Identité!S35&lt;&gt;"",Identité!S35,IF(Identité!S34&lt;&gt;"","Veuillez sélectionner la région",""))</f>
        <v/>
      </c>
      <c r="U7" s="62" t="str">
        <f>IF(Identité!T35&lt;&gt;"",Identité!T35,IF(Identité!T34&lt;&gt;"","Veuillez sélectionner la région",""))</f>
        <v/>
      </c>
      <c r="V7" s="62" t="str">
        <f>IF(Identité!U35&lt;&gt;"",Identité!U35,IF(Identité!U34&lt;&gt;"","Veuillez sélectionner la région",""))</f>
        <v/>
      </c>
      <c r="W7" s="62" t="str">
        <f>IF(Identité!V35&lt;&gt;"",Identité!V35,IF(Identité!V34&lt;&gt;"","Veuillez sélectionner la région",""))</f>
        <v/>
      </c>
      <c r="X7" s="62" t="str">
        <f>IF(Identité!W35&lt;&gt;"",Identité!W35,IF(Identité!W34&lt;&gt;"","Veuillez sélectionner la région",""))</f>
        <v/>
      </c>
      <c r="Y7" s="62" t="str">
        <f>IF(Identité!X35&lt;&gt;"",Identité!X35,IF(Identité!X34&lt;&gt;"","Veuillez sélectionner la région",""))</f>
        <v/>
      </c>
      <c r="Z7" s="62" t="str">
        <f>IF(Identité!Y35&lt;&gt;"",Identité!Y35,IF(Identité!Y34&lt;&gt;"","Veuillez sélectionner la région",""))</f>
        <v/>
      </c>
      <c r="AA7" s="62" t="str">
        <f>IF(Identité!Z35&lt;&gt;"",Identité!Z35,IF(Identité!Z34&lt;&gt;"","Veuillez sélectionner la région",""))</f>
        <v/>
      </c>
      <c r="AB7" s="62" t="str">
        <f>IF(Identité!AA35&lt;&gt;"",Identité!AA35,IF(Identité!AA34&lt;&gt;"","Veuillez sélectionner la région",""))</f>
        <v/>
      </c>
      <c r="AC7" s="62" t="str">
        <f>IF(Identité!AB35&lt;&gt;"",Identité!AB35,IF(Identité!AB34&lt;&gt;"","Veuillez sélectionner la région",""))</f>
        <v/>
      </c>
      <c r="AD7" s="62" t="str">
        <f>IF(Identité!AC35&lt;&gt;"",Identité!AC35,IF(Identité!AC34&lt;&gt;"","Veuillez sélectionner la région",""))</f>
        <v/>
      </c>
      <c r="AE7" s="62" t="str">
        <f>IF(Identité!AD35&lt;&gt;"",Identité!AD35,IF(Identité!AD34&lt;&gt;"","Veuillez sélectionner la région",""))</f>
        <v/>
      </c>
      <c r="AF7" s="62" t="str">
        <f>IF(Identité!AE35&lt;&gt;"",Identité!AE35,IF(Identité!AE34&lt;&gt;"","Veuillez sélectionner la région",""))</f>
        <v/>
      </c>
      <c r="AG7" s="62" t="str">
        <f>IF(Identité!AF35&lt;&gt;"",Identité!AF35,IF(Identité!AF34&lt;&gt;"","Veuillez sélectionner la région",""))</f>
        <v/>
      </c>
    </row>
    <row r="8" spans="2:33" ht="25.2" customHeight="1" x14ac:dyDescent="0.25">
      <c r="B8" s="317"/>
      <c r="C8" s="63" t="s">
        <v>67</v>
      </c>
      <c r="D8" s="62" t="str">
        <f>IF(Identité!C36&lt;&gt;"",Identité!C36,IF(Identité!C35&lt;&gt;"","Veuillez sélectionner le pays",""))</f>
        <v/>
      </c>
      <c r="E8" s="62" t="str">
        <f>IF(Identité!D36&lt;&gt;"",Identité!D36,IF(Identité!D35&lt;&gt;"","Veuillez sélectionner le pays",""))</f>
        <v/>
      </c>
      <c r="F8" s="62" t="str">
        <f>IF(Identité!E36&lt;&gt;"",Identité!E36,IF(Identité!E35&lt;&gt;"","Veuillez sélectionner le pays",""))</f>
        <v/>
      </c>
      <c r="G8" s="62" t="str">
        <f>IF(Identité!F36&lt;&gt;"",Identité!F36,IF(Identité!F35&lt;&gt;"","Veuillez sélectionner le pays",""))</f>
        <v/>
      </c>
      <c r="H8" s="62" t="str">
        <f>IF(Identité!G36&lt;&gt;"",Identité!G36,IF(Identité!G35&lt;&gt;"","Veuillez sélectionner le pays",""))</f>
        <v/>
      </c>
      <c r="I8" s="62" t="str">
        <f>IF(Identité!H36&lt;&gt;"",Identité!H36,IF(Identité!H35&lt;&gt;"","Veuillez sélectionner le pays",""))</f>
        <v/>
      </c>
      <c r="J8" s="62" t="str">
        <f>IF(Identité!I36&lt;&gt;"",Identité!I36,IF(Identité!I35&lt;&gt;"","Veuillez sélectionner le pays",""))</f>
        <v/>
      </c>
      <c r="K8" s="62" t="str">
        <f>IF(Identité!J36&lt;&gt;"",Identité!J36,IF(Identité!J35&lt;&gt;"","Veuillez sélectionner le pays",""))</f>
        <v/>
      </c>
      <c r="L8" s="62" t="str">
        <f>IF(Identité!K36&lt;&gt;"",Identité!K36,IF(Identité!K35&lt;&gt;"","Veuillez sélectionner le pays",""))</f>
        <v/>
      </c>
      <c r="M8" s="62" t="str">
        <f>IF(Identité!L36&lt;&gt;"",Identité!L36,IF(Identité!L35&lt;&gt;"","Veuillez sélectionner le pays",""))</f>
        <v/>
      </c>
      <c r="N8" s="62" t="str">
        <f>IF(Identité!M36&lt;&gt;"",Identité!M36,IF(Identité!M35&lt;&gt;"","Veuillez sélectionner le pays",""))</f>
        <v/>
      </c>
      <c r="O8" s="62" t="str">
        <f>IF(Identité!N36&lt;&gt;"",Identité!N36,IF(Identité!N35&lt;&gt;"","Veuillez sélectionner le pays",""))</f>
        <v/>
      </c>
      <c r="P8" s="62" t="str">
        <f>IF(Identité!O36&lt;&gt;"",Identité!O36,IF(Identité!O35&lt;&gt;"","Veuillez sélectionner le pays",""))</f>
        <v/>
      </c>
      <c r="Q8" s="62" t="str">
        <f>IF(Identité!P36&lt;&gt;"",Identité!P36,IF(Identité!P35&lt;&gt;"","Veuillez sélectionner le pays",""))</f>
        <v/>
      </c>
      <c r="R8" s="62" t="str">
        <f>IF(Identité!Q36&lt;&gt;"",Identité!Q36,IF(Identité!Q35&lt;&gt;"","Veuillez sélectionner le pays",""))</f>
        <v/>
      </c>
      <c r="S8" s="62" t="str">
        <f>IF(Identité!R36&lt;&gt;"",Identité!R36,IF(Identité!R35&lt;&gt;"","Veuillez sélectionner le pays",""))</f>
        <v/>
      </c>
      <c r="T8" s="62" t="str">
        <f>IF(Identité!S36&lt;&gt;"",Identité!S36,IF(Identité!S35&lt;&gt;"","Veuillez sélectionner le pays",""))</f>
        <v/>
      </c>
      <c r="U8" s="62" t="str">
        <f>IF(Identité!T36&lt;&gt;"",Identité!T36,IF(Identité!T35&lt;&gt;"","Veuillez sélectionner le pays",""))</f>
        <v/>
      </c>
      <c r="V8" s="62" t="str">
        <f>IF(Identité!U36&lt;&gt;"",Identité!U36,IF(Identité!U35&lt;&gt;"","Veuillez sélectionner le pays",""))</f>
        <v/>
      </c>
      <c r="W8" s="62" t="str">
        <f>IF(Identité!V36&lt;&gt;"",Identité!V36,IF(Identité!V35&lt;&gt;"","Veuillez sélectionner le pays",""))</f>
        <v/>
      </c>
      <c r="X8" s="62" t="str">
        <f>IF(Identité!W36&lt;&gt;"",Identité!W36,IF(Identité!W35&lt;&gt;"","Veuillez sélectionner le pays",""))</f>
        <v/>
      </c>
      <c r="Y8" s="62" t="str">
        <f>IF(Identité!X36&lt;&gt;"",Identité!X36,IF(Identité!X35&lt;&gt;"","Veuillez sélectionner le pays",""))</f>
        <v/>
      </c>
      <c r="Z8" s="62" t="str">
        <f>IF(Identité!Y36&lt;&gt;"",Identité!Y36,IF(Identité!Y35&lt;&gt;"","Veuillez sélectionner le pays",""))</f>
        <v/>
      </c>
      <c r="AA8" s="62" t="str">
        <f>IF(Identité!Z36&lt;&gt;"",Identité!Z36,IF(Identité!Z35&lt;&gt;"","Veuillez sélectionner le pays",""))</f>
        <v/>
      </c>
      <c r="AB8" s="62" t="str">
        <f>IF(Identité!AA36&lt;&gt;"",Identité!AA36,IF(Identité!AA35&lt;&gt;"","Veuillez sélectionner le pays",""))</f>
        <v/>
      </c>
      <c r="AC8" s="62" t="str">
        <f>IF(Identité!AB36&lt;&gt;"",Identité!AB36,IF(Identité!AB35&lt;&gt;"","Veuillez sélectionner le pays",""))</f>
        <v/>
      </c>
      <c r="AD8" s="62" t="str">
        <f>IF(Identité!AC36&lt;&gt;"",Identité!AC36,IF(Identité!AC35&lt;&gt;"","Veuillez sélectionner le pays",""))</f>
        <v/>
      </c>
      <c r="AE8" s="62" t="str">
        <f>IF(Identité!AD36&lt;&gt;"",Identité!AD36,IF(Identité!AD35&lt;&gt;"","Veuillez sélectionner le pays",""))</f>
        <v/>
      </c>
      <c r="AF8" s="62" t="str">
        <f>IF(Identité!AE36&lt;&gt;"",Identité!AE36,IF(Identité!AE35&lt;&gt;"","Veuillez sélectionner le pays",""))</f>
        <v/>
      </c>
      <c r="AG8" s="62" t="str">
        <f>IF(Identité!AF36&lt;&gt;"",Identité!AF36,IF(Identité!AF35&lt;&gt;"","Veuillez sélectionner le pays",""))</f>
        <v/>
      </c>
    </row>
    <row r="9" spans="2:33" ht="46.2" customHeight="1" x14ac:dyDescent="0.25">
      <c r="B9" s="318"/>
      <c r="C9" s="63" t="s">
        <v>68</v>
      </c>
      <c r="D9" s="62" t="str">
        <f>IF(Identité!C37&lt;&gt;"",Identité!C37,IF(Identité!C36&lt;&gt;"","Veuillez renseigner le nombre de collaborateurs",""))</f>
        <v/>
      </c>
      <c r="E9" s="62" t="str">
        <f>IF(Identité!D37&lt;&gt;"",Identité!D37,IF(Identité!D36&lt;&gt;"","Veuillez renseigner le nombre de collaborateurs",""))</f>
        <v/>
      </c>
      <c r="F9" s="62" t="str">
        <f>IF(Identité!E37&lt;&gt;"",Identité!E37,IF(Identité!E36&lt;&gt;"","Veuillez renseigner le nombre de collaborateurs",""))</f>
        <v/>
      </c>
      <c r="G9" s="62" t="str">
        <f>IF(Identité!F37&lt;&gt;"",Identité!F37,IF(Identité!F36&lt;&gt;"","Veuillez renseigner le nombre de collaborateurs",""))</f>
        <v/>
      </c>
      <c r="H9" s="62" t="str">
        <f>IF(Identité!G37&lt;&gt;"",Identité!G37,IF(Identité!G36&lt;&gt;"","Veuillez renseigner le nombre de collaborateurs",""))</f>
        <v/>
      </c>
      <c r="I9" s="62" t="str">
        <f>IF(Identité!H37&lt;&gt;"",Identité!H37,IF(Identité!H36&lt;&gt;"","Veuillez renseigner le nombre de collaborateurs",""))</f>
        <v/>
      </c>
      <c r="J9" s="62" t="str">
        <f>IF(Identité!I37&lt;&gt;"",Identité!I37,IF(Identité!I36&lt;&gt;"","Veuillez renseigner le nombre de collaborateurs",""))</f>
        <v/>
      </c>
      <c r="K9" s="62" t="str">
        <f>IF(Identité!J37&lt;&gt;"",Identité!J37,IF(Identité!J36&lt;&gt;"","Veuillez renseigner le nombre de collaborateurs",""))</f>
        <v/>
      </c>
      <c r="L9" s="62" t="str">
        <f>IF(Identité!K37&lt;&gt;"",Identité!K37,IF(Identité!K36&lt;&gt;"","Veuillez renseigner le nombre de collaborateurs",""))</f>
        <v/>
      </c>
      <c r="M9" s="62" t="str">
        <f>IF(Identité!L37&lt;&gt;"",Identité!L37,IF(Identité!L36&lt;&gt;"","Veuillez renseigner le nombre de collaborateurs",""))</f>
        <v/>
      </c>
      <c r="N9" s="62" t="str">
        <f>IF(Identité!M37&lt;&gt;"",Identité!M37,IF(Identité!M36&lt;&gt;"","Veuillez renseigner le nombre de collaborateurs",""))</f>
        <v/>
      </c>
      <c r="O9" s="62" t="str">
        <f>IF(Identité!N37&lt;&gt;"",Identité!N37,IF(Identité!N36&lt;&gt;"","Veuillez renseigner le nombre de collaborateurs",""))</f>
        <v/>
      </c>
      <c r="P9" s="62" t="str">
        <f>IF(Identité!O37&lt;&gt;"",Identité!O37,IF(Identité!O36&lt;&gt;"","Veuillez renseigner le nombre de collaborateurs",""))</f>
        <v/>
      </c>
      <c r="Q9" s="62" t="str">
        <f>IF(Identité!P37&lt;&gt;"",Identité!P37,IF(Identité!P36&lt;&gt;"","Veuillez renseigner le nombre de collaborateurs",""))</f>
        <v/>
      </c>
      <c r="R9" s="62" t="str">
        <f>IF(Identité!Q37&lt;&gt;"",Identité!Q37,IF(Identité!Q36&lt;&gt;"","Veuillez renseigner le nombre de collaborateurs",""))</f>
        <v/>
      </c>
      <c r="S9" s="62" t="str">
        <f>IF(Identité!R37&lt;&gt;"",Identité!R37,IF(Identité!R36&lt;&gt;"","Veuillez renseigner le nombre de collaborateurs",""))</f>
        <v/>
      </c>
      <c r="T9" s="62" t="str">
        <f>IF(Identité!S37&lt;&gt;"",Identité!S37,IF(Identité!S36&lt;&gt;"","Veuillez renseigner le nombre de collaborateurs",""))</f>
        <v/>
      </c>
      <c r="U9" s="62" t="str">
        <f>IF(Identité!T37&lt;&gt;"",Identité!T37,IF(Identité!T36&lt;&gt;"","Veuillez renseigner le nombre de collaborateurs",""))</f>
        <v/>
      </c>
      <c r="V9" s="62" t="str">
        <f>IF(Identité!U37&lt;&gt;"",Identité!U37,IF(Identité!U36&lt;&gt;"","Veuillez renseigner le nombre de collaborateurs",""))</f>
        <v/>
      </c>
      <c r="W9" s="62" t="str">
        <f>IF(Identité!V37&lt;&gt;"",Identité!V37,IF(Identité!V36&lt;&gt;"","Veuillez renseigner le nombre de collaborateurs",""))</f>
        <v/>
      </c>
      <c r="X9" s="62" t="str">
        <f>IF(Identité!W37&lt;&gt;"",Identité!W37,IF(Identité!W36&lt;&gt;"","Veuillez renseigner le nombre de collaborateurs",""))</f>
        <v/>
      </c>
      <c r="Y9" s="62" t="str">
        <f>IF(Identité!X37&lt;&gt;"",Identité!X37,IF(Identité!X36&lt;&gt;"","Veuillez renseigner le nombre de collaborateurs",""))</f>
        <v/>
      </c>
      <c r="Z9" s="62" t="str">
        <f>IF(Identité!Y37&lt;&gt;"",Identité!Y37,IF(Identité!Y36&lt;&gt;"","Veuillez renseigner le nombre de collaborateurs",""))</f>
        <v/>
      </c>
      <c r="AA9" s="62" t="str">
        <f>IF(Identité!Z37&lt;&gt;"",Identité!Z37,IF(Identité!Z36&lt;&gt;"","Veuillez renseigner le nombre de collaborateurs",""))</f>
        <v/>
      </c>
      <c r="AB9" s="62" t="str">
        <f>IF(Identité!AA37&lt;&gt;"",Identité!AA37,IF(Identité!AA36&lt;&gt;"","Veuillez renseigner le nombre de collaborateurs",""))</f>
        <v/>
      </c>
      <c r="AC9" s="62" t="str">
        <f>IF(Identité!AB37&lt;&gt;"",Identité!AB37,IF(Identité!AB36&lt;&gt;"","Veuillez renseigner le nombre de collaborateurs",""))</f>
        <v/>
      </c>
      <c r="AD9" s="62" t="str">
        <f>IF(Identité!AC37&lt;&gt;"",Identité!AC37,IF(Identité!AC36&lt;&gt;"","Veuillez renseigner le nombre de collaborateurs",""))</f>
        <v/>
      </c>
      <c r="AE9" s="62" t="str">
        <f>IF(Identité!AD37&lt;&gt;"",Identité!AD37,IF(Identité!AD36&lt;&gt;"","Veuillez renseigner le nombre de collaborateurs",""))</f>
        <v/>
      </c>
      <c r="AF9" s="62" t="str">
        <f>IF(Identité!AE37&lt;&gt;"",Identité!AE37,IF(Identité!AE36&lt;&gt;"","Veuillez renseigner le nombre de collaborateurs",""))</f>
        <v/>
      </c>
      <c r="AG9" s="62" t="str">
        <f>IF(Identité!AF37&lt;&gt;"",Identité!AF37,IF(Identité!AF36&lt;&gt;"","Veuillez renseigner le nombre de collaborateurs",""))</f>
        <v/>
      </c>
    </row>
    <row r="10" spans="2:33" ht="25.2" customHeight="1" x14ac:dyDescent="0.25">
      <c r="B10" s="61"/>
      <c r="C10" s="63" t="s">
        <v>69</v>
      </c>
      <c r="D10" s="287"/>
      <c r="E10" s="287"/>
      <c r="F10" s="287"/>
      <c r="G10" s="287"/>
      <c r="H10" s="287"/>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row>
    <row r="11" spans="2:33" ht="25.2" customHeight="1" x14ac:dyDescent="0.25">
      <c r="B11" s="61" t="s">
        <v>70</v>
      </c>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row>
    <row r="12" spans="2:33" ht="25.2" customHeight="1" x14ac:dyDescent="0.25">
      <c r="B12" s="319" t="s">
        <v>71</v>
      </c>
      <c r="C12" s="64" t="s">
        <v>3469</v>
      </c>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row>
    <row r="13" spans="2:33" ht="25.2" customHeight="1" x14ac:dyDescent="0.25">
      <c r="B13" s="319"/>
      <c r="C13" s="64" t="s">
        <v>3470</v>
      </c>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row>
    <row r="14" spans="2:33" ht="25.2" customHeight="1" x14ac:dyDescent="0.25">
      <c r="B14" s="319"/>
      <c r="C14" s="64" t="s">
        <v>72</v>
      </c>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row>
    <row r="15" spans="2:33" ht="25.2" customHeight="1" x14ac:dyDescent="0.25">
      <c r="B15" s="319"/>
      <c r="C15" s="64" t="s">
        <v>73</v>
      </c>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row>
    <row r="16" spans="2:33" ht="25.2" customHeight="1" x14ac:dyDescent="0.25">
      <c r="B16" s="319"/>
      <c r="C16" s="64" t="s">
        <v>74</v>
      </c>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row>
    <row r="17" spans="2:33" ht="25.2" customHeight="1" x14ac:dyDescent="0.25">
      <c r="B17" s="319"/>
      <c r="C17" s="64" t="s">
        <v>3471</v>
      </c>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row>
    <row r="18" spans="2:33" ht="25.2" customHeight="1" x14ac:dyDescent="0.25">
      <c r="B18" s="319"/>
      <c r="C18" s="64" t="s">
        <v>75</v>
      </c>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row>
    <row r="19" spans="2:33" ht="28.5" customHeight="1" x14ac:dyDescent="0.25">
      <c r="B19" s="319"/>
      <c r="C19" s="64" t="s">
        <v>76</v>
      </c>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row>
    <row r="20" spans="2:33" ht="25.2" customHeight="1" x14ac:dyDescent="0.25">
      <c r="B20" s="319"/>
      <c r="C20" s="64" t="s">
        <v>77</v>
      </c>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row>
    <row r="21" spans="2:33" ht="25.2" customHeight="1" x14ac:dyDescent="0.25">
      <c r="B21" s="43"/>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row>
    <row r="22" spans="2:33" ht="25.2" customHeight="1" x14ac:dyDescent="0.25">
      <c r="B22" s="316" t="s">
        <v>3532</v>
      </c>
      <c r="C22" s="64" t="s">
        <v>3472</v>
      </c>
      <c r="D22" s="23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row>
    <row r="23" spans="2:33" ht="25.2" customHeight="1" x14ac:dyDescent="0.25">
      <c r="B23" s="317"/>
      <c r="C23" s="64" t="s">
        <v>3470</v>
      </c>
      <c r="D23" s="23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row>
    <row r="24" spans="2:33" ht="25.2" customHeight="1" x14ac:dyDescent="0.25">
      <c r="B24" s="317"/>
      <c r="C24" s="64" t="s">
        <v>72</v>
      </c>
      <c r="D24" s="232"/>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row>
    <row r="25" spans="2:33" ht="25.2" customHeight="1" x14ac:dyDescent="0.25">
      <c r="B25" s="317"/>
      <c r="C25" s="64" t="s">
        <v>73</v>
      </c>
      <c r="D25" s="23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row>
    <row r="26" spans="2:33" ht="25.2" customHeight="1" x14ac:dyDescent="0.25">
      <c r="B26" s="317"/>
      <c r="C26" s="64" t="s">
        <v>74</v>
      </c>
      <c r="D26" s="23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row>
    <row r="27" spans="2:33" ht="25.2" customHeight="1" x14ac:dyDescent="0.25">
      <c r="B27" s="317"/>
      <c r="C27" s="64" t="s">
        <v>75</v>
      </c>
      <c r="D27" s="23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row>
    <row r="28" spans="2:33" ht="25.2" customHeight="1" x14ac:dyDescent="0.25">
      <c r="B28" s="317"/>
      <c r="C28" s="64" t="s">
        <v>76</v>
      </c>
      <c r="D28" s="23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row>
    <row r="29" spans="2:33" ht="25.2" customHeight="1" x14ac:dyDescent="0.25">
      <c r="B29" s="318"/>
      <c r="C29" s="64" t="s">
        <v>77</v>
      </c>
      <c r="D29" s="23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row>
    <row r="30" spans="2:33" ht="25.2" customHeight="1" x14ac:dyDescent="0.25">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row>
    <row r="31" spans="2:33" ht="25.2" customHeight="1" x14ac:dyDescent="0.25">
      <c r="B31" s="316" t="s">
        <v>78</v>
      </c>
      <c r="C31" s="64" t="s">
        <v>3513</v>
      </c>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row>
    <row r="32" spans="2:33" ht="25.2" customHeight="1" x14ac:dyDescent="0.25">
      <c r="B32" s="317"/>
      <c r="C32" s="64" t="s">
        <v>79</v>
      </c>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row>
    <row r="33" spans="2:33" ht="25.2" customHeight="1" x14ac:dyDescent="0.25">
      <c r="B33" s="317"/>
      <c r="C33" s="64" t="s">
        <v>80</v>
      </c>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row>
    <row r="34" spans="2:33" ht="25.2" customHeight="1" x14ac:dyDescent="0.25">
      <c r="B34" s="317"/>
      <c r="C34" s="64" t="s">
        <v>3514</v>
      </c>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row>
    <row r="35" spans="2:33" ht="25.2" customHeight="1" x14ac:dyDescent="0.25">
      <c r="B35" s="318"/>
      <c r="C35" s="64" t="s">
        <v>82</v>
      </c>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row>
    <row r="36" spans="2:33" ht="25.2" customHeight="1" x14ac:dyDescent="0.25">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row>
    <row r="37" spans="2:33" ht="25.2" customHeight="1" x14ac:dyDescent="0.25">
      <c r="B37" s="319" t="s">
        <v>83</v>
      </c>
      <c r="C37" s="64" t="s">
        <v>3515</v>
      </c>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row>
    <row r="38" spans="2:33" ht="25.2" customHeight="1" x14ac:dyDescent="0.25">
      <c r="B38" s="319"/>
      <c r="C38" s="64" t="s">
        <v>79</v>
      </c>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row>
    <row r="39" spans="2:33" ht="25.2" customHeight="1" x14ac:dyDescent="0.25">
      <c r="B39" s="319"/>
      <c r="C39" s="64" t="s">
        <v>80</v>
      </c>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row>
    <row r="40" spans="2:33" ht="25.2" customHeight="1" x14ac:dyDescent="0.25">
      <c r="B40" s="319"/>
      <c r="C40" s="64" t="s">
        <v>81</v>
      </c>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row>
    <row r="41" spans="2:33" ht="25.2" customHeight="1" x14ac:dyDescent="0.25">
      <c r="B41" s="319"/>
      <c r="C41" s="64" t="s">
        <v>82</v>
      </c>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row>
    <row r="42" spans="2:33" ht="25.2" customHeight="1" x14ac:dyDescent="0.25">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row>
    <row r="43" spans="2:33" ht="33" customHeight="1" x14ac:dyDescent="0.25">
      <c r="B43" s="67" t="s">
        <v>84</v>
      </c>
      <c r="C43" s="68" t="s">
        <v>3540</v>
      </c>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row>
    <row r="45" spans="2:33" ht="25.2" customHeight="1" x14ac:dyDescent="0.25">
      <c r="B45" s="61" t="s">
        <v>85</v>
      </c>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row>
    <row r="46" spans="2:33" ht="25.2" customHeight="1" x14ac:dyDescent="0.25">
      <c r="B46" s="316" t="s">
        <v>86</v>
      </c>
      <c r="C46" s="68" t="s">
        <v>87</v>
      </c>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row>
    <row r="47" spans="2:33" ht="39" customHeight="1" x14ac:dyDescent="0.25">
      <c r="B47" s="318"/>
      <c r="C47" s="68" t="s">
        <v>88</v>
      </c>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row>
    <row r="48" spans="2:33" ht="25.2" customHeight="1" x14ac:dyDescent="0.25">
      <c r="B48" s="46"/>
      <c r="C48" s="68" t="s">
        <v>3521</v>
      </c>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row>
    <row r="49" spans="2:33" ht="25.2" customHeight="1" x14ac:dyDescent="0.25">
      <c r="B49" s="70"/>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row>
    <row r="50" spans="2:33" ht="25.2" customHeight="1" x14ac:dyDescent="0.25">
      <c r="B50" s="61" t="s">
        <v>89</v>
      </c>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row>
    <row r="51" spans="2:33" ht="25.2" customHeight="1" x14ac:dyDescent="0.25">
      <c r="B51" s="316" t="s">
        <v>90</v>
      </c>
      <c r="C51" s="64" t="s">
        <v>91</v>
      </c>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4.200000000000003" customHeight="1" x14ac:dyDescent="0.25">
      <c r="B52" s="317"/>
      <c r="C52" s="64" t="s">
        <v>92</v>
      </c>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25.2" customHeight="1" x14ac:dyDescent="0.25">
      <c r="B53" s="72"/>
      <c r="C53" s="64" t="s">
        <v>93</v>
      </c>
      <c r="D53" s="65">
        <f t="shared" ref="D53:AG53" si="0">1-D51-D52</f>
        <v>1</v>
      </c>
      <c r="E53" s="65">
        <f t="shared" si="0"/>
        <v>1</v>
      </c>
      <c r="F53" s="65">
        <f t="shared" si="0"/>
        <v>1</v>
      </c>
      <c r="G53" s="65">
        <f t="shared" si="0"/>
        <v>1</v>
      </c>
      <c r="H53" s="65">
        <f t="shared" si="0"/>
        <v>1</v>
      </c>
      <c r="I53" s="65">
        <f t="shared" si="0"/>
        <v>1</v>
      </c>
      <c r="J53" s="65">
        <f t="shared" si="0"/>
        <v>1</v>
      </c>
      <c r="K53" s="65">
        <f t="shared" si="0"/>
        <v>1</v>
      </c>
      <c r="L53" s="65">
        <f t="shared" si="0"/>
        <v>1</v>
      </c>
      <c r="M53" s="65">
        <f t="shared" si="0"/>
        <v>1</v>
      </c>
      <c r="N53" s="65">
        <f t="shared" si="0"/>
        <v>1</v>
      </c>
      <c r="O53" s="65">
        <f t="shared" si="0"/>
        <v>1</v>
      </c>
      <c r="P53" s="65">
        <f t="shared" si="0"/>
        <v>1</v>
      </c>
      <c r="Q53" s="65">
        <f t="shared" si="0"/>
        <v>1</v>
      </c>
      <c r="R53" s="65">
        <f t="shared" si="0"/>
        <v>1</v>
      </c>
      <c r="S53" s="65">
        <f t="shared" si="0"/>
        <v>1</v>
      </c>
      <c r="T53" s="65">
        <f t="shared" si="0"/>
        <v>1</v>
      </c>
      <c r="U53" s="65">
        <f t="shared" si="0"/>
        <v>1</v>
      </c>
      <c r="V53" s="65">
        <f t="shared" si="0"/>
        <v>1</v>
      </c>
      <c r="W53" s="65">
        <f t="shared" si="0"/>
        <v>1</v>
      </c>
      <c r="X53" s="65">
        <f t="shared" si="0"/>
        <v>1</v>
      </c>
      <c r="Y53" s="65">
        <f t="shared" si="0"/>
        <v>1</v>
      </c>
      <c r="Z53" s="65">
        <f t="shared" si="0"/>
        <v>1</v>
      </c>
      <c r="AA53" s="65">
        <f t="shared" si="0"/>
        <v>1</v>
      </c>
      <c r="AB53" s="65">
        <f t="shared" si="0"/>
        <v>1</v>
      </c>
      <c r="AC53" s="65">
        <f t="shared" si="0"/>
        <v>1</v>
      </c>
      <c r="AD53" s="65">
        <f t="shared" si="0"/>
        <v>1</v>
      </c>
      <c r="AE53" s="65">
        <f t="shared" si="0"/>
        <v>1</v>
      </c>
      <c r="AF53" s="65">
        <f t="shared" si="0"/>
        <v>1</v>
      </c>
      <c r="AG53" s="65">
        <f t="shared" si="0"/>
        <v>1</v>
      </c>
    </row>
    <row r="54" spans="2:33" s="70" customFormat="1" ht="36" customHeight="1" x14ac:dyDescent="0.25">
      <c r="B54" s="73"/>
      <c r="C54" s="68" t="s">
        <v>94</v>
      </c>
      <c r="D54" s="188" t="str">
        <f t="shared" ref="D54:Z54" si="1">IF(D53&lt;0,"Une anomalie est présente",IF(SUM(D51:D53)&lt;&gt;1,"Le total ne fait pas 100%","OK"))</f>
        <v>OK</v>
      </c>
      <c r="E54" s="188" t="str">
        <f t="shared" si="1"/>
        <v>OK</v>
      </c>
      <c r="F54" s="188" t="str">
        <f t="shared" si="1"/>
        <v>OK</v>
      </c>
      <c r="G54" s="188" t="str">
        <f t="shared" si="1"/>
        <v>OK</v>
      </c>
      <c r="H54" s="188" t="str">
        <f t="shared" si="1"/>
        <v>OK</v>
      </c>
      <c r="I54" s="188" t="str">
        <f t="shared" si="1"/>
        <v>OK</v>
      </c>
      <c r="J54" s="188" t="str">
        <f t="shared" si="1"/>
        <v>OK</v>
      </c>
      <c r="K54" s="188" t="str">
        <f t="shared" si="1"/>
        <v>OK</v>
      </c>
      <c r="L54" s="188" t="str">
        <f t="shared" si="1"/>
        <v>OK</v>
      </c>
      <c r="M54" s="188" t="str">
        <f t="shared" si="1"/>
        <v>OK</v>
      </c>
      <c r="N54" s="188" t="str">
        <f t="shared" si="1"/>
        <v>OK</v>
      </c>
      <c r="O54" s="188" t="str">
        <f t="shared" si="1"/>
        <v>OK</v>
      </c>
      <c r="P54" s="188" t="str">
        <f t="shared" si="1"/>
        <v>OK</v>
      </c>
      <c r="Q54" s="188" t="str">
        <f t="shared" si="1"/>
        <v>OK</v>
      </c>
      <c r="R54" s="188" t="str">
        <f t="shared" si="1"/>
        <v>OK</v>
      </c>
      <c r="S54" s="188" t="str">
        <f t="shared" si="1"/>
        <v>OK</v>
      </c>
      <c r="T54" s="188" t="str">
        <f t="shared" si="1"/>
        <v>OK</v>
      </c>
      <c r="U54" s="188" t="str">
        <f t="shared" si="1"/>
        <v>OK</v>
      </c>
      <c r="V54" s="188" t="str">
        <f t="shared" si="1"/>
        <v>OK</v>
      </c>
      <c r="W54" s="188" t="str">
        <f t="shared" si="1"/>
        <v>OK</v>
      </c>
      <c r="X54" s="188" t="str">
        <f t="shared" si="1"/>
        <v>OK</v>
      </c>
      <c r="Y54" s="188" t="str">
        <f t="shared" si="1"/>
        <v>OK</v>
      </c>
      <c r="Z54" s="188" t="str">
        <f t="shared" si="1"/>
        <v>OK</v>
      </c>
      <c r="AA54" s="188" t="str">
        <f t="shared" ref="AA54:AG54" si="2">IF(AA53&lt;0,"Une anomalie est présente",IF(SUM(AA51:AA53)&lt;&gt;1,"Le total ne fait pas 100%","OK"))</f>
        <v>OK</v>
      </c>
      <c r="AB54" s="188" t="str">
        <f t="shared" si="2"/>
        <v>OK</v>
      </c>
      <c r="AC54" s="188" t="str">
        <f t="shared" si="2"/>
        <v>OK</v>
      </c>
      <c r="AD54" s="188" t="str">
        <f t="shared" si="2"/>
        <v>OK</v>
      </c>
      <c r="AE54" s="188" t="str">
        <f t="shared" si="2"/>
        <v>OK</v>
      </c>
      <c r="AF54" s="188" t="str">
        <f t="shared" si="2"/>
        <v>OK</v>
      </c>
      <c r="AG54" s="188" t="str">
        <f t="shared" si="2"/>
        <v>OK</v>
      </c>
    </row>
    <row r="55" spans="2:33" ht="36" customHeight="1" x14ac:dyDescent="0.25">
      <c r="B55" s="75" t="s">
        <v>95</v>
      </c>
      <c r="C55" s="64" t="s">
        <v>96</v>
      </c>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row>
    <row r="56" spans="2:33" ht="25.2" customHeight="1" x14ac:dyDescent="0.25">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row>
    <row r="57" spans="2:33" ht="25.2" customHeight="1" x14ac:dyDescent="0.25">
      <c r="B57" s="320" t="s">
        <v>97</v>
      </c>
      <c r="C57" s="321"/>
      <c r="D57" s="197" t="s">
        <v>98</v>
      </c>
      <c r="E57" s="197" t="s">
        <v>98</v>
      </c>
      <c r="F57" s="197" t="s">
        <v>98</v>
      </c>
      <c r="G57" s="197" t="s">
        <v>98</v>
      </c>
      <c r="H57" s="197" t="s">
        <v>98</v>
      </c>
      <c r="I57" s="197" t="s">
        <v>98</v>
      </c>
      <c r="J57" s="197" t="s">
        <v>98</v>
      </c>
      <c r="K57" s="197" t="s">
        <v>98</v>
      </c>
      <c r="L57" s="197" t="s">
        <v>98</v>
      </c>
      <c r="M57" s="197" t="s">
        <v>98</v>
      </c>
      <c r="N57" s="197" t="s">
        <v>98</v>
      </c>
      <c r="O57" s="197" t="s">
        <v>98</v>
      </c>
      <c r="P57" s="197" t="s">
        <v>98</v>
      </c>
      <c r="Q57" s="197" t="s">
        <v>98</v>
      </c>
      <c r="R57" s="197" t="s">
        <v>98</v>
      </c>
      <c r="S57" s="197" t="s">
        <v>98</v>
      </c>
      <c r="T57" s="197" t="s">
        <v>98</v>
      </c>
      <c r="U57" s="197" t="s">
        <v>98</v>
      </c>
      <c r="V57" s="197" t="s">
        <v>98</v>
      </c>
      <c r="W57" s="197" t="s">
        <v>98</v>
      </c>
      <c r="X57" s="197" t="s">
        <v>98</v>
      </c>
      <c r="Y57" s="197" t="s">
        <v>98</v>
      </c>
      <c r="Z57" s="197" t="s">
        <v>98</v>
      </c>
      <c r="AA57" s="197" t="s">
        <v>98</v>
      </c>
      <c r="AB57" s="197" t="s">
        <v>98</v>
      </c>
      <c r="AC57" s="197" t="s">
        <v>98</v>
      </c>
      <c r="AD57" s="197" t="s">
        <v>98</v>
      </c>
      <c r="AE57" s="197" t="s">
        <v>98</v>
      </c>
      <c r="AF57" s="197" t="s">
        <v>98</v>
      </c>
      <c r="AG57" s="197" t="s">
        <v>98</v>
      </c>
    </row>
    <row r="58" spans="2:33" ht="25.2" customHeight="1" x14ac:dyDescent="0.25">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row>
    <row r="59" spans="2:33" ht="25.2" customHeight="1" x14ac:dyDescent="0.25">
      <c r="B59" s="316" t="s">
        <v>90</v>
      </c>
      <c r="C59" s="64" t="s">
        <v>99</v>
      </c>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row>
    <row r="60" spans="2:33" ht="25.2" customHeight="1" x14ac:dyDescent="0.25">
      <c r="B60" s="317"/>
      <c r="C60" s="64" t="s">
        <v>100</v>
      </c>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row>
    <row r="61" spans="2:33" ht="25.2" customHeight="1" x14ac:dyDescent="0.25">
      <c r="B61" s="317"/>
      <c r="C61" s="64" t="s">
        <v>101</v>
      </c>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row>
    <row r="62" spans="2:33" ht="25.2" customHeight="1" x14ac:dyDescent="0.25">
      <c r="B62" s="317"/>
      <c r="C62" s="64" t="s">
        <v>102</v>
      </c>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row>
    <row r="63" spans="2:33" ht="25.2" customHeight="1" x14ac:dyDescent="0.25">
      <c r="B63" s="317"/>
      <c r="C63" s="64" t="s">
        <v>103</v>
      </c>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row>
    <row r="64" spans="2:33" ht="25.2" customHeight="1" x14ac:dyDescent="0.25">
      <c r="B64" s="317"/>
      <c r="C64" s="64" t="s">
        <v>104</v>
      </c>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row>
    <row r="65" spans="2:33" ht="25.2" customHeight="1" x14ac:dyDescent="0.25">
      <c r="B65" s="317"/>
      <c r="C65" s="64" t="s">
        <v>105</v>
      </c>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row>
    <row r="66" spans="2:33" ht="25.2" customHeight="1" x14ac:dyDescent="0.25">
      <c r="B66" s="317"/>
      <c r="C66" s="64" t="s">
        <v>106</v>
      </c>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row>
    <row r="67" spans="2:33" ht="25.2" customHeight="1" x14ac:dyDescent="0.25">
      <c r="B67" s="317"/>
      <c r="C67" s="64" t="s">
        <v>107</v>
      </c>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row>
    <row r="68" spans="2:33" ht="25.2" customHeight="1" x14ac:dyDescent="0.25">
      <c r="B68" s="318"/>
      <c r="C68" s="64" t="s">
        <v>108</v>
      </c>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row>
    <row r="69" spans="2:33" s="57" customFormat="1" ht="25.2" customHeight="1" x14ac:dyDescent="0.25">
      <c r="C69" s="69" t="s">
        <v>109</v>
      </c>
      <c r="D69" s="188" t="str">
        <f t="shared" ref="D69:AG69" si="3">IF(SUM(D59:D68)&lt;&gt;1,"Le total  ne fait pas 100%","OK")</f>
        <v>Le total  ne fait pas 100%</v>
      </c>
      <c r="E69" s="74" t="str">
        <f t="shared" si="3"/>
        <v>Le total  ne fait pas 100%</v>
      </c>
      <c r="F69" s="74" t="str">
        <f t="shared" si="3"/>
        <v>Le total  ne fait pas 100%</v>
      </c>
      <c r="G69" s="74" t="str">
        <f t="shared" si="3"/>
        <v>Le total  ne fait pas 100%</v>
      </c>
      <c r="H69" s="74" t="str">
        <f t="shared" si="3"/>
        <v>Le total  ne fait pas 100%</v>
      </c>
      <c r="I69" s="74" t="str">
        <f t="shared" si="3"/>
        <v>Le total  ne fait pas 100%</v>
      </c>
      <c r="J69" s="74" t="str">
        <f t="shared" si="3"/>
        <v>Le total  ne fait pas 100%</v>
      </c>
      <c r="K69" s="74" t="str">
        <f t="shared" si="3"/>
        <v>Le total  ne fait pas 100%</v>
      </c>
      <c r="L69" s="74" t="str">
        <f t="shared" si="3"/>
        <v>Le total  ne fait pas 100%</v>
      </c>
      <c r="M69" s="74" t="str">
        <f t="shared" si="3"/>
        <v>Le total  ne fait pas 100%</v>
      </c>
      <c r="N69" s="74" t="str">
        <f t="shared" si="3"/>
        <v>Le total  ne fait pas 100%</v>
      </c>
      <c r="O69" s="74" t="str">
        <f t="shared" si="3"/>
        <v>Le total  ne fait pas 100%</v>
      </c>
      <c r="P69" s="74" t="str">
        <f t="shared" si="3"/>
        <v>Le total  ne fait pas 100%</v>
      </c>
      <c r="Q69" s="74" t="str">
        <f t="shared" si="3"/>
        <v>Le total  ne fait pas 100%</v>
      </c>
      <c r="R69" s="74" t="str">
        <f t="shared" si="3"/>
        <v>Le total  ne fait pas 100%</v>
      </c>
      <c r="S69" s="74" t="str">
        <f t="shared" si="3"/>
        <v>Le total  ne fait pas 100%</v>
      </c>
      <c r="T69" s="74" t="str">
        <f t="shared" si="3"/>
        <v>Le total  ne fait pas 100%</v>
      </c>
      <c r="U69" s="74" t="str">
        <f t="shared" si="3"/>
        <v>Le total  ne fait pas 100%</v>
      </c>
      <c r="V69" s="74" t="str">
        <f t="shared" si="3"/>
        <v>Le total  ne fait pas 100%</v>
      </c>
      <c r="W69" s="74" t="str">
        <f t="shared" si="3"/>
        <v>Le total  ne fait pas 100%</v>
      </c>
      <c r="X69" s="74" t="str">
        <f t="shared" si="3"/>
        <v>Le total  ne fait pas 100%</v>
      </c>
      <c r="Y69" s="74" t="str">
        <f t="shared" si="3"/>
        <v>Le total  ne fait pas 100%</v>
      </c>
      <c r="Z69" s="74" t="str">
        <f t="shared" si="3"/>
        <v>Le total  ne fait pas 100%</v>
      </c>
      <c r="AA69" s="74" t="str">
        <f t="shared" si="3"/>
        <v>Le total  ne fait pas 100%</v>
      </c>
      <c r="AB69" s="74" t="str">
        <f t="shared" si="3"/>
        <v>Le total  ne fait pas 100%</v>
      </c>
      <c r="AC69" s="74" t="str">
        <f t="shared" si="3"/>
        <v>Le total  ne fait pas 100%</v>
      </c>
      <c r="AD69" s="74" t="str">
        <f t="shared" si="3"/>
        <v>Le total  ne fait pas 100%</v>
      </c>
      <c r="AE69" s="74" t="str">
        <f t="shared" si="3"/>
        <v>Le total  ne fait pas 100%</v>
      </c>
      <c r="AF69" s="74" t="str">
        <f t="shared" si="3"/>
        <v>Le total  ne fait pas 100%</v>
      </c>
      <c r="AG69" s="74" t="str">
        <f t="shared" si="3"/>
        <v>Le total  ne fait pas 100%</v>
      </c>
    </row>
    <row r="70" spans="2:33" ht="25.2" customHeight="1" x14ac:dyDescent="0.25">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row>
    <row r="71" spans="2:33" ht="25.2" customHeight="1" x14ac:dyDescent="0.25">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row>
    <row r="72" spans="2:33" ht="25.2" customHeight="1" x14ac:dyDescent="0.25">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row>
    <row r="73" spans="2:33" ht="25.2" customHeight="1" x14ac:dyDescent="0.25">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row>
    <row r="74" spans="2:33" ht="25.2" customHeight="1" x14ac:dyDescent="0.25">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row>
    <row r="75" spans="2:33" ht="25.2" customHeight="1" x14ac:dyDescent="0.25">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row>
    <row r="76" spans="2:33" ht="25.2" customHeight="1" x14ac:dyDescent="0.25">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row>
    <row r="77" spans="2:33" ht="25.2" customHeight="1" x14ac:dyDescent="0.25">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row>
    <row r="78" spans="2:33" ht="25.2" customHeight="1" x14ac:dyDescent="0.25">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row>
    <row r="79" spans="2:33" ht="25.2" customHeight="1" x14ac:dyDescent="0.25">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row>
    <row r="80" spans="2:33" ht="25.2" customHeight="1" x14ac:dyDescent="0.25">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row>
    <row r="81" spans="4:33" ht="25.2" customHeight="1" x14ac:dyDescent="0.25">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row>
    <row r="82" spans="4:33" ht="25.2" customHeight="1" x14ac:dyDescent="0.25">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row>
    <row r="83" spans="4:33" ht="25.2" customHeight="1" x14ac:dyDescent="0.25">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row>
    <row r="84" spans="4:33" ht="25.2" customHeight="1" x14ac:dyDescent="0.25">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row>
    <row r="85" spans="4:33" ht="25.2" customHeight="1" x14ac:dyDescent="0.25">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row>
    <row r="86" spans="4:33" ht="25.2" customHeight="1" x14ac:dyDescent="0.25">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row>
    <row r="87" spans="4:33" ht="25.2" customHeight="1" x14ac:dyDescent="0.25">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row>
    <row r="88" spans="4:33" ht="25.2" customHeight="1" x14ac:dyDescent="0.25">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row>
    <row r="89" spans="4:33" ht="25.2" customHeight="1" x14ac:dyDescent="0.25">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row>
    <row r="90" spans="4:33" ht="25.2" customHeight="1" x14ac:dyDescent="0.25">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row>
    <row r="91" spans="4:33" ht="25.2" customHeight="1" x14ac:dyDescent="0.25">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row>
    <row r="92" spans="4:33" ht="25.2" customHeight="1" x14ac:dyDescent="0.25">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row>
    <row r="93" spans="4:33" ht="25.2" customHeight="1" x14ac:dyDescent="0.25">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row>
    <row r="94" spans="4:33" ht="25.2" customHeight="1" x14ac:dyDescent="0.25">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row>
    <row r="95" spans="4:33" ht="25.2" customHeight="1" x14ac:dyDescent="0.25">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row>
    <row r="96" spans="4:33" ht="25.2" customHeight="1" x14ac:dyDescent="0.25">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row>
    <row r="97" spans="4:33" ht="25.2" customHeight="1" x14ac:dyDescent="0.25">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row>
    <row r="98" spans="4:33" ht="25.2" customHeight="1" x14ac:dyDescent="0.25">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row>
    <row r="99" spans="4:33" ht="25.2" customHeight="1" x14ac:dyDescent="0.25">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row>
    <row r="100" spans="4:33" ht="25.2" customHeight="1" x14ac:dyDescent="0.25">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row>
    <row r="101" spans="4:33" ht="25.2" customHeight="1" x14ac:dyDescent="0.25">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row>
    <row r="102" spans="4:33" ht="25.2" customHeight="1" x14ac:dyDescent="0.25">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row>
    <row r="103" spans="4:33" ht="25.2" customHeight="1" x14ac:dyDescent="0.25">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row>
    <row r="104" spans="4:33" ht="25.2" customHeight="1" x14ac:dyDescent="0.25">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row>
    <row r="105" spans="4:33" ht="25.2" customHeight="1" x14ac:dyDescent="0.25">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row>
    <row r="106" spans="4:33" ht="25.2" customHeight="1" x14ac:dyDescent="0.25">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row>
    <row r="107" spans="4:33" ht="25.2" customHeight="1" x14ac:dyDescent="0.25">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row>
    <row r="108" spans="4:33" ht="25.2" customHeight="1" x14ac:dyDescent="0.25">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row>
    <row r="109" spans="4:33" ht="25.2" customHeight="1" x14ac:dyDescent="0.25">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row>
    <row r="110" spans="4:33" ht="25.2" customHeight="1" x14ac:dyDescent="0.25">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row>
    <row r="111" spans="4:33" ht="25.2" customHeight="1" x14ac:dyDescent="0.25">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row>
    <row r="112" spans="4:33" ht="25.2" customHeight="1" x14ac:dyDescent="0.25">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row>
    <row r="113" spans="4:33" ht="25.2" customHeight="1" x14ac:dyDescent="0.25">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row>
    <row r="114" spans="4:33" ht="25.2" customHeight="1" x14ac:dyDescent="0.25">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row>
    <row r="115" spans="4:33" ht="25.2" customHeight="1" x14ac:dyDescent="0.25">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row>
    <row r="116" spans="4:33" ht="25.2" customHeight="1" x14ac:dyDescent="0.25">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row>
    <row r="117" spans="4:33" ht="25.2" customHeight="1" x14ac:dyDescent="0.25">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row>
    <row r="118" spans="4:33" ht="25.2" customHeight="1" x14ac:dyDescent="0.25">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row>
    <row r="119" spans="4:33" ht="25.2" customHeight="1" x14ac:dyDescent="0.25">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row>
    <row r="120" spans="4:33" ht="25.2" customHeight="1" x14ac:dyDescent="0.25">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row>
    <row r="121" spans="4:33" ht="25.2" customHeight="1" x14ac:dyDescent="0.25">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row>
    <row r="122" spans="4:33" ht="25.2" customHeight="1" x14ac:dyDescent="0.25">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row>
    <row r="123" spans="4:33" ht="25.2" customHeight="1" x14ac:dyDescent="0.25">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row>
    <row r="124" spans="4:33" ht="25.2" customHeight="1" x14ac:dyDescent="0.25">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row>
    <row r="125" spans="4:33" ht="25.2" customHeight="1" x14ac:dyDescent="0.25">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row>
    <row r="126" spans="4:33" ht="25.2" customHeight="1" x14ac:dyDescent="0.25">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row>
    <row r="127" spans="4:33" ht="25.2" customHeight="1" x14ac:dyDescent="0.25">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row>
    <row r="128" spans="4:33" ht="25.2" customHeight="1" x14ac:dyDescent="0.25">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row>
    <row r="129" spans="4:33" ht="25.2" customHeight="1" x14ac:dyDescent="0.25">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row>
    <row r="130" spans="4:33" ht="25.2" customHeight="1" x14ac:dyDescent="0.25">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row>
    <row r="131" spans="4:33" ht="25.2" customHeight="1" x14ac:dyDescent="0.25">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row>
    <row r="132" spans="4:33" ht="25.2" customHeight="1" x14ac:dyDescent="0.25">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row>
    <row r="133" spans="4:33" ht="25.2" customHeight="1" x14ac:dyDescent="0.25">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row>
    <row r="134" spans="4:33" ht="25.2" customHeight="1" x14ac:dyDescent="0.25">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row>
    <row r="135" spans="4:33" ht="25.2" customHeight="1" x14ac:dyDescent="0.25">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row>
    <row r="136" spans="4:33" ht="25.2" customHeight="1" x14ac:dyDescent="0.25">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row>
    <row r="137" spans="4:33" ht="25.2" customHeight="1" x14ac:dyDescent="0.25">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row>
    <row r="138" spans="4:33" ht="25.2" customHeight="1" x14ac:dyDescent="0.25">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row>
    <row r="139" spans="4:33" ht="25.2" customHeight="1" x14ac:dyDescent="0.25">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row>
    <row r="140" spans="4:33" ht="25.2" customHeight="1" x14ac:dyDescent="0.25">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row>
    <row r="141" spans="4:33" ht="25.2" customHeight="1" x14ac:dyDescent="0.25">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row>
    <row r="142" spans="4:33" ht="25.2" customHeight="1" x14ac:dyDescent="0.25">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row>
    <row r="143" spans="4:33" ht="25.2" customHeight="1" x14ac:dyDescent="0.25">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row>
    <row r="144" spans="4:33" ht="25.2" customHeight="1" x14ac:dyDescent="0.25">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row>
    <row r="145" spans="4:33" ht="25.2" customHeight="1" x14ac:dyDescent="0.25">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row>
    <row r="146" spans="4:33" ht="25.2" customHeight="1" x14ac:dyDescent="0.25">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row>
    <row r="147" spans="4:33" ht="25.2" customHeight="1" x14ac:dyDescent="0.25">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row>
    <row r="148" spans="4:33" ht="25.2" customHeight="1" x14ac:dyDescent="0.25">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row>
    <row r="149" spans="4:33" ht="25.2" customHeight="1" x14ac:dyDescent="0.25">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row>
    <row r="150" spans="4:33" ht="25.2" customHeight="1" x14ac:dyDescent="0.25">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row>
    <row r="151" spans="4:33" ht="25.2" customHeight="1" x14ac:dyDescent="0.25">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row>
    <row r="152" spans="4:33" ht="25.2" customHeight="1" x14ac:dyDescent="0.25">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row>
    <row r="153" spans="4:33" ht="25.2" customHeight="1" x14ac:dyDescent="0.25">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row>
    <row r="154" spans="4:33" ht="25.2" customHeight="1" x14ac:dyDescent="0.25">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row>
    <row r="155" spans="4:33" ht="25.2" customHeight="1" x14ac:dyDescent="0.25">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row>
    <row r="156" spans="4:33" ht="25.2" customHeight="1" x14ac:dyDescent="0.25">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row>
    <row r="157" spans="4:33" ht="25.2" customHeight="1" x14ac:dyDescent="0.25">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row>
    <row r="158" spans="4:33" ht="25.2" customHeight="1" x14ac:dyDescent="0.25">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row>
    <row r="159" spans="4:33" ht="25.2" customHeight="1" x14ac:dyDescent="0.25">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row>
    <row r="160" spans="4:33" ht="25.2" customHeight="1" x14ac:dyDescent="0.25">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row>
    <row r="161" spans="4:33" ht="25.2" customHeight="1" x14ac:dyDescent="0.25">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row>
    <row r="162" spans="4:33" ht="25.2" customHeight="1" x14ac:dyDescent="0.25">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row>
    <row r="163" spans="4:33" ht="25.2" customHeight="1" x14ac:dyDescent="0.25">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row>
    <row r="164" spans="4:33" ht="25.2" customHeight="1" x14ac:dyDescent="0.25">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row>
    <row r="165" spans="4:33" ht="25.2" customHeight="1" x14ac:dyDescent="0.25">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row>
    <row r="166" spans="4:33" ht="25.2" customHeight="1" x14ac:dyDescent="0.25">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row>
    <row r="167" spans="4:33" ht="25.2" customHeight="1" x14ac:dyDescent="0.25">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row>
    <row r="168" spans="4:33" ht="25.2" customHeight="1" x14ac:dyDescent="0.25">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row>
    <row r="169" spans="4:33" ht="25.2" customHeight="1" x14ac:dyDescent="0.25">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row>
    <row r="170" spans="4:33" ht="25.2" customHeight="1" x14ac:dyDescent="0.25">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row>
    <row r="171" spans="4:33" ht="25.2" customHeight="1" x14ac:dyDescent="0.25">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row>
    <row r="172" spans="4:33" ht="25.2" customHeight="1" x14ac:dyDescent="0.25">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row>
    <row r="173" spans="4:33" ht="25.2" customHeight="1" x14ac:dyDescent="0.25">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row>
    <row r="174" spans="4:33" ht="25.2" customHeight="1" x14ac:dyDescent="0.25">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row>
    <row r="175" spans="4:33" ht="25.2" customHeight="1" x14ac:dyDescent="0.25">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row>
    <row r="176" spans="4:33" ht="25.2" customHeight="1" x14ac:dyDescent="0.25">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row>
    <row r="177" spans="4:33" ht="25.2" customHeight="1" x14ac:dyDescent="0.25">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row>
    <row r="178" spans="4:33" ht="25.2" customHeight="1" x14ac:dyDescent="0.25">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row>
    <row r="179" spans="4:33" ht="25.2" customHeight="1" x14ac:dyDescent="0.25">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row>
    <row r="180" spans="4:33" ht="25.2" customHeight="1" x14ac:dyDescent="0.25">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row>
    <row r="181" spans="4:33" ht="25.2" customHeight="1" x14ac:dyDescent="0.25">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row>
  </sheetData>
  <sheetProtection algorithmName="SHA-512" hashValue="B31QVjnQgH8VVeL6C29BHwxNAIGwqjpxW5E3tI2lYb0fESlasZw3l2t9gBs7Sao6EFoJhJ5WzYEY5wi84EzmUA==" saltValue="T5AH0lK3KvJ7Q/LLUB2xDg==" spinCount="100000" sheet="1" objects="1" scenarios="1"/>
  <protectedRanges>
    <protectedRange sqref="D59:AH68" name="Plage10"/>
    <protectedRange sqref="D57:AH57" name="Plage9"/>
    <protectedRange sqref="D48:AI48 AH46:AI47" name="Plage7"/>
    <protectedRange sqref="D37:AL41 D46:AG47 D51:AG52" name="Plage5"/>
    <protectedRange sqref="D31:AH35" name="Plage4"/>
    <protectedRange sqref="D12:AH20" name="Plage2"/>
    <protectedRange sqref="D10:AG10" name="Plage1"/>
    <protectedRange sqref="D22:AI29" name="Plage3"/>
    <protectedRange sqref="AH43:AI43" name="Plage6"/>
    <protectedRange sqref="D43:AG43 AH51:AH52 D53:AH55" name="Plage8"/>
  </protectedRanges>
  <mergeCells count="9">
    <mergeCell ref="B6:B9"/>
    <mergeCell ref="B59:B68"/>
    <mergeCell ref="B51:B52"/>
    <mergeCell ref="B46:B47"/>
    <mergeCell ref="B12:B20"/>
    <mergeCell ref="B37:B41"/>
    <mergeCell ref="B31:B35"/>
    <mergeCell ref="B22:B29"/>
    <mergeCell ref="B57:C57"/>
  </mergeCells>
  <conditionalFormatting sqref="D4">
    <cfRule type="containsText" dxfId="504" priority="145" operator="containsText" text="anomalie">
      <formula>NOT(ISERROR(SEARCH("anomalie",D4)))</formula>
    </cfRule>
  </conditionalFormatting>
  <conditionalFormatting sqref="D6:AG6 D8:AG53 D53:D69 E54:Z54 AA54:AG55 D55:AG55 E55:AG69">
    <cfRule type="expression" dxfId="503" priority="3" stopIfTrue="1">
      <formula>D$6=""</formula>
    </cfRule>
  </conditionalFormatting>
  <conditionalFormatting sqref="D6:AG7">
    <cfRule type="expression" dxfId="502" priority="11">
      <formula>D$6&lt;&gt;""</formula>
    </cfRule>
  </conditionalFormatting>
  <conditionalFormatting sqref="D7:AG7">
    <cfRule type="expression" dxfId="501" priority="9">
      <formula>D$6=""</formula>
    </cfRule>
    <cfRule type="expression" dxfId="500" priority="12">
      <formula>D$5="Faux"</formula>
    </cfRule>
  </conditionalFormatting>
  <conditionalFormatting sqref="D7:AG9">
    <cfRule type="beginsWith" dxfId="499" priority="10" stopIfTrue="1" operator="beginsWith" text="Veuillez">
      <formula>LEFT(D7,LEN("Veuillez"))="Veuillez"</formula>
    </cfRule>
  </conditionalFormatting>
  <conditionalFormatting sqref="D8:AG9">
    <cfRule type="expression" dxfId="498" priority="8928">
      <formula>D$6&lt;&gt;""</formula>
    </cfRule>
  </conditionalFormatting>
  <conditionalFormatting sqref="D9:AG10">
    <cfRule type="expression" dxfId="497" priority="264">
      <formula>D$5="Faux"</formula>
    </cfRule>
  </conditionalFormatting>
  <conditionalFormatting sqref="D12:AG20">
    <cfRule type="expression" dxfId="496" priority="265">
      <formula>D$5="Faux"</formula>
    </cfRule>
  </conditionalFormatting>
  <conditionalFormatting sqref="D22:AG29">
    <cfRule type="expression" dxfId="495" priority="266">
      <formula>D$5="Faux"</formula>
    </cfRule>
  </conditionalFormatting>
  <conditionalFormatting sqref="D31:AG35">
    <cfRule type="expression" dxfId="494" priority="267">
      <formula>D$5="Faux"</formula>
    </cfRule>
  </conditionalFormatting>
  <conditionalFormatting sqref="D37:AG41 D43:AG43 D46:AG48 D55:AG55">
    <cfRule type="expression" dxfId="493" priority="268">
      <formula>D$5="Faux"</formula>
    </cfRule>
  </conditionalFormatting>
  <conditionalFormatting sqref="D53:AG53">
    <cfRule type="notContainsBlanks" dxfId="492" priority="8929">
      <formula>LEN(TRIM(D53))&gt;0</formula>
    </cfRule>
  </conditionalFormatting>
  <conditionalFormatting sqref="D53:AG54">
    <cfRule type="expression" dxfId="491" priority="123" stopIfTrue="1">
      <formula>D$5="Faux"</formula>
    </cfRule>
  </conditionalFormatting>
  <conditionalFormatting sqref="D54:AG54">
    <cfRule type="containsText" dxfId="490" priority="143" operator="containsText" text="OK">
      <formula>NOT(ISERROR(SEARCH("OK",D54)))</formula>
    </cfRule>
    <cfRule type="containsText" dxfId="489" priority="144" operator="containsText" text="total">
      <formula>NOT(ISERROR(SEARCH("total",D54)))</formula>
    </cfRule>
    <cfRule type="containsText" dxfId="488" priority="209" operator="containsText" text="anomalie">
      <formula>NOT(ISERROR(SEARCH("anomalie",D54)))</formula>
    </cfRule>
  </conditionalFormatting>
  <conditionalFormatting sqref="D55:AG55">
    <cfRule type="expression" dxfId="487" priority="272">
      <formula>D$5="Faux"</formula>
    </cfRule>
  </conditionalFormatting>
  <conditionalFormatting sqref="D57:AG57">
    <cfRule type="expression" dxfId="486" priority="200" stopIfTrue="1">
      <formula>D$5="Faux"</formula>
    </cfRule>
    <cfRule type="expression" dxfId="485" priority="234">
      <formula>D$57="Non"</formula>
    </cfRule>
  </conditionalFormatting>
  <conditionalFormatting sqref="D59:AG68">
    <cfRule type="expression" dxfId="484" priority="5" stopIfTrue="1">
      <formula>D$57="Non"</formula>
    </cfRule>
  </conditionalFormatting>
  <conditionalFormatting sqref="D59:AG69">
    <cfRule type="expression" dxfId="483" priority="4">
      <formula>D$5="Faux"</formula>
    </cfRule>
    <cfRule type="containsText" dxfId="482" priority="8" operator="containsText" text="OK">
      <formula>NOT(ISERROR(SEARCH("OK",D59)))</formula>
    </cfRule>
    <cfRule type="containsText" dxfId="481" priority="243" operator="containsText" text="total">
      <formula>NOT(ISERROR(SEARCH("total",D59)))</formula>
    </cfRule>
    <cfRule type="containsText" dxfId="480" priority="254" operator="containsText" text="anomalie">
      <formula>NOT(ISERROR(SEARCH("anomalie",D59)))</formula>
    </cfRule>
  </conditionalFormatting>
  <conditionalFormatting sqref="D69:AG69">
    <cfRule type="expression" dxfId="479" priority="6" stopIfTrue="1">
      <formula>D$57="Non"</formula>
    </cfRule>
  </conditionalFormatting>
  <dataValidations count="7">
    <dataValidation type="list" allowBlank="1" showInputMessage="1" showErrorMessage="1" sqref="D12:AG21" xr:uid="{A7BE8B01-3444-49C8-BD29-754407CC8EB6}">
      <formula1>"Oui,Non,NSP"</formula1>
    </dataValidation>
    <dataValidation type="list" allowBlank="1" showInputMessage="1" showErrorMessage="1" sqref="D57:AG57" xr:uid="{BF995673-0DAD-4BDB-816A-BCF833F50CBB}">
      <formula1>"Oui,Non"</formula1>
    </dataValidation>
    <dataValidation type="decimal" allowBlank="1" showInputMessage="1" showErrorMessage="1" errorTitle="Attention" error="Veuillez renseigner un pourcentage (positif), décimales autorisées" sqref="D59:AG68 D51:AG52 D46:AG47 D31:AG35 D37:AG41" xr:uid="{E21A0F03-1D10-4819-9488-8C788243BE93}">
      <formula1>0</formula1>
      <formula2>1</formula2>
    </dataValidation>
    <dataValidation type="whole" allowBlank="1" showInputMessage="1" showErrorMessage="1" errorTitle="Attention" error="Veuillez renseigner un nombre entier" sqref="D10:AG10" xr:uid="{8148B3C6-F98B-4F8A-B881-9D51AE3F42E2}">
      <formula1>1</formula1>
      <formula2>110000000000</formula2>
    </dataValidation>
    <dataValidation type="whole" operator="greaterThanOrEqual" allowBlank="1" showInputMessage="1" showErrorMessage="1" errorTitle="Attention" error="Veuillez renseigner un nombre entier (positif)" sqref="D48:AG48" xr:uid="{0F805574-42FE-4E74-9266-ABBDB7D79B33}">
      <formula1>0</formula1>
    </dataValidation>
    <dataValidation type="decimal" allowBlank="1" showInputMessage="1" showErrorMessage="1" errorTitle="Attention" error="Veuillez renseigner une durée en nombre d'années (décimales autorisées)" sqref="D22:AG29" xr:uid="{C4BC24A8-CC0C-4860-899C-23A43EF823EE}">
      <formula1>0</formula1>
      <formula2>50</formula2>
    </dataValidation>
    <dataValidation type="decimal" operator="greaterThanOrEqual" allowBlank="1" showInputMessage="1" showErrorMessage="1" errorTitle="Attention" error="Veuillez renseigner un nombre (positif), décimales autorisées" sqref="D55:AG55 D43:AG43" xr:uid="{96886A3E-BB2B-46CA-9803-2D4D99184912}">
      <formula1>0</formula1>
    </dataValidation>
  </dataValidations>
  <pageMargins left="0.7" right="0.7" top="0.75" bottom="0.75"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733B-1A4C-443F-913F-FB649C30BB03}">
  <sheetPr codeName="Feuil5">
    <tabColor rgb="FF60A4BB"/>
  </sheetPr>
  <dimension ref="B1:CO2242"/>
  <sheetViews>
    <sheetView zoomScale="70" zoomScaleNormal="70" workbookViewId="0">
      <pane xSplit="3" ySplit="10" topLeftCell="D11" activePane="bottomRight" state="frozen"/>
      <selection pane="topRight" activeCell="D1" sqref="D1"/>
      <selection pane="bottomLeft" activeCell="A11" sqref="A11"/>
      <selection pane="bottomRight"/>
    </sheetView>
  </sheetViews>
  <sheetFormatPr baseColWidth="10" defaultColWidth="50.77734375" defaultRowHeight="13.2" x14ac:dyDescent="0.25"/>
  <cols>
    <col min="1" max="1" width="10.77734375" style="44" customWidth="1"/>
    <col min="2" max="2" width="50.77734375" style="44"/>
    <col min="3" max="3" width="31.77734375" style="57" customWidth="1"/>
    <col min="4" max="4" width="38.44140625" style="44" customWidth="1"/>
    <col min="5" max="16384" width="50.77734375" style="44"/>
  </cols>
  <sheetData>
    <row r="1" spans="2:62" s="147" customFormat="1" ht="60" customHeight="1" x14ac:dyDescent="0.25">
      <c r="B1" s="148" t="s">
        <v>110</v>
      </c>
      <c r="D1" s="214" t="s">
        <v>3900</v>
      </c>
    </row>
    <row r="2" spans="2:62" ht="21" customHeight="1" x14ac:dyDescent="0.25">
      <c r="B2" s="59" t="s">
        <v>3531</v>
      </c>
      <c r="C2" s="44"/>
    </row>
    <row r="3" spans="2:62" ht="21" customHeight="1" x14ac:dyDescent="0.25">
      <c r="B3" s="59" t="s">
        <v>111</v>
      </c>
      <c r="C3" s="44"/>
    </row>
    <row r="4" spans="2:62" ht="22.2" customHeight="1" x14ac:dyDescent="0.25">
      <c r="B4" s="325" t="s">
        <v>112</v>
      </c>
      <c r="C4" s="325"/>
      <c r="D4" s="325"/>
      <c r="E4" s="325"/>
    </row>
    <row r="5" spans="2:62" ht="9" customHeight="1" x14ac:dyDescent="0.25">
      <c r="B5" s="325"/>
      <c r="C5" s="325"/>
      <c r="D5" s="325"/>
      <c r="E5" s="325"/>
    </row>
    <row r="6" spans="2:62" ht="25.2" customHeight="1" x14ac:dyDescent="0.25">
      <c r="C6" s="145" t="s">
        <v>3522</v>
      </c>
      <c r="D6" s="62" t="str">
        <f>'1.1 Organisation'!D6</f>
        <v/>
      </c>
      <c r="E6" s="62" t="str">
        <f>'1.1 Organisation'!E6</f>
        <v/>
      </c>
      <c r="F6" s="62" t="str">
        <f>'1.1 Organisation'!F6</f>
        <v/>
      </c>
      <c r="G6" s="62" t="str">
        <f>'1.1 Organisation'!G6</f>
        <v/>
      </c>
      <c r="H6" s="62" t="str">
        <f>'1.1 Organisation'!H6</f>
        <v/>
      </c>
      <c r="I6" s="62" t="str">
        <f>'1.1 Organisation'!I6</f>
        <v/>
      </c>
      <c r="J6" s="62" t="str">
        <f>'1.1 Organisation'!J6</f>
        <v/>
      </c>
      <c r="K6" s="62" t="str">
        <f>'1.1 Organisation'!K6</f>
        <v/>
      </c>
      <c r="L6" s="62" t="str">
        <f>'1.1 Organisation'!L6</f>
        <v/>
      </c>
      <c r="M6" s="62" t="str">
        <f>'1.1 Organisation'!M6</f>
        <v/>
      </c>
      <c r="N6" s="62" t="str">
        <f>'1.1 Organisation'!N6</f>
        <v/>
      </c>
      <c r="O6" s="62" t="str">
        <f>'1.1 Organisation'!O6</f>
        <v/>
      </c>
      <c r="P6" s="62" t="str">
        <f>'1.1 Organisation'!P6</f>
        <v/>
      </c>
      <c r="Q6" s="62" t="str">
        <f>'1.1 Organisation'!Q6</f>
        <v/>
      </c>
      <c r="R6" s="62" t="str">
        <f>'1.1 Organisation'!R6</f>
        <v/>
      </c>
      <c r="S6" s="62" t="str">
        <f>'1.1 Organisation'!S6</f>
        <v/>
      </c>
      <c r="T6" s="62" t="str">
        <f>'1.1 Organisation'!T6</f>
        <v/>
      </c>
      <c r="U6" s="62" t="str">
        <f>'1.1 Organisation'!U6</f>
        <v/>
      </c>
      <c r="V6" s="62" t="str">
        <f>'1.1 Organisation'!V6</f>
        <v/>
      </c>
      <c r="W6" s="62" t="str">
        <f>'1.1 Organisation'!W6</f>
        <v/>
      </c>
      <c r="X6" s="62" t="str">
        <f>'1.1 Organisation'!X6</f>
        <v/>
      </c>
      <c r="Y6" s="62" t="str">
        <f>'1.1 Organisation'!Y6</f>
        <v/>
      </c>
      <c r="Z6" s="62" t="str">
        <f>'1.1 Organisation'!Z6</f>
        <v/>
      </c>
      <c r="AA6" s="62" t="str">
        <f>'1.1 Organisation'!AA6</f>
        <v/>
      </c>
      <c r="AB6" s="62" t="str">
        <f>'1.1 Organisation'!AB6</f>
        <v/>
      </c>
      <c r="AC6" s="62" t="str">
        <f>'1.1 Organisation'!AC6</f>
        <v/>
      </c>
      <c r="AD6" s="62" t="str">
        <f>'1.1 Organisation'!AD6</f>
        <v/>
      </c>
      <c r="AE6" s="62" t="str">
        <f>'1.1 Organisation'!AE6</f>
        <v/>
      </c>
      <c r="AF6" s="62" t="str">
        <f>'1.1 Organisation'!AF6</f>
        <v/>
      </c>
      <c r="AG6" s="62" t="str">
        <f>'1.1 Organisation'!AG6</f>
        <v/>
      </c>
    </row>
    <row r="7" spans="2:62" ht="25.2" customHeight="1" x14ac:dyDescent="0.25">
      <c r="B7" s="76"/>
      <c r="C7" s="145" t="s">
        <v>66</v>
      </c>
      <c r="D7" s="62" t="str">
        <f>IF('1.1 Organisation'!D7&lt;&gt;"",'1.1 Organisation'!D7,"")</f>
        <v/>
      </c>
      <c r="E7" s="62" t="str">
        <f>IF('1.1 Organisation'!E7&lt;&gt;"",'1.1 Organisation'!E7,"")</f>
        <v/>
      </c>
      <c r="F7" s="62" t="str">
        <f>IF('1.1 Organisation'!F7&lt;&gt;"",'1.1 Organisation'!F7,"")</f>
        <v/>
      </c>
      <c r="G7" s="62" t="str">
        <f>IF('1.1 Organisation'!G7&lt;&gt;"",'1.1 Organisation'!G7,"")</f>
        <v/>
      </c>
      <c r="H7" s="62" t="str">
        <f>IF('1.1 Organisation'!H7&lt;&gt;"",'1.1 Organisation'!H7,"")</f>
        <v/>
      </c>
      <c r="I7" s="62" t="str">
        <f>IF('1.1 Organisation'!I7&lt;&gt;"",'1.1 Organisation'!I7,"")</f>
        <v/>
      </c>
      <c r="J7" s="62" t="str">
        <f>IF('1.1 Organisation'!J7&lt;&gt;"",'1.1 Organisation'!J7,"")</f>
        <v/>
      </c>
      <c r="K7" s="62" t="str">
        <f>IF('1.1 Organisation'!K7&lt;&gt;"",'1.1 Organisation'!K7,"")</f>
        <v/>
      </c>
      <c r="L7" s="62" t="str">
        <f>IF('1.1 Organisation'!L7&lt;&gt;"",'1.1 Organisation'!L7,"")</f>
        <v/>
      </c>
      <c r="M7" s="62" t="str">
        <f>IF('1.1 Organisation'!M7&lt;&gt;"",'1.1 Organisation'!M7,"")</f>
        <v/>
      </c>
      <c r="N7" s="62" t="str">
        <f>IF('1.1 Organisation'!N7&lt;&gt;"",'1.1 Organisation'!N7,"")</f>
        <v/>
      </c>
      <c r="O7" s="62" t="str">
        <f>IF('1.1 Organisation'!O7&lt;&gt;"",'1.1 Organisation'!O7,"")</f>
        <v/>
      </c>
      <c r="P7" s="62" t="str">
        <f>IF('1.1 Organisation'!P7&lt;&gt;"",'1.1 Organisation'!P7,"")</f>
        <v/>
      </c>
      <c r="Q7" s="62" t="str">
        <f>IF('1.1 Organisation'!Q7&lt;&gt;"",'1.1 Organisation'!Q7,"")</f>
        <v/>
      </c>
      <c r="R7" s="62" t="str">
        <f>IF('1.1 Organisation'!R7&lt;&gt;"",'1.1 Organisation'!R7,"")</f>
        <v/>
      </c>
      <c r="S7" s="62" t="str">
        <f>IF('1.1 Organisation'!S7&lt;&gt;"",'1.1 Organisation'!S7,"")</f>
        <v/>
      </c>
      <c r="T7" s="62" t="str">
        <f>IF('1.1 Organisation'!T7&lt;&gt;"",'1.1 Organisation'!T7,"")</f>
        <v/>
      </c>
      <c r="U7" s="62" t="str">
        <f>IF('1.1 Organisation'!U7&lt;&gt;"",'1.1 Organisation'!U7,"")</f>
        <v/>
      </c>
      <c r="V7" s="62" t="str">
        <f>IF('1.1 Organisation'!V7&lt;&gt;"",'1.1 Organisation'!V7,"")</f>
        <v/>
      </c>
      <c r="W7" s="62" t="str">
        <f>IF('1.1 Organisation'!W7&lt;&gt;"",'1.1 Organisation'!W7,"")</f>
        <v/>
      </c>
      <c r="X7" s="62" t="str">
        <f>IF('1.1 Organisation'!X7&lt;&gt;"",'1.1 Organisation'!X7,"")</f>
        <v/>
      </c>
      <c r="Y7" s="62" t="str">
        <f>IF('1.1 Organisation'!Y7&lt;&gt;"",'1.1 Organisation'!Y7,"")</f>
        <v/>
      </c>
      <c r="Z7" s="62" t="str">
        <f>IF('1.1 Organisation'!Z7&lt;&gt;"",'1.1 Organisation'!Z7,"")</f>
        <v/>
      </c>
      <c r="AA7" s="62" t="str">
        <f>IF('1.1 Organisation'!AA7&lt;&gt;"",'1.1 Organisation'!AA7,"")</f>
        <v/>
      </c>
      <c r="AB7" s="62" t="str">
        <f>IF('1.1 Organisation'!AB7&lt;&gt;"",'1.1 Organisation'!AB7,"")</f>
        <v/>
      </c>
      <c r="AC7" s="62" t="str">
        <f>IF('1.1 Organisation'!AC7&lt;&gt;"",'1.1 Organisation'!AC7,"")</f>
        <v/>
      </c>
      <c r="AD7" s="62" t="str">
        <f>IF('1.1 Organisation'!AD7&lt;&gt;"",'1.1 Organisation'!AD7,"")</f>
        <v/>
      </c>
      <c r="AE7" s="62" t="str">
        <f>IF('1.1 Organisation'!AE7&lt;&gt;"",'1.1 Organisation'!AE7,"")</f>
        <v/>
      </c>
      <c r="AF7" s="62" t="str">
        <f>IF('1.1 Organisation'!AF7&lt;&gt;"",'1.1 Organisation'!AF7,"")</f>
        <v/>
      </c>
      <c r="AG7" s="62" t="str">
        <f>IF('1.1 Organisation'!AG7&lt;&gt;"",'1.1 Organisation'!AG7,"")</f>
        <v/>
      </c>
    </row>
    <row r="8" spans="2:62" ht="25.2" customHeight="1" x14ac:dyDescent="0.25">
      <c r="C8" s="145" t="s">
        <v>67</v>
      </c>
      <c r="D8" s="62" t="str">
        <f>IF('1.1 Organisation'!D8&lt;&gt;"",'1.1 Organisation'!D8,"")</f>
        <v/>
      </c>
      <c r="E8" s="62" t="str">
        <f>IF('1.1 Organisation'!E8&lt;&gt;"",'1.1 Organisation'!E8,"")</f>
        <v/>
      </c>
      <c r="F8" s="62" t="str">
        <f>IF('1.1 Organisation'!F8&lt;&gt;"",'1.1 Organisation'!F8,"")</f>
        <v/>
      </c>
      <c r="G8" s="62" t="str">
        <f>IF('1.1 Organisation'!G8&lt;&gt;"",'1.1 Organisation'!G8,"")</f>
        <v/>
      </c>
      <c r="H8" s="62" t="str">
        <f>IF('1.1 Organisation'!H8&lt;&gt;"",'1.1 Organisation'!H8,"")</f>
        <v/>
      </c>
      <c r="I8" s="62" t="str">
        <f>IF('1.1 Organisation'!I8&lt;&gt;"",'1.1 Organisation'!I8,"")</f>
        <v/>
      </c>
      <c r="J8" s="62" t="str">
        <f>IF('1.1 Organisation'!J8&lt;&gt;"",'1.1 Organisation'!J8,"")</f>
        <v/>
      </c>
      <c r="K8" s="62" t="str">
        <f>IF('1.1 Organisation'!K8&lt;&gt;"",'1.1 Organisation'!K8,"")</f>
        <v/>
      </c>
      <c r="L8" s="62" t="str">
        <f>IF('1.1 Organisation'!L8&lt;&gt;"",'1.1 Organisation'!L8,"")</f>
        <v/>
      </c>
      <c r="M8" s="62" t="str">
        <f>IF('1.1 Organisation'!M8&lt;&gt;"",'1.1 Organisation'!M8,"")</f>
        <v/>
      </c>
      <c r="N8" s="62" t="str">
        <f>IF('1.1 Organisation'!N8&lt;&gt;"",'1.1 Organisation'!N8,"")</f>
        <v/>
      </c>
      <c r="O8" s="62" t="str">
        <f>IF('1.1 Organisation'!O8&lt;&gt;"",'1.1 Organisation'!O8,"")</f>
        <v/>
      </c>
      <c r="P8" s="62" t="str">
        <f>IF('1.1 Organisation'!P8&lt;&gt;"",'1.1 Organisation'!P8,"")</f>
        <v/>
      </c>
      <c r="Q8" s="62" t="str">
        <f>IF('1.1 Organisation'!Q8&lt;&gt;"",'1.1 Organisation'!Q8,"")</f>
        <v/>
      </c>
      <c r="R8" s="62" t="str">
        <f>IF('1.1 Organisation'!R8&lt;&gt;"",'1.1 Organisation'!R8,"")</f>
        <v/>
      </c>
      <c r="S8" s="62" t="str">
        <f>IF('1.1 Organisation'!S8&lt;&gt;"",'1.1 Organisation'!S8,"")</f>
        <v/>
      </c>
      <c r="T8" s="62" t="str">
        <f>IF('1.1 Organisation'!T8&lt;&gt;"",'1.1 Organisation'!T8,"")</f>
        <v/>
      </c>
      <c r="U8" s="62" t="str">
        <f>IF('1.1 Organisation'!U8&lt;&gt;"",'1.1 Organisation'!U8,"")</f>
        <v/>
      </c>
      <c r="V8" s="62" t="str">
        <f>IF('1.1 Organisation'!V8&lt;&gt;"",'1.1 Organisation'!V8,"")</f>
        <v/>
      </c>
      <c r="W8" s="62" t="str">
        <f>IF('1.1 Organisation'!W8&lt;&gt;"",'1.1 Organisation'!W8,"")</f>
        <v/>
      </c>
      <c r="X8" s="62" t="str">
        <f>IF('1.1 Organisation'!X8&lt;&gt;"",'1.1 Organisation'!X8,"")</f>
        <v/>
      </c>
      <c r="Y8" s="62" t="str">
        <f>IF('1.1 Organisation'!Y8&lt;&gt;"",'1.1 Organisation'!Y8,"")</f>
        <v/>
      </c>
      <c r="Z8" s="62" t="str">
        <f>IF('1.1 Organisation'!Z8&lt;&gt;"",'1.1 Organisation'!Z8,"")</f>
        <v/>
      </c>
      <c r="AA8" s="62" t="str">
        <f>IF('1.1 Organisation'!AA8&lt;&gt;"",'1.1 Organisation'!AA8,"")</f>
        <v/>
      </c>
      <c r="AB8" s="62" t="str">
        <f>IF('1.1 Organisation'!AB8&lt;&gt;"",'1.1 Organisation'!AB8,"")</f>
        <v/>
      </c>
      <c r="AC8" s="62" t="str">
        <f>IF('1.1 Organisation'!AC8&lt;&gt;"",'1.1 Organisation'!AC8,"")</f>
        <v/>
      </c>
      <c r="AD8" s="62" t="str">
        <f>IF('1.1 Organisation'!AD8&lt;&gt;"",'1.1 Organisation'!AD8,"")</f>
        <v/>
      </c>
      <c r="AE8" s="62" t="str">
        <f>IF('1.1 Organisation'!AE8&lt;&gt;"",'1.1 Organisation'!AE8,"")</f>
        <v/>
      </c>
      <c r="AF8" s="62" t="str">
        <f>IF('1.1 Organisation'!AF8&lt;&gt;"",'1.1 Organisation'!AF8,"")</f>
        <v/>
      </c>
      <c r="AG8" s="62" t="str">
        <f>IF('1.1 Organisation'!AG8&lt;&gt;"",'1.1 Organisation'!AG8,"")</f>
        <v/>
      </c>
    </row>
    <row r="9" spans="2:62" ht="25.2" customHeight="1" x14ac:dyDescent="0.25">
      <c r="B9" s="178"/>
      <c r="C9" s="145" t="s">
        <v>113</v>
      </c>
      <c r="D9" s="62" t="str">
        <f>IF('1.1 Organisation'!D9&lt;&gt;"",'1.1 Organisation'!D9,"")</f>
        <v/>
      </c>
      <c r="E9" s="62" t="str">
        <f>IF('1.1 Organisation'!E9&lt;&gt;"",'1.1 Organisation'!E9,"")</f>
        <v/>
      </c>
      <c r="F9" s="62" t="str">
        <f>IF('1.1 Organisation'!F9&lt;&gt;"",'1.1 Organisation'!F9,"")</f>
        <v/>
      </c>
      <c r="G9" s="62" t="str">
        <f>IF('1.1 Organisation'!G9&lt;&gt;"",'1.1 Organisation'!G9,"")</f>
        <v/>
      </c>
      <c r="H9" s="62" t="str">
        <f>IF('1.1 Organisation'!H9&lt;&gt;"",'1.1 Organisation'!H9,"")</f>
        <v/>
      </c>
      <c r="I9" s="62" t="str">
        <f>IF('1.1 Organisation'!I9&lt;&gt;"",'1.1 Organisation'!I9,"")</f>
        <v/>
      </c>
      <c r="J9" s="62" t="str">
        <f>IF('1.1 Organisation'!J9&lt;&gt;"",'1.1 Organisation'!J9,"")</f>
        <v/>
      </c>
      <c r="K9" s="62" t="str">
        <f>IF('1.1 Organisation'!K9&lt;&gt;"",'1.1 Organisation'!K9,"")</f>
        <v/>
      </c>
      <c r="L9" s="62" t="str">
        <f>IF('1.1 Organisation'!L9&lt;&gt;"",'1.1 Organisation'!L9,"")</f>
        <v/>
      </c>
      <c r="M9" s="62" t="str">
        <f>IF('1.1 Organisation'!M9&lt;&gt;"",'1.1 Organisation'!M9,"")</f>
        <v/>
      </c>
      <c r="N9" s="62" t="str">
        <f>IF('1.1 Organisation'!N9&lt;&gt;"",'1.1 Organisation'!N9,"")</f>
        <v/>
      </c>
      <c r="O9" s="62" t="str">
        <f>IF('1.1 Organisation'!O9&lt;&gt;"",'1.1 Organisation'!O9,"")</f>
        <v/>
      </c>
      <c r="P9" s="62" t="str">
        <f>IF('1.1 Organisation'!P9&lt;&gt;"",'1.1 Organisation'!P9,"")</f>
        <v/>
      </c>
      <c r="Q9" s="62" t="str">
        <f>IF('1.1 Organisation'!Q9&lt;&gt;"",'1.1 Organisation'!Q9,"")</f>
        <v/>
      </c>
      <c r="R9" s="62" t="str">
        <f>IF('1.1 Organisation'!R9&lt;&gt;"",'1.1 Organisation'!R9,"")</f>
        <v/>
      </c>
      <c r="S9" s="62" t="str">
        <f>IF('1.1 Organisation'!S9&lt;&gt;"",'1.1 Organisation'!S9,"")</f>
        <v/>
      </c>
      <c r="T9" s="62" t="str">
        <f>IF('1.1 Organisation'!T9&lt;&gt;"",'1.1 Organisation'!T9,"")</f>
        <v/>
      </c>
      <c r="U9" s="62" t="str">
        <f>IF('1.1 Organisation'!U9&lt;&gt;"",'1.1 Organisation'!U9,"")</f>
        <v/>
      </c>
      <c r="V9" s="62" t="str">
        <f>IF('1.1 Organisation'!V9&lt;&gt;"",'1.1 Organisation'!V9,"")</f>
        <v/>
      </c>
      <c r="W9" s="62" t="str">
        <f>IF('1.1 Organisation'!W9&lt;&gt;"",'1.1 Organisation'!W9,"")</f>
        <v/>
      </c>
      <c r="X9" s="62" t="str">
        <f>IF('1.1 Organisation'!X9&lt;&gt;"",'1.1 Organisation'!X9,"")</f>
        <v/>
      </c>
      <c r="Y9" s="62" t="str">
        <f>IF('1.1 Organisation'!Y9&lt;&gt;"",'1.1 Organisation'!Y9,"")</f>
        <v/>
      </c>
      <c r="Z9" s="62" t="str">
        <f>IF('1.1 Organisation'!Z9&lt;&gt;"",'1.1 Organisation'!Z9,"")</f>
        <v/>
      </c>
      <c r="AA9" s="62" t="str">
        <f>IF('1.1 Organisation'!AA9&lt;&gt;"",'1.1 Organisation'!AA9,"")</f>
        <v/>
      </c>
      <c r="AB9" s="62" t="str">
        <f>IF('1.1 Organisation'!AB9&lt;&gt;"",'1.1 Organisation'!AB9,"")</f>
        <v/>
      </c>
      <c r="AC9" s="62" t="str">
        <f>IF('1.1 Organisation'!AC9&lt;&gt;"",'1.1 Organisation'!AC9,"")</f>
        <v/>
      </c>
      <c r="AD9" s="62" t="str">
        <f>IF('1.1 Organisation'!AD9&lt;&gt;"",'1.1 Organisation'!AD9,"")</f>
        <v/>
      </c>
      <c r="AE9" s="62" t="str">
        <f>IF('1.1 Organisation'!AE9&lt;&gt;"",'1.1 Organisation'!AE9,"")</f>
        <v/>
      </c>
      <c r="AF9" s="62" t="str">
        <f>IF('1.1 Organisation'!AF9&lt;&gt;"",'1.1 Organisation'!AF9,"")</f>
        <v/>
      </c>
      <c r="AG9" s="62" t="str">
        <f>IF('1.1 Organisation'!AG9&lt;&gt;"",'1.1 Organisation'!AG9,"")</f>
        <v/>
      </c>
    </row>
    <row r="10" spans="2:62" ht="25.2" customHeight="1" x14ac:dyDescent="0.25">
      <c r="B10" s="146" t="s">
        <v>114</v>
      </c>
      <c r="C10" s="146" t="s">
        <v>115</v>
      </c>
      <c r="D10" s="143" t="str">
        <f>IF('1.1 Organisation'!D$6&lt;&gt;"","Nombre d'équipements","")</f>
        <v/>
      </c>
      <c r="E10" s="143" t="str">
        <f>IF('1.1 Organisation'!E$6&lt;&gt;"","Nombre d'équipements","")</f>
        <v/>
      </c>
      <c r="F10" s="143" t="str">
        <f>IF('1.1 Organisation'!F$6&lt;&gt;"","Nombre d'équipements","")</f>
        <v/>
      </c>
      <c r="G10" s="143" t="str">
        <f>IF('1.1 Organisation'!G$6&lt;&gt;"","Nombre d'équipements","")</f>
        <v/>
      </c>
      <c r="H10" s="143" t="str">
        <f>IF('1.1 Organisation'!H$6&lt;&gt;"","Nombre d'équipements","")</f>
        <v/>
      </c>
      <c r="I10" s="143" t="str">
        <f>IF('1.1 Organisation'!I$6&lt;&gt;"","Nombre d'équipements","")</f>
        <v/>
      </c>
      <c r="J10" s="143" t="str">
        <f>IF('1.1 Organisation'!J$6&lt;&gt;"","Nombre d'équipements","")</f>
        <v/>
      </c>
      <c r="K10" s="143" t="str">
        <f>IF('1.1 Organisation'!K$6&lt;&gt;"","Nombre d'équipements","")</f>
        <v/>
      </c>
      <c r="L10" s="143" t="str">
        <f>IF('1.1 Organisation'!L$6&lt;&gt;"","Nombre d'équipements","")</f>
        <v/>
      </c>
      <c r="M10" s="143" t="str">
        <f>IF('1.1 Organisation'!M$6&lt;&gt;"","Nombre d'équipements","")</f>
        <v/>
      </c>
      <c r="N10" s="143" t="str">
        <f>IF('1.1 Organisation'!N$6&lt;&gt;"","Nombre d'équipements","")</f>
        <v/>
      </c>
      <c r="O10" s="143" t="str">
        <f>IF('1.1 Organisation'!O$6&lt;&gt;"","Nombre d'équipements","")</f>
        <v/>
      </c>
      <c r="P10" s="143" t="str">
        <f>IF('1.1 Organisation'!P$6&lt;&gt;"","Nombre d'équipements","")</f>
        <v/>
      </c>
      <c r="Q10" s="143" t="str">
        <f>IF('1.1 Organisation'!Q$6&lt;&gt;"","Nombre d'équipements","")</f>
        <v/>
      </c>
      <c r="R10" s="143" t="str">
        <f>IF('1.1 Organisation'!R$6&lt;&gt;"","Nombre d'équipements","")</f>
        <v/>
      </c>
      <c r="S10" s="143" t="str">
        <f>IF('1.1 Organisation'!S$6&lt;&gt;"","Nombre d'équipements","")</f>
        <v/>
      </c>
      <c r="T10" s="143" t="str">
        <f>IF('1.1 Organisation'!T$6&lt;&gt;"","Nombre d'équipements","")</f>
        <v/>
      </c>
      <c r="U10" s="143" t="str">
        <f>IF('1.1 Organisation'!U$6&lt;&gt;"","Nombre d'équipements","")</f>
        <v/>
      </c>
      <c r="V10" s="143" t="str">
        <f>IF('1.1 Organisation'!V$6&lt;&gt;"","Nombre d'équipements","")</f>
        <v/>
      </c>
      <c r="W10" s="143" t="str">
        <f>IF('1.1 Organisation'!W$6&lt;&gt;"","Nombre d'équipements","")</f>
        <v/>
      </c>
      <c r="X10" s="143" t="str">
        <f>IF('1.1 Organisation'!X$6&lt;&gt;"","Nombre d'équipements","")</f>
        <v/>
      </c>
      <c r="Y10" s="143" t="str">
        <f>IF('1.1 Organisation'!Y$6&lt;&gt;"","Nombre d'équipements","")</f>
        <v/>
      </c>
      <c r="Z10" s="143" t="str">
        <f>IF('1.1 Organisation'!Z$6&lt;&gt;"","Nombre d'équipements","")</f>
        <v/>
      </c>
      <c r="AA10" s="143" t="str">
        <f>IF('1.1 Organisation'!AA$6&lt;&gt;"","Nombre d'équipements","")</f>
        <v/>
      </c>
      <c r="AB10" s="143" t="str">
        <f>IF('1.1 Organisation'!AB$6&lt;&gt;"","Nombre d'équipements","")</f>
        <v/>
      </c>
      <c r="AC10" s="143" t="str">
        <f>IF('1.1 Organisation'!AC$6&lt;&gt;"","Nombre d'équipements","")</f>
        <v/>
      </c>
      <c r="AD10" s="143" t="str">
        <f>IF('1.1 Organisation'!AD$6&lt;&gt;"","Nombre d'équipements","")</f>
        <v/>
      </c>
      <c r="AE10" s="143" t="str">
        <f>IF('1.1 Organisation'!AE$6&lt;&gt;"","Nombre d'équipements","")</f>
        <v/>
      </c>
      <c r="AF10" s="143" t="str">
        <f>IF('1.1 Organisation'!AF$6&lt;&gt;"","Nombre d'équipements","")</f>
        <v/>
      </c>
      <c r="AG10" s="143" t="str">
        <f>IF('1.1 Organisation'!AG$6&lt;&gt;"","Nombre d'équipements","")</f>
        <v/>
      </c>
      <c r="AH10" s="143" t="str">
        <f>IF('1.1 Organisation'!AH$6&lt;&gt;"","Nombre d'équipements","")</f>
        <v/>
      </c>
      <c r="AI10" s="143" t="str">
        <f>IF('1.1 Organisation'!AI$6&lt;&gt;"","Nombre d'équipements","")</f>
        <v/>
      </c>
      <c r="AJ10" s="143" t="str">
        <f>IF('1.1 Organisation'!AJ$6&lt;&gt;"","Nombre d'équipements","")</f>
        <v/>
      </c>
      <c r="AK10" s="143" t="str">
        <f>IF('1.1 Organisation'!AK$6&lt;&gt;"","Nombre d'équipements","")</f>
        <v/>
      </c>
      <c r="AL10" s="143" t="str">
        <f>IF('1.1 Organisation'!AL$6&lt;&gt;"","Nombre d'équipements","")</f>
        <v/>
      </c>
      <c r="AM10" s="143" t="str">
        <f>IF('1.1 Organisation'!AM$6&lt;&gt;"","Nombre d'équipements","")</f>
        <v/>
      </c>
      <c r="AN10" s="143" t="str">
        <f>IF('1.1 Organisation'!AN$6&lt;&gt;"","Nombre d'équipements","")</f>
        <v/>
      </c>
      <c r="AO10" s="143" t="str">
        <f>IF('1.1 Organisation'!AO$6&lt;&gt;"","Nombre d'équipements","")</f>
        <v/>
      </c>
      <c r="AP10" s="143" t="str">
        <f>IF('1.1 Organisation'!AP$6&lt;&gt;"","Nombre d'équipements","")</f>
        <v/>
      </c>
      <c r="AQ10" s="143" t="str">
        <f>IF('1.1 Organisation'!AQ$6&lt;&gt;"","Nombre d'équipements","")</f>
        <v/>
      </c>
      <c r="AR10" s="143" t="str">
        <f>IF('1.1 Organisation'!AR$6&lt;&gt;"","Nombre d'équipements","")</f>
        <v/>
      </c>
      <c r="AS10" s="143" t="str">
        <f>IF('1.1 Organisation'!AS$6&lt;&gt;"","Nombre d'équipements","")</f>
        <v/>
      </c>
      <c r="AT10" s="143" t="str">
        <f>IF('1.1 Organisation'!AT$6&lt;&gt;"","Nombre d'équipements","")</f>
        <v/>
      </c>
      <c r="AU10" s="143" t="str">
        <f>IF('1.1 Organisation'!AU$6&lt;&gt;"","Nombre d'équipements","")</f>
        <v/>
      </c>
      <c r="AV10" s="143" t="str">
        <f>IF('1.1 Organisation'!AV$6&lt;&gt;"","Nombre d'équipements","")</f>
        <v/>
      </c>
      <c r="AW10" s="143" t="str">
        <f>IF('1.1 Organisation'!AW$6&lt;&gt;"","Nombre d'équipements","")</f>
        <v/>
      </c>
      <c r="AX10" s="143" t="str">
        <f>IF('1.1 Organisation'!AX$6&lt;&gt;"","Nombre d'équipements","")</f>
        <v/>
      </c>
      <c r="AY10" s="143" t="str">
        <f>IF('1.1 Organisation'!AY$6&lt;&gt;"","Nombre d'équipements","")</f>
        <v/>
      </c>
      <c r="AZ10" s="143" t="str">
        <f>IF('1.1 Organisation'!AZ$6&lt;&gt;"","Nombre d'équipements","")</f>
        <v/>
      </c>
      <c r="BA10" s="143" t="str">
        <f>IF('1.1 Organisation'!BA$6&lt;&gt;"","Nombre d'équipements","")</f>
        <v/>
      </c>
      <c r="BB10" s="143" t="str">
        <f>IF('1.1 Organisation'!BB$6&lt;&gt;"","Nombre d'équipements","")</f>
        <v/>
      </c>
      <c r="BC10" s="143" t="str">
        <f>IF('1.1 Organisation'!BC$6&lt;&gt;"","Nombre d'équipements","")</f>
        <v/>
      </c>
      <c r="BD10" s="143" t="str">
        <f>IF('1.1 Organisation'!BD$6&lt;&gt;"","Nombre d'équipements","")</f>
        <v/>
      </c>
      <c r="BE10" s="143" t="str">
        <f>IF('1.1 Organisation'!BE$6&lt;&gt;"","Nombre d'équipements","")</f>
        <v/>
      </c>
      <c r="BF10" s="143" t="str">
        <f>IF('1.1 Organisation'!BF$6&lt;&gt;"","Nombre d'équipements","")</f>
        <v/>
      </c>
      <c r="BG10" s="143" t="str">
        <f>IF('1.1 Organisation'!BG$6&lt;&gt;"","Nombre d'équipements","")</f>
        <v/>
      </c>
      <c r="BH10" s="143" t="str">
        <f>IF('1.1 Organisation'!BH$6&lt;&gt;"","Nombre d'équipements","")</f>
        <v/>
      </c>
      <c r="BI10" s="143" t="str">
        <f>IF('1.1 Organisation'!BI$6&lt;&gt;"","Nombre d'équipements","")</f>
        <v/>
      </c>
      <c r="BJ10" s="143" t="str">
        <f>IF('1.1 Organisation'!BJ$6&lt;&gt;"","Nombre d'équipements","")</f>
        <v/>
      </c>
    </row>
    <row r="11" spans="2:62" ht="25.2" customHeight="1" x14ac:dyDescent="0.25">
      <c r="B11" s="79" t="s">
        <v>3473</v>
      </c>
      <c r="C11" s="326" t="s">
        <v>117</v>
      </c>
      <c r="D11" s="44">
        <f>SUM(CalculBureau!D2)</f>
        <v>0</v>
      </c>
      <c r="E11" s="44">
        <f>SUM(CalculBureau!E2)</f>
        <v>0</v>
      </c>
      <c r="F11" s="44">
        <f>SUM(CalculBureau!F2)</f>
        <v>0</v>
      </c>
      <c r="G11" s="44">
        <f>SUM(CalculBureau!G2)</f>
        <v>0</v>
      </c>
      <c r="H11" s="44">
        <f>SUM(CalculBureau!H2)</f>
        <v>0</v>
      </c>
      <c r="I11" s="44">
        <f>SUM(CalculBureau!I2)</f>
        <v>0</v>
      </c>
      <c r="J11" s="44">
        <f>SUM(CalculBureau!J2)</f>
        <v>0</v>
      </c>
      <c r="K11" s="44">
        <f>SUM(CalculBureau!K2)</f>
        <v>0</v>
      </c>
      <c r="L11" s="44">
        <f>SUM(CalculBureau!L2)</f>
        <v>0</v>
      </c>
      <c r="M11" s="44">
        <f>SUM(CalculBureau!M2)</f>
        <v>0</v>
      </c>
      <c r="N11" s="44">
        <f>SUM(CalculBureau!N2)</f>
        <v>0</v>
      </c>
      <c r="O11" s="44">
        <f>SUM(CalculBureau!O2)</f>
        <v>0</v>
      </c>
      <c r="P11" s="44">
        <f>SUM(CalculBureau!P2)</f>
        <v>0</v>
      </c>
      <c r="Q11" s="44">
        <f>SUM(CalculBureau!Q2)</f>
        <v>0</v>
      </c>
      <c r="R11" s="44">
        <f>SUM(CalculBureau!R2)</f>
        <v>0</v>
      </c>
      <c r="S11" s="44">
        <f>SUM(CalculBureau!S2)</f>
        <v>0</v>
      </c>
      <c r="T11" s="44">
        <f>SUM(CalculBureau!T2)</f>
        <v>0</v>
      </c>
      <c r="U11" s="44">
        <f>SUM(CalculBureau!U2)</f>
        <v>0</v>
      </c>
      <c r="V11" s="44">
        <f>SUM(CalculBureau!V2)</f>
        <v>0</v>
      </c>
      <c r="W11" s="44">
        <f>SUM(CalculBureau!W2)</f>
        <v>0</v>
      </c>
      <c r="X11" s="44">
        <f>SUM(CalculBureau!X2)</f>
        <v>0</v>
      </c>
      <c r="Y11" s="44">
        <f>SUM(CalculBureau!Y2)</f>
        <v>0</v>
      </c>
      <c r="Z11" s="44">
        <f>SUM(CalculBureau!Z2)</f>
        <v>0</v>
      </c>
      <c r="AA11" s="44">
        <f>SUM(CalculBureau!AA2)</f>
        <v>0</v>
      </c>
      <c r="AB11" s="44">
        <f>SUM(CalculBureau!AB2)</f>
        <v>0</v>
      </c>
      <c r="AC11" s="44">
        <f>SUM(CalculBureau!AC2)</f>
        <v>0</v>
      </c>
      <c r="AD11" s="44">
        <f>SUM(CalculBureau!AD2)</f>
        <v>0</v>
      </c>
      <c r="AE11" s="44">
        <f>SUM(CalculBureau!AE2)</f>
        <v>0</v>
      </c>
      <c r="AF11" s="44">
        <f>SUM(CalculBureau!AF2)</f>
        <v>0</v>
      </c>
      <c r="AG11" s="44">
        <f>SUM(CalculBureau!AG2)</f>
        <v>0</v>
      </c>
    </row>
    <row r="12" spans="2:62" ht="25.2" customHeight="1" x14ac:dyDescent="0.25">
      <c r="B12" s="79" t="s">
        <v>79</v>
      </c>
      <c r="C12" s="327"/>
      <c r="D12" s="44">
        <f>SUM(CalculBureau!D3)</f>
        <v>0</v>
      </c>
      <c r="E12" s="44">
        <f>SUM(CalculBureau!E3)</f>
        <v>0</v>
      </c>
      <c r="F12" s="44">
        <f>SUM(CalculBureau!F3)</f>
        <v>0</v>
      </c>
      <c r="G12" s="44">
        <f>SUM(CalculBureau!G3)</f>
        <v>0</v>
      </c>
      <c r="H12" s="44">
        <f>SUM(CalculBureau!H3)</f>
        <v>0</v>
      </c>
      <c r="I12" s="44">
        <f>SUM(CalculBureau!I3)</f>
        <v>0</v>
      </c>
      <c r="J12" s="44">
        <f>SUM(CalculBureau!J3)</f>
        <v>0</v>
      </c>
      <c r="K12" s="44">
        <f>SUM(CalculBureau!K3)</f>
        <v>0</v>
      </c>
      <c r="L12" s="44">
        <f>SUM(CalculBureau!L3)</f>
        <v>0</v>
      </c>
      <c r="M12" s="44">
        <f>SUM(CalculBureau!M3)</f>
        <v>0</v>
      </c>
      <c r="N12" s="44">
        <f>SUM(CalculBureau!N3)</f>
        <v>0</v>
      </c>
      <c r="O12" s="44">
        <f>SUM(CalculBureau!O3)</f>
        <v>0</v>
      </c>
      <c r="P12" s="44">
        <f>SUM(CalculBureau!P3)</f>
        <v>0</v>
      </c>
      <c r="Q12" s="44">
        <f>SUM(CalculBureau!Q3)</f>
        <v>0</v>
      </c>
      <c r="R12" s="44">
        <f>SUM(CalculBureau!R3)</f>
        <v>0</v>
      </c>
      <c r="S12" s="44">
        <f>SUM(CalculBureau!S3)</f>
        <v>0</v>
      </c>
      <c r="T12" s="44">
        <f>SUM(CalculBureau!T3)</f>
        <v>0</v>
      </c>
      <c r="U12" s="44">
        <f>SUM(CalculBureau!U3)</f>
        <v>0</v>
      </c>
      <c r="V12" s="44">
        <f>SUM(CalculBureau!V3)</f>
        <v>0</v>
      </c>
      <c r="W12" s="44">
        <f>SUM(CalculBureau!W3)</f>
        <v>0</v>
      </c>
      <c r="X12" s="44">
        <f>SUM(CalculBureau!X3)</f>
        <v>0</v>
      </c>
      <c r="Y12" s="44">
        <f>SUM(CalculBureau!Y3)</f>
        <v>0</v>
      </c>
      <c r="Z12" s="44">
        <f>SUM(CalculBureau!Z3)</f>
        <v>0</v>
      </c>
      <c r="AA12" s="44">
        <f>SUM(CalculBureau!AA3)</f>
        <v>0</v>
      </c>
      <c r="AB12" s="44">
        <f>SUM(CalculBureau!AB3)</f>
        <v>0</v>
      </c>
      <c r="AC12" s="44">
        <f>SUM(CalculBureau!AC3)</f>
        <v>0</v>
      </c>
      <c r="AD12" s="44">
        <f>SUM(CalculBureau!AD3)</f>
        <v>0</v>
      </c>
      <c r="AE12" s="44">
        <f>SUM(CalculBureau!AE3)</f>
        <v>0</v>
      </c>
      <c r="AF12" s="44">
        <f>SUM(CalculBureau!AF3)</f>
        <v>0</v>
      </c>
      <c r="AG12" s="44">
        <f>SUM(CalculBureau!AG3)</f>
        <v>0</v>
      </c>
    </row>
    <row r="13" spans="2:62" ht="25.2" customHeight="1" x14ac:dyDescent="0.25">
      <c r="B13" s="79" t="s">
        <v>118</v>
      </c>
      <c r="C13" s="327"/>
      <c r="D13" s="44">
        <f>SUM(CalculBureau!D4)</f>
        <v>0</v>
      </c>
      <c r="E13" s="44">
        <f>SUM(CalculBureau!E4)</f>
        <v>0</v>
      </c>
      <c r="F13" s="44">
        <f>SUM(CalculBureau!F4)</f>
        <v>0</v>
      </c>
      <c r="G13" s="44">
        <f>SUM(CalculBureau!G4)</f>
        <v>0</v>
      </c>
      <c r="H13" s="44">
        <f>SUM(CalculBureau!H4)</f>
        <v>0</v>
      </c>
      <c r="I13" s="44">
        <f>SUM(CalculBureau!I4)</f>
        <v>0</v>
      </c>
      <c r="J13" s="44">
        <f>SUM(CalculBureau!J4)</f>
        <v>0</v>
      </c>
      <c r="K13" s="44">
        <f>SUM(CalculBureau!K4)</f>
        <v>0</v>
      </c>
      <c r="L13" s="44">
        <f>SUM(CalculBureau!L4)</f>
        <v>0</v>
      </c>
      <c r="M13" s="44">
        <f>SUM(CalculBureau!M4)</f>
        <v>0</v>
      </c>
      <c r="N13" s="44">
        <f>SUM(CalculBureau!N4)</f>
        <v>0</v>
      </c>
      <c r="O13" s="44">
        <f>SUM(CalculBureau!O4)</f>
        <v>0</v>
      </c>
      <c r="P13" s="44">
        <f>SUM(CalculBureau!P4)</f>
        <v>0</v>
      </c>
      <c r="Q13" s="44">
        <f>SUM(CalculBureau!Q4)</f>
        <v>0</v>
      </c>
      <c r="R13" s="44">
        <f>SUM(CalculBureau!R4)</f>
        <v>0</v>
      </c>
      <c r="S13" s="44">
        <f>SUM(CalculBureau!S4)</f>
        <v>0</v>
      </c>
      <c r="T13" s="44">
        <f>SUM(CalculBureau!T4)</f>
        <v>0</v>
      </c>
      <c r="U13" s="44">
        <f>SUM(CalculBureau!U4)</f>
        <v>0</v>
      </c>
      <c r="V13" s="44">
        <f>SUM(CalculBureau!V4)</f>
        <v>0</v>
      </c>
      <c r="W13" s="44">
        <f>SUM(CalculBureau!W4)</f>
        <v>0</v>
      </c>
      <c r="X13" s="44">
        <f>SUM(CalculBureau!X4)</f>
        <v>0</v>
      </c>
      <c r="Y13" s="44">
        <f>SUM(CalculBureau!Y4)</f>
        <v>0</v>
      </c>
      <c r="Z13" s="44">
        <f>SUM(CalculBureau!Z4)</f>
        <v>0</v>
      </c>
      <c r="AA13" s="44">
        <f>SUM(CalculBureau!AA4)</f>
        <v>0</v>
      </c>
      <c r="AB13" s="44">
        <f>SUM(CalculBureau!AB4)</f>
        <v>0</v>
      </c>
      <c r="AC13" s="44">
        <f>SUM(CalculBureau!AC4)</f>
        <v>0</v>
      </c>
      <c r="AD13" s="44">
        <f>SUM(CalculBureau!AD4)</f>
        <v>0</v>
      </c>
      <c r="AE13" s="44">
        <f>SUM(CalculBureau!AE4)</f>
        <v>0</v>
      </c>
      <c r="AF13" s="44">
        <f>SUM(CalculBureau!AF4)</f>
        <v>0</v>
      </c>
      <c r="AG13" s="44">
        <f>SUM(CalculBureau!AG4)</f>
        <v>0</v>
      </c>
    </row>
    <row r="14" spans="2:62" ht="25.2" customHeight="1" x14ac:dyDescent="0.25">
      <c r="B14" s="79" t="s">
        <v>3474</v>
      </c>
      <c r="C14" s="327"/>
      <c r="D14" s="44">
        <f>SUM(CalculBureau!D5)</f>
        <v>0</v>
      </c>
      <c r="E14" s="44">
        <f>SUM(CalculBureau!E5)</f>
        <v>0</v>
      </c>
      <c r="F14" s="44">
        <f>SUM(CalculBureau!F5)</f>
        <v>0</v>
      </c>
      <c r="G14" s="44">
        <f>SUM(CalculBureau!G5)</f>
        <v>0</v>
      </c>
      <c r="H14" s="44">
        <f>SUM(CalculBureau!H5)</f>
        <v>0</v>
      </c>
      <c r="I14" s="44">
        <f>SUM(CalculBureau!I5)</f>
        <v>0</v>
      </c>
      <c r="J14" s="44">
        <f>SUM(CalculBureau!J5)</f>
        <v>0</v>
      </c>
      <c r="K14" s="44">
        <f>SUM(CalculBureau!K5)</f>
        <v>0</v>
      </c>
      <c r="L14" s="44">
        <f>SUM(CalculBureau!L5)</f>
        <v>0</v>
      </c>
      <c r="M14" s="44">
        <f>SUM(CalculBureau!M5)</f>
        <v>0</v>
      </c>
      <c r="N14" s="44">
        <f>SUM(CalculBureau!N5)</f>
        <v>0</v>
      </c>
      <c r="O14" s="44">
        <f>SUM(CalculBureau!O5)</f>
        <v>0</v>
      </c>
      <c r="P14" s="44">
        <f>SUM(CalculBureau!P5)</f>
        <v>0</v>
      </c>
      <c r="Q14" s="44">
        <f>SUM(CalculBureau!Q5)</f>
        <v>0</v>
      </c>
      <c r="R14" s="44">
        <f>SUM(CalculBureau!R5)</f>
        <v>0</v>
      </c>
      <c r="S14" s="44">
        <f>SUM(CalculBureau!S5)</f>
        <v>0</v>
      </c>
      <c r="T14" s="44">
        <f>SUM(CalculBureau!T5)</f>
        <v>0</v>
      </c>
      <c r="U14" s="44">
        <f>SUM(CalculBureau!U5)</f>
        <v>0</v>
      </c>
      <c r="V14" s="44">
        <f>SUM(CalculBureau!V5)</f>
        <v>0</v>
      </c>
      <c r="W14" s="44">
        <f>SUM(CalculBureau!W5)</f>
        <v>0</v>
      </c>
      <c r="X14" s="44">
        <f>SUM(CalculBureau!X5)</f>
        <v>0</v>
      </c>
      <c r="Y14" s="44">
        <f>SUM(CalculBureau!Y5)</f>
        <v>0</v>
      </c>
      <c r="Z14" s="44">
        <f>SUM(CalculBureau!Z5)</f>
        <v>0</v>
      </c>
      <c r="AA14" s="44">
        <f>SUM(CalculBureau!AA5)</f>
        <v>0</v>
      </c>
      <c r="AB14" s="44">
        <f>SUM(CalculBureau!AB5)</f>
        <v>0</v>
      </c>
      <c r="AC14" s="44">
        <f>SUM(CalculBureau!AC5)</f>
        <v>0</v>
      </c>
      <c r="AD14" s="44">
        <f>SUM(CalculBureau!AD5)</f>
        <v>0</v>
      </c>
      <c r="AE14" s="44">
        <f>SUM(CalculBureau!AE5)</f>
        <v>0</v>
      </c>
      <c r="AF14" s="44">
        <f>SUM(CalculBureau!AF5)</f>
        <v>0</v>
      </c>
      <c r="AG14" s="44">
        <f>SUM(CalculBureau!AG5)</f>
        <v>0</v>
      </c>
    </row>
    <row r="15" spans="2:62" ht="25.2" customHeight="1" x14ac:dyDescent="0.25">
      <c r="B15" s="79" t="s">
        <v>120</v>
      </c>
      <c r="C15" s="327"/>
      <c r="D15" s="44">
        <f>SUM(CalculBureau!D6)</f>
        <v>0</v>
      </c>
      <c r="E15" s="44">
        <f>SUM(CalculBureau!E6)</f>
        <v>0</v>
      </c>
      <c r="F15" s="44">
        <f>SUM(CalculBureau!F6)</f>
        <v>0</v>
      </c>
      <c r="G15" s="44">
        <f>SUM(CalculBureau!G6)</f>
        <v>0</v>
      </c>
      <c r="H15" s="44">
        <f>SUM(CalculBureau!H6)</f>
        <v>0</v>
      </c>
      <c r="I15" s="44">
        <f>SUM(CalculBureau!I6)</f>
        <v>0</v>
      </c>
      <c r="J15" s="44">
        <f>SUM(CalculBureau!J6)</f>
        <v>0</v>
      </c>
      <c r="K15" s="44">
        <f>SUM(CalculBureau!K6)</f>
        <v>0</v>
      </c>
      <c r="L15" s="44">
        <f>SUM(CalculBureau!L6)</f>
        <v>0</v>
      </c>
      <c r="M15" s="44">
        <f>SUM(CalculBureau!M6)</f>
        <v>0</v>
      </c>
      <c r="N15" s="44">
        <f>SUM(CalculBureau!N6)</f>
        <v>0</v>
      </c>
      <c r="O15" s="44">
        <f>SUM(CalculBureau!O6)</f>
        <v>0</v>
      </c>
      <c r="P15" s="44">
        <f>SUM(CalculBureau!P6)</f>
        <v>0</v>
      </c>
      <c r="Q15" s="44">
        <f>SUM(CalculBureau!Q6)</f>
        <v>0</v>
      </c>
      <c r="R15" s="44">
        <f>SUM(CalculBureau!R6)</f>
        <v>0</v>
      </c>
      <c r="S15" s="44">
        <f>SUM(CalculBureau!S6)</f>
        <v>0</v>
      </c>
      <c r="T15" s="44">
        <f>SUM(CalculBureau!T6)</f>
        <v>0</v>
      </c>
      <c r="U15" s="44">
        <f>SUM(CalculBureau!U6)</f>
        <v>0</v>
      </c>
      <c r="V15" s="44">
        <f>SUM(CalculBureau!V6)</f>
        <v>0</v>
      </c>
      <c r="W15" s="44">
        <f>SUM(CalculBureau!W6)</f>
        <v>0</v>
      </c>
      <c r="X15" s="44">
        <f>SUM(CalculBureau!X6)</f>
        <v>0</v>
      </c>
      <c r="Y15" s="44">
        <f>SUM(CalculBureau!Y6)</f>
        <v>0</v>
      </c>
      <c r="Z15" s="44">
        <f>SUM(CalculBureau!Z6)</f>
        <v>0</v>
      </c>
      <c r="AA15" s="44">
        <f>SUM(CalculBureau!AA6)</f>
        <v>0</v>
      </c>
      <c r="AB15" s="44">
        <f>SUM(CalculBureau!AB6)</f>
        <v>0</v>
      </c>
      <c r="AC15" s="44">
        <f>SUM(CalculBureau!AC6)</f>
        <v>0</v>
      </c>
      <c r="AD15" s="44">
        <f>SUM(CalculBureau!AD6)</f>
        <v>0</v>
      </c>
      <c r="AE15" s="44">
        <f>SUM(CalculBureau!AE6)</f>
        <v>0</v>
      </c>
      <c r="AF15" s="44">
        <f>SUM(CalculBureau!AF6)</f>
        <v>0</v>
      </c>
      <c r="AG15" s="44">
        <f>SUM(CalculBureau!AG6)</f>
        <v>0</v>
      </c>
    </row>
    <row r="16" spans="2:62" ht="25.2" customHeight="1" x14ac:dyDescent="0.25">
      <c r="B16" s="79" t="s">
        <v>80</v>
      </c>
      <c r="C16" s="328" t="s">
        <v>121</v>
      </c>
      <c r="D16" s="44">
        <f>SUM(CalculBureau!D7)</f>
        <v>0</v>
      </c>
      <c r="E16" s="44">
        <f>SUM(CalculBureau!E7)</f>
        <v>0</v>
      </c>
      <c r="F16" s="44">
        <f>SUM(CalculBureau!F7)</f>
        <v>0</v>
      </c>
      <c r="G16" s="44">
        <f>SUM(CalculBureau!G7)</f>
        <v>0</v>
      </c>
      <c r="H16" s="44">
        <f>SUM(CalculBureau!H7)</f>
        <v>0</v>
      </c>
      <c r="I16" s="44">
        <f>SUM(CalculBureau!I7)</f>
        <v>0</v>
      </c>
      <c r="J16" s="44">
        <f>SUM(CalculBureau!J7)</f>
        <v>0</v>
      </c>
      <c r="K16" s="44">
        <f>SUM(CalculBureau!K7)</f>
        <v>0</v>
      </c>
      <c r="L16" s="44">
        <f>SUM(CalculBureau!L7)</f>
        <v>0</v>
      </c>
      <c r="M16" s="44">
        <f>SUM(CalculBureau!M7)</f>
        <v>0</v>
      </c>
      <c r="N16" s="44">
        <f>SUM(CalculBureau!N7)</f>
        <v>0</v>
      </c>
      <c r="O16" s="44">
        <f>SUM(CalculBureau!O7)</f>
        <v>0</v>
      </c>
      <c r="P16" s="44">
        <f>SUM(CalculBureau!P7)</f>
        <v>0</v>
      </c>
      <c r="Q16" s="44">
        <f>SUM(CalculBureau!Q7)</f>
        <v>0</v>
      </c>
      <c r="R16" s="44">
        <f>SUM(CalculBureau!R7)</f>
        <v>0</v>
      </c>
      <c r="S16" s="44">
        <f>SUM(CalculBureau!S7)</f>
        <v>0</v>
      </c>
      <c r="T16" s="44">
        <f>SUM(CalculBureau!T7)</f>
        <v>0</v>
      </c>
      <c r="U16" s="44">
        <f>SUM(CalculBureau!U7)</f>
        <v>0</v>
      </c>
      <c r="V16" s="44">
        <f>SUM(CalculBureau!V7)</f>
        <v>0</v>
      </c>
      <c r="W16" s="44">
        <f>SUM(CalculBureau!W7)</f>
        <v>0</v>
      </c>
      <c r="X16" s="44">
        <f>SUM(CalculBureau!X7)</f>
        <v>0</v>
      </c>
      <c r="Y16" s="44">
        <f>SUM(CalculBureau!Y7)</f>
        <v>0</v>
      </c>
      <c r="Z16" s="44">
        <f>SUM(CalculBureau!Z7)</f>
        <v>0</v>
      </c>
      <c r="AA16" s="44">
        <f>SUM(CalculBureau!AA7)</f>
        <v>0</v>
      </c>
      <c r="AB16" s="44">
        <f>SUM(CalculBureau!AB7)</f>
        <v>0</v>
      </c>
      <c r="AC16" s="44">
        <f>SUM(CalculBureau!AC7)</f>
        <v>0</v>
      </c>
      <c r="AD16" s="44">
        <f>SUM(CalculBureau!AD7)</f>
        <v>0</v>
      </c>
      <c r="AE16" s="44">
        <f>SUM(CalculBureau!AE7)</f>
        <v>0</v>
      </c>
      <c r="AF16" s="44">
        <f>SUM(CalculBureau!AF7)</f>
        <v>0</v>
      </c>
      <c r="AG16" s="44">
        <f>SUM(CalculBureau!AG7)</f>
        <v>0</v>
      </c>
    </row>
    <row r="17" spans="2:33" ht="25.2" customHeight="1" x14ac:dyDescent="0.25">
      <c r="B17" s="79" t="s">
        <v>3475</v>
      </c>
      <c r="C17" s="329"/>
      <c r="D17" s="44">
        <f>SUM(CalculBureau!D8)</f>
        <v>0</v>
      </c>
      <c r="E17" s="44">
        <f>SUM(CalculBureau!E8)</f>
        <v>0</v>
      </c>
      <c r="F17" s="44">
        <f>SUM(CalculBureau!F8)</f>
        <v>0</v>
      </c>
      <c r="G17" s="44">
        <f>SUM(CalculBureau!G8)</f>
        <v>0</v>
      </c>
      <c r="H17" s="44">
        <f>SUM(CalculBureau!H8)</f>
        <v>0</v>
      </c>
      <c r="I17" s="44">
        <f>SUM(CalculBureau!I8)</f>
        <v>0</v>
      </c>
      <c r="J17" s="44">
        <f>SUM(CalculBureau!J8)</f>
        <v>0</v>
      </c>
      <c r="K17" s="44">
        <f>SUM(CalculBureau!K8)</f>
        <v>0</v>
      </c>
      <c r="L17" s="44">
        <f>SUM(CalculBureau!L8)</f>
        <v>0</v>
      </c>
      <c r="M17" s="44">
        <f>SUM(CalculBureau!M8)</f>
        <v>0</v>
      </c>
      <c r="N17" s="44">
        <f>SUM(CalculBureau!N8)</f>
        <v>0</v>
      </c>
      <c r="O17" s="44">
        <f>SUM(CalculBureau!O8)</f>
        <v>0</v>
      </c>
      <c r="P17" s="44">
        <f>SUM(CalculBureau!P8)</f>
        <v>0</v>
      </c>
      <c r="Q17" s="44">
        <f>SUM(CalculBureau!Q8)</f>
        <v>0</v>
      </c>
      <c r="R17" s="44">
        <f>SUM(CalculBureau!R8)</f>
        <v>0</v>
      </c>
      <c r="S17" s="44">
        <f>SUM(CalculBureau!S8)</f>
        <v>0</v>
      </c>
      <c r="T17" s="44">
        <f>SUM(CalculBureau!T8)</f>
        <v>0</v>
      </c>
      <c r="U17" s="44">
        <f>SUM(CalculBureau!U8)</f>
        <v>0</v>
      </c>
      <c r="V17" s="44">
        <f>SUM(CalculBureau!V8)</f>
        <v>0</v>
      </c>
      <c r="W17" s="44">
        <f>SUM(CalculBureau!W8)</f>
        <v>0</v>
      </c>
      <c r="X17" s="44">
        <f>SUM(CalculBureau!X8)</f>
        <v>0</v>
      </c>
      <c r="Y17" s="44">
        <f>SUM(CalculBureau!Y8)</f>
        <v>0</v>
      </c>
      <c r="Z17" s="44">
        <f>SUM(CalculBureau!Z8)</f>
        <v>0</v>
      </c>
      <c r="AA17" s="44">
        <f>SUM(CalculBureau!AA8)</f>
        <v>0</v>
      </c>
      <c r="AB17" s="44">
        <f>SUM(CalculBureau!AB8)</f>
        <v>0</v>
      </c>
      <c r="AC17" s="44">
        <f>SUM(CalculBureau!AC8)</f>
        <v>0</v>
      </c>
      <c r="AD17" s="44">
        <f>SUM(CalculBureau!AD8)</f>
        <v>0</v>
      </c>
      <c r="AE17" s="44">
        <f>SUM(CalculBureau!AE8)</f>
        <v>0</v>
      </c>
      <c r="AF17" s="44">
        <f>SUM(CalculBureau!AF8)</f>
        <v>0</v>
      </c>
      <c r="AG17" s="44">
        <f>SUM(CalculBureau!AG8)</f>
        <v>0</v>
      </c>
    </row>
    <row r="18" spans="2:33" ht="25.2" customHeight="1" x14ac:dyDescent="0.25">
      <c r="B18" s="79" t="s">
        <v>122</v>
      </c>
      <c r="C18" s="329"/>
      <c r="D18" s="44">
        <f>SUM(CalculBureau!D9)</f>
        <v>0</v>
      </c>
      <c r="E18" s="44">
        <f>SUM(CalculBureau!E9)</f>
        <v>0</v>
      </c>
      <c r="F18" s="44">
        <f>SUM(CalculBureau!F9)</f>
        <v>0</v>
      </c>
      <c r="G18" s="44">
        <f>SUM(CalculBureau!G9)</f>
        <v>0</v>
      </c>
      <c r="H18" s="44">
        <f>SUM(CalculBureau!H9)</f>
        <v>0</v>
      </c>
      <c r="I18" s="44">
        <f>SUM(CalculBureau!I9)</f>
        <v>0</v>
      </c>
      <c r="J18" s="44">
        <f>SUM(CalculBureau!J9)</f>
        <v>0</v>
      </c>
      <c r="K18" s="44">
        <f>SUM(CalculBureau!K9)</f>
        <v>0</v>
      </c>
      <c r="L18" s="44">
        <f>SUM(CalculBureau!L9)</f>
        <v>0</v>
      </c>
      <c r="M18" s="44">
        <f>SUM(CalculBureau!M9)</f>
        <v>0</v>
      </c>
      <c r="N18" s="44">
        <f>SUM(CalculBureau!N9)</f>
        <v>0</v>
      </c>
      <c r="O18" s="44">
        <f>SUM(CalculBureau!O9)</f>
        <v>0</v>
      </c>
      <c r="P18" s="44">
        <f>SUM(CalculBureau!P9)</f>
        <v>0</v>
      </c>
      <c r="Q18" s="44">
        <f>SUM(CalculBureau!Q9)</f>
        <v>0</v>
      </c>
      <c r="R18" s="44">
        <f>SUM(CalculBureau!R9)</f>
        <v>0</v>
      </c>
      <c r="S18" s="44">
        <f>SUM(CalculBureau!S9)</f>
        <v>0</v>
      </c>
      <c r="T18" s="44">
        <f>SUM(CalculBureau!T9)</f>
        <v>0</v>
      </c>
      <c r="U18" s="44">
        <f>SUM(CalculBureau!U9)</f>
        <v>0</v>
      </c>
      <c r="V18" s="44">
        <f>SUM(CalculBureau!V9)</f>
        <v>0</v>
      </c>
      <c r="W18" s="44">
        <f>SUM(CalculBureau!W9)</f>
        <v>0</v>
      </c>
      <c r="X18" s="44">
        <f>SUM(CalculBureau!X9)</f>
        <v>0</v>
      </c>
      <c r="Y18" s="44">
        <f>SUM(CalculBureau!Y9)</f>
        <v>0</v>
      </c>
      <c r="Z18" s="44">
        <f>SUM(CalculBureau!Z9)</f>
        <v>0</v>
      </c>
      <c r="AA18" s="44">
        <f>SUM(CalculBureau!AA9)</f>
        <v>0</v>
      </c>
      <c r="AB18" s="44">
        <f>SUM(CalculBureau!AB9)</f>
        <v>0</v>
      </c>
      <c r="AC18" s="44">
        <f>SUM(CalculBureau!AC9)</f>
        <v>0</v>
      </c>
      <c r="AD18" s="44">
        <f>SUM(CalculBureau!AD9)</f>
        <v>0</v>
      </c>
      <c r="AE18" s="44">
        <f>SUM(CalculBureau!AE9)</f>
        <v>0</v>
      </c>
      <c r="AF18" s="44">
        <f>SUM(CalculBureau!AF9)</f>
        <v>0</v>
      </c>
      <c r="AG18" s="44">
        <f>SUM(CalculBureau!AG9)</f>
        <v>0</v>
      </c>
    </row>
    <row r="19" spans="2:33" ht="25.2" customHeight="1" x14ac:dyDescent="0.25">
      <c r="B19" s="79" t="s">
        <v>123</v>
      </c>
      <c r="C19" s="329"/>
      <c r="D19" s="44">
        <f>SUM(CalculBureau!D11:D14)</f>
        <v>0</v>
      </c>
      <c r="E19" s="44">
        <f>SUM(CalculBureau!E11:E14)</f>
        <v>0</v>
      </c>
      <c r="F19" s="44">
        <f>SUM(CalculBureau!F11:F14)</f>
        <v>0</v>
      </c>
      <c r="G19" s="44">
        <f>SUM(CalculBureau!G11:G14)</f>
        <v>0</v>
      </c>
      <c r="H19" s="44">
        <f>SUM(CalculBureau!H11:H14)</f>
        <v>0</v>
      </c>
      <c r="I19" s="44">
        <f>SUM(CalculBureau!I11:I14)</f>
        <v>0</v>
      </c>
      <c r="J19" s="44">
        <f>SUM(CalculBureau!J11:J14)</f>
        <v>0</v>
      </c>
      <c r="K19" s="44">
        <f>SUM(CalculBureau!K11:K14)</f>
        <v>0</v>
      </c>
      <c r="L19" s="44">
        <f>SUM(CalculBureau!L11:L14)</f>
        <v>0</v>
      </c>
      <c r="M19" s="44">
        <f>SUM(CalculBureau!M11:M14)</f>
        <v>0</v>
      </c>
      <c r="N19" s="44">
        <f>SUM(CalculBureau!N11:N14)</f>
        <v>0</v>
      </c>
      <c r="O19" s="44">
        <f>SUM(CalculBureau!O11:O14)</f>
        <v>0</v>
      </c>
      <c r="P19" s="44">
        <f>SUM(CalculBureau!P11:P14)</f>
        <v>0</v>
      </c>
      <c r="Q19" s="44">
        <f>SUM(CalculBureau!Q11:Q14)</f>
        <v>0</v>
      </c>
      <c r="R19" s="44">
        <f>SUM(CalculBureau!R11:R14)</f>
        <v>0</v>
      </c>
      <c r="S19" s="44">
        <f>SUM(CalculBureau!S11:S14)</f>
        <v>0</v>
      </c>
      <c r="T19" s="44">
        <f>SUM(CalculBureau!T11:T14)</f>
        <v>0</v>
      </c>
      <c r="U19" s="44">
        <f>SUM(CalculBureau!U11:U14)</f>
        <v>0</v>
      </c>
      <c r="V19" s="44">
        <f>SUM(CalculBureau!V11:V14)</f>
        <v>0</v>
      </c>
      <c r="W19" s="44">
        <f>SUM(CalculBureau!W11:W14)</f>
        <v>0</v>
      </c>
      <c r="X19" s="44">
        <f>SUM(CalculBureau!X11:X14)</f>
        <v>0</v>
      </c>
      <c r="Y19" s="44">
        <f>SUM(CalculBureau!Y11:Y14)</f>
        <v>0</v>
      </c>
      <c r="Z19" s="44">
        <f>SUM(CalculBureau!Z11:Z14)</f>
        <v>0</v>
      </c>
      <c r="AA19" s="44">
        <f>SUM(CalculBureau!AA11:AA14)</f>
        <v>0</v>
      </c>
      <c r="AB19" s="44">
        <f>SUM(CalculBureau!AB11:AB14)</f>
        <v>0</v>
      </c>
      <c r="AC19" s="44">
        <f>SUM(CalculBureau!AC11:AC14)</f>
        <v>0</v>
      </c>
      <c r="AD19" s="44">
        <f>SUM(CalculBureau!AD11:AD14)</f>
        <v>0</v>
      </c>
      <c r="AE19" s="44">
        <f>SUM(CalculBureau!AE11:AE14)</f>
        <v>0</v>
      </c>
      <c r="AF19" s="44">
        <f>SUM(CalculBureau!AF11:AF14)</f>
        <v>0</v>
      </c>
      <c r="AG19" s="44">
        <f>SUM(CalculBureau!AG11:AG14)</f>
        <v>0</v>
      </c>
    </row>
    <row r="20" spans="2:33" ht="25.2" customHeight="1" x14ac:dyDescent="0.25">
      <c r="B20" s="79" t="s">
        <v>82</v>
      </c>
      <c r="C20" s="330"/>
      <c r="D20" s="44">
        <f>SUM(CalculBureau!D16:D18)</f>
        <v>0</v>
      </c>
      <c r="E20" s="44">
        <f>SUM(CalculBureau!E16:E18)</f>
        <v>0</v>
      </c>
      <c r="F20" s="44">
        <f>SUM(CalculBureau!F16:F18)</f>
        <v>0</v>
      </c>
      <c r="G20" s="44">
        <f>SUM(CalculBureau!G16:G18)</f>
        <v>0</v>
      </c>
      <c r="H20" s="44">
        <f>SUM(CalculBureau!H16:H18)</f>
        <v>0</v>
      </c>
      <c r="I20" s="44">
        <f>SUM(CalculBureau!I16:I18)</f>
        <v>0</v>
      </c>
      <c r="J20" s="44">
        <f>SUM(CalculBureau!J16:J18)</f>
        <v>0</v>
      </c>
      <c r="K20" s="44">
        <f>SUM(CalculBureau!K16:K18)</f>
        <v>0</v>
      </c>
      <c r="L20" s="44">
        <f>SUM(CalculBureau!L16:L18)</f>
        <v>0</v>
      </c>
      <c r="M20" s="44">
        <f>SUM(CalculBureau!M16:M18)</f>
        <v>0</v>
      </c>
      <c r="N20" s="44">
        <f>SUM(CalculBureau!N16:N18)</f>
        <v>0</v>
      </c>
      <c r="O20" s="44">
        <f>SUM(CalculBureau!O16:O18)</f>
        <v>0</v>
      </c>
      <c r="P20" s="44">
        <f>SUM(CalculBureau!P16:P18)</f>
        <v>0</v>
      </c>
      <c r="Q20" s="44">
        <f>SUM(CalculBureau!Q16:Q18)</f>
        <v>0</v>
      </c>
      <c r="R20" s="44">
        <f>SUM(CalculBureau!R16:R18)</f>
        <v>0</v>
      </c>
      <c r="S20" s="44">
        <f>SUM(CalculBureau!S16:S18)</f>
        <v>0</v>
      </c>
      <c r="T20" s="44">
        <f>SUM(CalculBureau!T16:T18)</f>
        <v>0</v>
      </c>
      <c r="U20" s="44">
        <f>SUM(CalculBureau!U16:U18)</f>
        <v>0</v>
      </c>
      <c r="V20" s="44">
        <f>SUM(CalculBureau!V16:V18)</f>
        <v>0</v>
      </c>
      <c r="W20" s="44">
        <f>SUM(CalculBureau!W16:W18)</f>
        <v>0</v>
      </c>
      <c r="X20" s="44">
        <f>SUM(CalculBureau!X16:X18)</f>
        <v>0</v>
      </c>
      <c r="Y20" s="44">
        <f>SUM(CalculBureau!Y16:Y18)</f>
        <v>0</v>
      </c>
      <c r="Z20" s="44">
        <f>SUM(CalculBureau!Z16:Z18)</f>
        <v>0</v>
      </c>
      <c r="AA20" s="44">
        <f>SUM(CalculBureau!AA16:AA18)</f>
        <v>0</v>
      </c>
      <c r="AB20" s="44">
        <f>SUM(CalculBureau!AB16:AB18)</f>
        <v>0</v>
      </c>
      <c r="AC20" s="44">
        <f>SUM(CalculBureau!AC16:AC18)</f>
        <v>0</v>
      </c>
      <c r="AD20" s="44">
        <f>SUM(CalculBureau!AD16:AD18)</f>
        <v>0</v>
      </c>
      <c r="AE20" s="44">
        <f>SUM(CalculBureau!AE16:AE18)</f>
        <v>0</v>
      </c>
      <c r="AF20" s="44">
        <f>SUM(CalculBureau!AF16:AF18)</f>
        <v>0</v>
      </c>
      <c r="AG20" s="44">
        <f>SUM(CalculBureau!AG16:AG18)</f>
        <v>0</v>
      </c>
    </row>
    <row r="21" spans="2:33" ht="25.2" customHeight="1" x14ac:dyDescent="0.25">
      <c r="C21" s="44"/>
    </row>
    <row r="22" spans="2:33" ht="25.2" customHeight="1" x14ac:dyDescent="0.25">
      <c r="B22" s="59" t="s">
        <v>124</v>
      </c>
    </row>
    <row r="23" spans="2:33" ht="6.75" customHeight="1" x14ac:dyDescent="0.25">
      <c r="B23" s="60"/>
    </row>
    <row r="24" spans="2:33" ht="25.2" customHeight="1" x14ac:dyDescent="0.25">
      <c r="B24" s="44" t="s">
        <v>125</v>
      </c>
    </row>
    <row r="25" spans="2:33" ht="25.2" customHeight="1" x14ac:dyDescent="0.25">
      <c r="B25" s="44" t="s">
        <v>126</v>
      </c>
    </row>
    <row r="26" spans="2:33" ht="25.2" customHeight="1" x14ac:dyDescent="0.25">
      <c r="B26" s="44" t="s">
        <v>3530</v>
      </c>
      <c r="D26" s="46"/>
      <c r="E26" s="46"/>
    </row>
    <row r="27" spans="2:33" ht="8.25" customHeight="1" x14ac:dyDescent="0.25">
      <c r="D27" s="46"/>
      <c r="E27" s="46"/>
    </row>
    <row r="28" spans="2:33" ht="8.25" customHeight="1" x14ac:dyDescent="0.25">
      <c r="B28" s="42"/>
      <c r="D28" s="60"/>
      <c r="E28" s="60"/>
    </row>
    <row r="29" spans="2:33" ht="8.25" customHeight="1" x14ac:dyDescent="0.25">
      <c r="B29" s="60"/>
      <c r="E29" s="60"/>
    </row>
    <row r="30" spans="2:33" ht="25.2" customHeight="1" x14ac:dyDescent="0.25">
      <c r="B30" s="44" t="s">
        <v>127</v>
      </c>
    </row>
    <row r="31" spans="2:33" ht="25.2" customHeight="1" x14ac:dyDescent="0.25">
      <c r="C31" s="44"/>
    </row>
    <row r="32" spans="2:33" ht="25.2" customHeight="1" x14ac:dyDescent="0.25">
      <c r="C32" s="44"/>
      <c r="F32" s="80"/>
    </row>
    <row r="33" spans="2:33" ht="25.2" customHeight="1" x14ac:dyDescent="0.25">
      <c r="C33" s="44"/>
    </row>
    <row r="34" spans="2:33" ht="25.2" customHeight="1" x14ac:dyDescent="0.25">
      <c r="C34" s="44"/>
    </row>
    <row r="35" spans="2:33" ht="25.2" customHeight="1" x14ac:dyDescent="0.25">
      <c r="C35" s="44"/>
    </row>
    <row r="36" spans="2:33" ht="25.2" customHeight="1" x14ac:dyDescent="0.25">
      <c r="C36" s="44"/>
    </row>
    <row r="37" spans="2:33" ht="25.2" customHeight="1" x14ac:dyDescent="0.25">
      <c r="C37" s="44"/>
    </row>
    <row r="38" spans="2:33" ht="66.45" hidden="1" customHeight="1" thickBot="1" x14ac:dyDescent="0.3">
      <c r="C38" s="224" t="s">
        <v>128</v>
      </c>
    </row>
    <row r="39" spans="2:33" ht="24.45" hidden="1" customHeight="1" x14ac:dyDescent="0.25">
      <c r="C39" s="322" t="s">
        <v>129</v>
      </c>
      <c r="D39" s="322" t="s">
        <v>130</v>
      </c>
      <c r="E39" s="322" t="s">
        <v>131</v>
      </c>
    </row>
    <row r="40" spans="2:33" ht="25.2" hidden="1" customHeight="1" x14ac:dyDescent="0.25">
      <c r="C40" s="323"/>
      <c r="D40" s="323"/>
      <c r="E40" s="323"/>
    </row>
    <row r="41" spans="2:33" ht="25.2" hidden="1" customHeight="1" x14ac:dyDescent="0.25">
      <c r="C41" s="323"/>
      <c r="D41" s="323"/>
      <c r="E41" s="323"/>
    </row>
    <row r="42" spans="2:33" ht="19.2" hidden="1" customHeight="1" x14ac:dyDescent="0.25">
      <c r="C42" s="323"/>
      <c r="D42" s="323"/>
      <c r="E42" s="323"/>
    </row>
    <row r="43" spans="2:33" ht="10.95" hidden="1" customHeight="1" thickBot="1" x14ac:dyDescent="0.3">
      <c r="C43" s="324"/>
      <c r="D43" s="324"/>
      <c r="E43" s="324"/>
    </row>
    <row r="44" spans="2:33" ht="12.75" customHeight="1" x14ac:dyDescent="0.25">
      <c r="C44" s="44"/>
    </row>
    <row r="45" spans="2:33" ht="12.75" customHeight="1" x14ac:dyDescent="0.25">
      <c r="D45" s="57"/>
      <c r="E45" s="57"/>
      <c r="F45" s="57"/>
    </row>
    <row r="46" spans="2:33" ht="25.2" customHeight="1" x14ac:dyDescent="0.25">
      <c r="B46" s="46"/>
      <c r="C46" s="145" t="s">
        <v>3520</v>
      </c>
      <c r="D46" s="62" t="str">
        <f>'1.1 Organisation'!D6</f>
        <v/>
      </c>
      <c r="E46" s="62" t="str">
        <f>'1.1 Organisation'!E6</f>
        <v/>
      </c>
      <c r="F46" s="62" t="str">
        <f>'1.1 Organisation'!F6</f>
        <v/>
      </c>
      <c r="G46" s="62" t="str">
        <f>'1.1 Organisation'!G6</f>
        <v/>
      </c>
      <c r="H46" s="62" t="str">
        <f>'1.1 Organisation'!H6</f>
        <v/>
      </c>
      <c r="I46" s="62" t="str">
        <f>'1.1 Organisation'!I6</f>
        <v/>
      </c>
      <c r="J46" s="62" t="str">
        <f>'1.1 Organisation'!J6</f>
        <v/>
      </c>
      <c r="K46" s="62" t="str">
        <f>'1.1 Organisation'!K6</f>
        <v/>
      </c>
      <c r="L46" s="62" t="str">
        <f>'1.1 Organisation'!L6</f>
        <v/>
      </c>
      <c r="M46" s="62" t="str">
        <f>'1.1 Organisation'!M6</f>
        <v/>
      </c>
      <c r="N46" s="62" t="str">
        <f>'1.1 Organisation'!N6</f>
        <v/>
      </c>
      <c r="O46" s="62" t="str">
        <f>'1.1 Organisation'!O6</f>
        <v/>
      </c>
      <c r="P46" s="62" t="str">
        <f>'1.1 Organisation'!P6</f>
        <v/>
      </c>
      <c r="Q46" s="62" t="str">
        <f>'1.1 Organisation'!Q6</f>
        <v/>
      </c>
      <c r="R46" s="62" t="str">
        <f>'1.1 Organisation'!R6</f>
        <v/>
      </c>
      <c r="S46" s="62" t="str">
        <f>'1.1 Organisation'!S6</f>
        <v/>
      </c>
      <c r="T46" s="62" t="str">
        <f>'1.1 Organisation'!T6</f>
        <v/>
      </c>
      <c r="U46" s="62" t="str">
        <f>'1.1 Organisation'!U6</f>
        <v/>
      </c>
      <c r="V46" s="62" t="str">
        <f>'1.1 Organisation'!V6</f>
        <v/>
      </c>
      <c r="W46" s="62" t="str">
        <f>'1.1 Organisation'!W6</f>
        <v/>
      </c>
      <c r="X46" s="62" t="str">
        <f>'1.1 Organisation'!X6</f>
        <v/>
      </c>
      <c r="Y46" s="62" t="str">
        <f>'1.1 Organisation'!Y6</f>
        <v/>
      </c>
      <c r="Z46" s="62" t="str">
        <f>'1.1 Organisation'!Z6</f>
        <v/>
      </c>
      <c r="AA46" s="62" t="str">
        <f>'1.1 Organisation'!AA6</f>
        <v/>
      </c>
      <c r="AB46" s="62" t="str">
        <f>'1.1 Organisation'!AB6</f>
        <v/>
      </c>
      <c r="AC46" s="62" t="str">
        <f>'1.1 Organisation'!AC6</f>
        <v/>
      </c>
      <c r="AD46" s="62" t="str">
        <f>'1.1 Organisation'!AD6</f>
        <v/>
      </c>
      <c r="AE46" s="62" t="str">
        <f>'1.1 Organisation'!AE6</f>
        <v/>
      </c>
      <c r="AF46" s="62" t="str">
        <f>'1.1 Organisation'!AF6</f>
        <v/>
      </c>
      <c r="AG46" s="62" t="str">
        <f>'1.1 Organisation'!AG6</f>
        <v/>
      </c>
    </row>
    <row r="47" spans="2:33" ht="25.2" customHeight="1" x14ac:dyDescent="0.25">
      <c r="C47" s="145" t="s">
        <v>66</v>
      </c>
      <c r="D47" s="62" t="str">
        <f>IF('1.1 Organisation'!D7&lt;&gt;"",'1.1 Organisation'!D7,"")</f>
        <v/>
      </c>
      <c r="E47" s="62" t="str">
        <f>IF('1.1 Organisation'!E7&lt;&gt;"",'1.1 Organisation'!E7,"")</f>
        <v/>
      </c>
      <c r="F47" s="62" t="str">
        <f>IF('1.1 Organisation'!F7&lt;&gt;"",'1.1 Organisation'!F7,"")</f>
        <v/>
      </c>
      <c r="G47" s="62" t="str">
        <f>IF('1.1 Organisation'!G7&lt;&gt;"",'1.1 Organisation'!G7,"")</f>
        <v/>
      </c>
      <c r="H47" s="62" t="str">
        <f>IF('1.1 Organisation'!H7&lt;&gt;"",'1.1 Organisation'!H7,"")</f>
        <v/>
      </c>
      <c r="I47" s="62" t="str">
        <f>IF('1.1 Organisation'!I7&lt;&gt;"",'1.1 Organisation'!I7,"")</f>
        <v/>
      </c>
      <c r="J47" s="62" t="str">
        <f>IF('1.1 Organisation'!J7&lt;&gt;"",'1.1 Organisation'!J7,"")</f>
        <v/>
      </c>
      <c r="K47" s="62" t="str">
        <f>IF('1.1 Organisation'!K7&lt;&gt;"",'1.1 Organisation'!K7,"")</f>
        <v/>
      </c>
      <c r="L47" s="62" t="str">
        <f>IF('1.1 Organisation'!L7&lt;&gt;"",'1.1 Organisation'!L7,"")</f>
        <v/>
      </c>
      <c r="M47" s="62" t="str">
        <f>IF('1.1 Organisation'!M7&lt;&gt;"",'1.1 Organisation'!M7,"")</f>
        <v/>
      </c>
      <c r="N47" s="62" t="str">
        <f>IF('1.1 Organisation'!N7&lt;&gt;"",'1.1 Organisation'!N7,"")</f>
        <v/>
      </c>
      <c r="O47" s="62" t="str">
        <f>IF('1.1 Organisation'!O7&lt;&gt;"",'1.1 Organisation'!O7,"")</f>
        <v/>
      </c>
      <c r="P47" s="62" t="str">
        <f>IF('1.1 Organisation'!P7&lt;&gt;"",'1.1 Organisation'!P7,"")</f>
        <v/>
      </c>
      <c r="Q47" s="62" t="str">
        <f>IF('1.1 Organisation'!Q7&lt;&gt;"",'1.1 Organisation'!Q7,"")</f>
        <v/>
      </c>
      <c r="R47" s="62" t="str">
        <f>IF('1.1 Organisation'!R7&lt;&gt;"",'1.1 Organisation'!R7,"")</f>
        <v/>
      </c>
      <c r="S47" s="62" t="str">
        <f>IF('1.1 Organisation'!S7&lt;&gt;"",'1.1 Organisation'!S7,"")</f>
        <v/>
      </c>
      <c r="T47" s="62" t="str">
        <f>IF('1.1 Organisation'!T7&lt;&gt;"",'1.1 Organisation'!T7,"")</f>
        <v/>
      </c>
      <c r="U47" s="62" t="str">
        <f>IF('1.1 Organisation'!U7&lt;&gt;"",'1.1 Organisation'!U7,"")</f>
        <v/>
      </c>
      <c r="V47" s="62" t="str">
        <f>IF('1.1 Organisation'!V7&lt;&gt;"",'1.1 Organisation'!V7,"")</f>
        <v/>
      </c>
      <c r="W47" s="62" t="str">
        <f>IF('1.1 Organisation'!W7&lt;&gt;"",'1.1 Organisation'!W7,"")</f>
        <v/>
      </c>
      <c r="X47" s="62" t="str">
        <f>IF('1.1 Organisation'!X7&lt;&gt;"",'1.1 Organisation'!X7,"")</f>
        <v/>
      </c>
      <c r="Y47" s="62" t="str">
        <f>IF('1.1 Organisation'!Y7&lt;&gt;"",'1.1 Organisation'!Y7,"")</f>
        <v/>
      </c>
      <c r="Z47" s="62" t="str">
        <f>IF('1.1 Organisation'!Z7&lt;&gt;"",'1.1 Organisation'!Z7,"")</f>
        <v/>
      </c>
      <c r="AA47" s="62" t="str">
        <f>IF('1.1 Organisation'!AA7&lt;&gt;"",'1.1 Organisation'!AA7,"")</f>
        <v/>
      </c>
      <c r="AB47" s="62" t="str">
        <f>IF('1.1 Organisation'!AB7&lt;&gt;"",'1.1 Organisation'!AB7,"")</f>
        <v/>
      </c>
      <c r="AC47" s="62" t="str">
        <f>IF('1.1 Organisation'!AC7&lt;&gt;"",'1.1 Organisation'!AC7,"")</f>
        <v/>
      </c>
      <c r="AD47" s="62" t="str">
        <f>IF('1.1 Organisation'!AD7&lt;&gt;"",'1.1 Organisation'!AD7,"")</f>
        <v/>
      </c>
      <c r="AE47" s="62" t="str">
        <f>IF('1.1 Organisation'!AE7&lt;&gt;"",'1.1 Organisation'!AE7,"")</f>
        <v/>
      </c>
      <c r="AF47" s="62" t="str">
        <f>IF('1.1 Organisation'!AF7&lt;&gt;"",'1.1 Organisation'!AF7,"")</f>
        <v/>
      </c>
      <c r="AG47" s="62" t="str">
        <f>IF('1.1 Organisation'!AG7&lt;&gt;"",'1.1 Organisation'!AG7,"")</f>
        <v/>
      </c>
    </row>
    <row r="48" spans="2:33" ht="25.2" customHeight="1" x14ac:dyDescent="0.25">
      <c r="C48" s="145" t="s">
        <v>67</v>
      </c>
      <c r="D48" s="62" t="str">
        <f>IF('1.1 Organisation'!D8&lt;&gt;"",'1.1 Organisation'!D8,"")</f>
        <v/>
      </c>
      <c r="E48" s="62" t="str">
        <f>IF('1.1 Organisation'!E8&lt;&gt;"",'1.1 Organisation'!E8,"")</f>
        <v/>
      </c>
      <c r="F48" s="62" t="str">
        <f>IF('1.1 Organisation'!F8&lt;&gt;"",'1.1 Organisation'!F8,"")</f>
        <v/>
      </c>
      <c r="G48" s="62" t="str">
        <f>IF('1.1 Organisation'!G8&lt;&gt;"",'1.1 Organisation'!G8,"")</f>
        <v/>
      </c>
      <c r="H48" s="62" t="str">
        <f>IF('1.1 Organisation'!H8&lt;&gt;"",'1.1 Organisation'!H8,"")</f>
        <v/>
      </c>
      <c r="I48" s="62" t="str">
        <f>IF('1.1 Organisation'!I8&lt;&gt;"",'1.1 Organisation'!I8,"")</f>
        <v/>
      </c>
      <c r="J48" s="62" t="str">
        <f>IF('1.1 Organisation'!J8&lt;&gt;"",'1.1 Organisation'!J8,"")</f>
        <v/>
      </c>
      <c r="K48" s="62" t="str">
        <f>IF('1.1 Organisation'!K8&lt;&gt;"",'1.1 Organisation'!K8,"")</f>
        <v/>
      </c>
      <c r="L48" s="62" t="str">
        <f>IF('1.1 Organisation'!L8&lt;&gt;"",'1.1 Organisation'!L8,"")</f>
        <v/>
      </c>
      <c r="M48" s="62" t="str">
        <f>IF('1.1 Organisation'!M8&lt;&gt;"",'1.1 Organisation'!M8,"")</f>
        <v/>
      </c>
      <c r="N48" s="62" t="str">
        <f>IF('1.1 Organisation'!N8&lt;&gt;"",'1.1 Organisation'!N8,"")</f>
        <v/>
      </c>
      <c r="O48" s="62" t="str">
        <f>IF('1.1 Organisation'!O8&lt;&gt;"",'1.1 Organisation'!O8,"")</f>
        <v/>
      </c>
      <c r="P48" s="62" t="str">
        <f>IF('1.1 Organisation'!P8&lt;&gt;"",'1.1 Organisation'!P8,"")</f>
        <v/>
      </c>
      <c r="Q48" s="62" t="str">
        <f>IF('1.1 Organisation'!Q8&lt;&gt;"",'1.1 Organisation'!Q8,"")</f>
        <v/>
      </c>
      <c r="R48" s="62" t="str">
        <f>IF('1.1 Organisation'!R8&lt;&gt;"",'1.1 Organisation'!R8,"")</f>
        <v/>
      </c>
      <c r="S48" s="62" t="str">
        <f>IF('1.1 Organisation'!S8&lt;&gt;"",'1.1 Organisation'!S8,"")</f>
        <v/>
      </c>
      <c r="T48" s="62" t="str">
        <f>IF('1.1 Organisation'!T8&lt;&gt;"",'1.1 Organisation'!T8,"")</f>
        <v/>
      </c>
      <c r="U48" s="62" t="str">
        <f>IF('1.1 Organisation'!U8&lt;&gt;"",'1.1 Organisation'!U8,"")</f>
        <v/>
      </c>
      <c r="V48" s="62" t="str">
        <f>IF('1.1 Organisation'!V8&lt;&gt;"",'1.1 Organisation'!V8,"")</f>
        <v/>
      </c>
      <c r="W48" s="62" t="str">
        <f>IF('1.1 Organisation'!W8&lt;&gt;"",'1.1 Organisation'!W8,"")</f>
        <v/>
      </c>
      <c r="X48" s="62" t="str">
        <f>IF('1.1 Organisation'!X8&lt;&gt;"",'1.1 Organisation'!X8,"")</f>
        <v/>
      </c>
      <c r="Y48" s="62" t="str">
        <f>IF('1.1 Organisation'!Y8&lt;&gt;"",'1.1 Organisation'!Y8,"")</f>
        <v/>
      </c>
      <c r="Z48" s="62" t="str">
        <f>IF('1.1 Organisation'!Z8&lt;&gt;"",'1.1 Organisation'!Z8,"")</f>
        <v/>
      </c>
      <c r="AA48" s="62" t="str">
        <f>IF('1.1 Organisation'!AA8&lt;&gt;"",'1.1 Organisation'!AA8,"")</f>
        <v/>
      </c>
      <c r="AB48" s="62" t="str">
        <f>IF('1.1 Organisation'!AB8&lt;&gt;"",'1.1 Organisation'!AB8,"")</f>
        <v/>
      </c>
      <c r="AC48" s="62" t="str">
        <f>IF('1.1 Organisation'!AC8&lt;&gt;"",'1.1 Organisation'!AC8,"")</f>
        <v/>
      </c>
      <c r="AD48" s="62" t="str">
        <f>IF('1.1 Organisation'!AD8&lt;&gt;"",'1.1 Organisation'!AD8,"")</f>
        <v/>
      </c>
      <c r="AE48" s="62" t="str">
        <f>IF('1.1 Organisation'!AE8&lt;&gt;"",'1.1 Organisation'!AE8,"")</f>
        <v/>
      </c>
      <c r="AF48" s="62" t="str">
        <f>IF('1.1 Organisation'!AF8&lt;&gt;"",'1.1 Organisation'!AF8,"")</f>
        <v/>
      </c>
      <c r="AG48" s="62" t="str">
        <f>IF('1.1 Organisation'!AG8&lt;&gt;"",'1.1 Organisation'!AG8,"")</f>
        <v/>
      </c>
    </row>
    <row r="49" spans="2:93" ht="25.2" customHeight="1" x14ac:dyDescent="0.25">
      <c r="C49" s="145" t="s">
        <v>113</v>
      </c>
      <c r="D49" s="62" t="str">
        <f>IF('1.1 Organisation'!D9&lt;&gt;"",'1.1 Organisation'!D9,"")</f>
        <v/>
      </c>
      <c r="E49" s="62" t="str">
        <f>IF('1.1 Organisation'!E9&lt;&gt;"",'1.1 Organisation'!E9,"")</f>
        <v/>
      </c>
      <c r="F49" s="62" t="str">
        <f>IF('1.1 Organisation'!F9&lt;&gt;"",'1.1 Organisation'!F9,"")</f>
        <v/>
      </c>
      <c r="G49" s="62" t="str">
        <f>IF('1.1 Organisation'!G9&lt;&gt;"",'1.1 Organisation'!G9,"")</f>
        <v/>
      </c>
      <c r="H49" s="62" t="str">
        <f>IF('1.1 Organisation'!H9&lt;&gt;"",'1.1 Organisation'!H9,"")</f>
        <v/>
      </c>
      <c r="I49" s="62" t="str">
        <f>IF('1.1 Organisation'!I9&lt;&gt;"",'1.1 Organisation'!I9,"")</f>
        <v/>
      </c>
      <c r="J49" s="62" t="str">
        <f>IF('1.1 Organisation'!J9&lt;&gt;"",'1.1 Organisation'!J9,"")</f>
        <v/>
      </c>
      <c r="K49" s="62" t="str">
        <f>IF('1.1 Organisation'!K9&lt;&gt;"",'1.1 Organisation'!K9,"")</f>
        <v/>
      </c>
      <c r="L49" s="62" t="str">
        <f>IF('1.1 Organisation'!L9&lt;&gt;"",'1.1 Organisation'!L9,"")</f>
        <v/>
      </c>
      <c r="M49" s="62" t="str">
        <f>IF('1.1 Organisation'!M9&lt;&gt;"",'1.1 Organisation'!M9,"")</f>
        <v/>
      </c>
      <c r="N49" s="62" t="str">
        <f>IF('1.1 Organisation'!N9&lt;&gt;"",'1.1 Organisation'!N9,"")</f>
        <v/>
      </c>
      <c r="O49" s="62" t="str">
        <f>IF('1.1 Organisation'!O9&lt;&gt;"",'1.1 Organisation'!O9,"")</f>
        <v/>
      </c>
      <c r="P49" s="62" t="str">
        <f>IF('1.1 Organisation'!P9&lt;&gt;"",'1.1 Organisation'!P9,"")</f>
        <v/>
      </c>
      <c r="Q49" s="62" t="str">
        <f>IF('1.1 Organisation'!Q9&lt;&gt;"",'1.1 Organisation'!Q9,"")</f>
        <v/>
      </c>
      <c r="R49" s="62" t="str">
        <f>IF('1.1 Organisation'!R9&lt;&gt;"",'1.1 Organisation'!R9,"")</f>
        <v/>
      </c>
      <c r="S49" s="62" t="str">
        <f>IF('1.1 Organisation'!S9&lt;&gt;"",'1.1 Organisation'!S9,"")</f>
        <v/>
      </c>
      <c r="T49" s="62" t="str">
        <f>IF('1.1 Organisation'!T9&lt;&gt;"",'1.1 Organisation'!T9,"")</f>
        <v/>
      </c>
      <c r="U49" s="62" t="str">
        <f>IF('1.1 Organisation'!U9&lt;&gt;"",'1.1 Organisation'!U9,"")</f>
        <v/>
      </c>
      <c r="V49" s="62" t="str">
        <f>IF('1.1 Organisation'!V9&lt;&gt;"",'1.1 Organisation'!V9,"")</f>
        <v/>
      </c>
      <c r="W49" s="62" t="str">
        <f>IF('1.1 Organisation'!W9&lt;&gt;"",'1.1 Organisation'!W9,"")</f>
        <v/>
      </c>
      <c r="X49" s="62" t="str">
        <f>IF('1.1 Organisation'!X9&lt;&gt;"",'1.1 Organisation'!X9,"")</f>
        <v/>
      </c>
      <c r="Y49" s="62" t="str">
        <f>IF('1.1 Organisation'!Y9&lt;&gt;"",'1.1 Organisation'!Y9,"")</f>
        <v/>
      </c>
      <c r="Z49" s="62" t="str">
        <f>IF('1.1 Organisation'!Z9&lt;&gt;"",'1.1 Organisation'!Z9,"")</f>
        <v/>
      </c>
      <c r="AA49" s="62" t="str">
        <f>IF('1.1 Organisation'!AA9&lt;&gt;"",'1.1 Organisation'!AA9,"")</f>
        <v/>
      </c>
      <c r="AB49" s="62" t="str">
        <f>IF('1.1 Organisation'!AB9&lt;&gt;"",'1.1 Organisation'!AB9,"")</f>
        <v/>
      </c>
      <c r="AC49" s="62" t="str">
        <f>IF('1.1 Organisation'!AC9&lt;&gt;"",'1.1 Organisation'!AC9,"")</f>
        <v/>
      </c>
      <c r="AD49" s="62" t="str">
        <f>IF('1.1 Organisation'!AD9&lt;&gt;"",'1.1 Organisation'!AD9,"")</f>
        <v/>
      </c>
      <c r="AE49" s="62" t="str">
        <f>IF('1.1 Organisation'!AE9&lt;&gt;"",'1.1 Organisation'!AE9,"")</f>
        <v/>
      </c>
      <c r="AF49" s="62" t="str">
        <f>IF('1.1 Organisation'!AF9&lt;&gt;"",'1.1 Organisation'!AF9,"")</f>
        <v/>
      </c>
      <c r="AG49" s="62" t="str">
        <f>IF('1.1 Organisation'!AG9&lt;&gt;"",'1.1 Organisation'!AG9,"")</f>
        <v/>
      </c>
    </row>
    <row r="50" spans="2:93" s="144" customFormat="1" ht="25.2" customHeight="1" x14ac:dyDescent="0.25">
      <c r="B50" s="146" t="s">
        <v>114</v>
      </c>
      <c r="C50" s="146" t="s">
        <v>115</v>
      </c>
      <c r="D50" s="146" t="s">
        <v>132</v>
      </c>
      <c r="E50" s="143" t="str">
        <f>IF('1.1 Organisation'!E$6&lt;&gt;"","Nombre d'équipements","")</f>
        <v/>
      </c>
      <c r="F50" s="143" t="str">
        <f>IF('1.1 Organisation'!F$6&lt;&gt;"","Nombre d'équipements","")</f>
        <v/>
      </c>
      <c r="G50" s="143" t="str">
        <f>IF('1.1 Organisation'!G$6&lt;&gt;"","Nombre d'équipements","")</f>
        <v/>
      </c>
      <c r="H50" s="143" t="str">
        <f>IF('1.1 Organisation'!H$6&lt;&gt;"","Nombre d'équipements","")</f>
        <v/>
      </c>
      <c r="I50" s="143" t="str">
        <f>IF('1.1 Organisation'!I$6&lt;&gt;"","Nombre d'équipements","")</f>
        <v/>
      </c>
      <c r="J50" s="143" t="str">
        <f>IF('1.1 Organisation'!J$6&lt;&gt;"","Nombre d'équipements","")</f>
        <v/>
      </c>
      <c r="K50" s="143" t="str">
        <f>IF('1.1 Organisation'!K$6&lt;&gt;"","Nombre d'équipements","")</f>
        <v/>
      </c>
      <c r="L50" s="143" t="str">
        <f>IF('1.1 Organisation'!L$6&lt;&gt;"","Nombre d'équipements","")</f>
        <v/>
      </c>
      <c r="M50" s="143" t="str">
        <f>IF('1.1 Organisation'!M$6&lt;&gt;"","Nombre d'équipements","")</f>
        <v/>
      </c>
      <c r="N50" s="143" t="str">
        <f>IF('1.1 Organisation'!N$6&lt;&gt;"","Nombre d'équipements","")</f>
        <v/>
      </c>
      <c r="O50" s="143" t="str">
        <f>IF('1.1 Organisation'!O$6&lt;&gt;"","Nombre d'équipements","")</f>
        <v/>
      </c>
      <c r="P50" s="143" t="str">
        <f>IF('1.1 Organisation'!P$6&lt;&gt;"","Nombre d'équipements","")</f>
        <v/>
      </c>
      <c r="Q50" s="143" t="str">
        <f>IF('1.1 Organisation'!Q$6&lt;&gt;"","Nombre d'équipements","")</f>
        <v/>
      </c>
      <c r="R50" s="143" t="str">
        <f>IF('1.1 Organisation'!R$6&lt;&gt;"","Nombre d'équipements","")</f>
        <v/>
      </c>
      <c r="S50" s="143" t="str">
        <f>IF('1.1 Organisation'!S$6&lt;&gt;"","Nombre d'équipements","")</f>
        <v/>
      </c>
      <c r="T50" s="143" t="str">
        <f>IF('1.1 Organisation'!T$6&lt;&gt;"","Nombre d'équipements","")</f>
        <v/>
      </c>
      <c r="U50" s="143" t="str">
        <f>IF('1.1 Organisation'!U$6&lt;&gt;"","Nombre d'équipements","")</f>
        <v/>
      </c>
      <c r="V50" s="143" t="str">
        <f>IF('1.1 Organisation'!V$6&lt;&gt;"","Nombre d'équipements","")</f>
        <v/>
      </c>
      <c r="W50" s="143" t="str">
        <f>IF('1.1 Organisation'!W$6&lt;&gt;"","Nombre d'équipements","")</f>
        <v/>
      </c>
      <c r="X50" s="143" t="str">
        <f>IF('1.1 Organisation'!X$6&lt;&gt;"","Nombre d'équipements","")</f>
        <v/>
      </c>
      <c r="Y50" s="143" t="str">
        <f>IF('1.1 Organisation'!Y$6&lt;&gt;"","Nombre d'équipements","")</f>
        <v/>
      </c>
      <c r="Z50" s="143" t="str">
        <f>IF('1.1 Organisation'!Z$6&lt;&gt;"","Nombre d'équipements","")</f>
        <v/>
      </c>
      <c r="AA50" s="143" t="str">
        <f>IF('1.1 Organisation'!AA$6&lt;&gt;"","Nombre d'équipements","")</f>
        <v/>
      </c>
      <c r="AB50" s="143" t="str">
        <f>IF('1.1 Organisation'!AB$6&lt;&gt;"","Nombre d'équipements","")</f>
        <v/>
      </c>
      <c r="AC50" s="143" t="str">
        <f>IF('1.1 Organisation'!AC$6&lt;&gt;"","Nombre d'équipements","")</f>
        <v/>
      </c>
      <c r="AD50" s="143" t="str">
        <f>IF('1.1 Organisation'!AD$6&lt;&gt;"","Nombre d'équipements","")</f>
        <v/>
      </c>
      <c r="AE50" s="143" t="str">
        <f>IF('1.1 Organisation'!AE$6&lt;&gt;"","Nombre d'équipements","")</f>
        <v/>
      </c>
      <c r="AF50" s="143" t="str">
        <f>IF('1.1 Organisation'!AF$6&lt;&gt;"","Nombre d'équipements","")</f>
        <v/>
      </c>
      <c r="AG50" s="143" t="str">
        <f>IF('1.1 Organisation'!AG$6&lt;&gt;"","Nombre d'équipements","")</f>
        <v/>
      </c>
      <c r="AH50" s="143" t="str">
        <f>IF('1.1 Organisation'!AH$6&lt;&gt;"","Nombre d'équipements","")</f>
        <v/>
      </c>
      <c r="AI50" s="143" t="str">
        <f>IF('1.1 Organisation'!AI$6&lt;&gt;"","Nombre d'équipements","")</f>
        <v/>
      </c>
      <c r="AJ50" s="143" t="str">
        <f>IF('1.1 Organisation'!AJ$6&lt;&gt;"","Nombre d'équipements","")</f>
        <v/>
      </c>
      <c r="AK50" s="143" t="str">
        <f>IF('1.1 Organisation'!AK$6&lt;&gt;"","Nombre d'équipements","")</f>
        <v/>
      </c>
      <c r="AL50" s="143" t="str">
        <f>IF('1.1 Organisation'!AL$6&lt;&gt;"","Nombre d'équipements","")</f>
        <v/>
      </c>
      <c r="AM50" s="143" t="str">
        <f>IF('1.1 Organisation'!AM$6&lt;&gt;"","Nombre d'équipements","")</f>
        <v/>
      </c>
      <c r="AN50" s="143" t="str">
        <f>IF('1.1 Organisation'!AN$6&lt;&gt;"","Nombre d'équipements","")</f>
        <v/>
      </c>
      <c r="AO50" s="143" t="str">
        <f>IF('1.1 Organisation'!AO$6&lt;&gt;"","Nombre d'équipements","")</f>
        <v/>
      </c>
      <c r="AP50" s="143" t="str">
        <f>IF('1.1 Organisation'!AP$6&lt;&gt;"","Nombre d'équipements","")</f>
        <v/>
      </c>
      <c r="AQ50" s="143" t="str">
        <f>IF('1.1 Organisation'!AQ$6&lt;&gt;"","Nombre d'équipements","")</f>
        <v/>
      </c>
      <c r="AR50" s="143" t="str">
        <f>IF('1.1 Organisation'!AR$6&lt;&gt;"","Nombre d'équipements","")</f>
        <v/>
      </c>
      <c r="AS50" s="143" t="str">
        <f>IF('1.1 Organisation'!AS$6&lt;&gt;"","Nombre d'équipements","")</f>
        <v/>
      </c>
      <c r="AT50" s="143" t="str">
        <f>IF('1.1 Organisation'!AT$6&lt;&gt;"","Nombre d'équipements","")</f>
        <v/>
      </c>
      <c r="AU50" s="143" t="str">
        <f>IF('1.1 Organisation'!AU$6&lt;&gt;"","Nombre d'équipements","")</f>
        <v/>
      </c>
      <c r="AV50" s="143" t="str">
        <f>IF('1.1 Organisation'!AV$6&lt;&gt;"","Nombre d'équipements","")</f>
        <v/>
      </c>
      <c r="AW50" s="143" t="str">
        <f>IF('1.1 Organisation'!AW$6&lt;&gt;"","Nombre d'équipements","")</f>
        <v/>
      </c>
      <c r="AX50" s="143" t="str">
        <f>IF('1.1 Organisation'!AX$6&lt;&gt;"","Nombre d'équipements","")</f>
        <v/>
      </c>
      <c r="AY50" s="143" t="str">
        <f>IF('1.1 Organisation'!AY$6&lt;&gt;"","Nombre d'équipements","")</f>
        <v/>
      </c>
      <c r="AZ50" s="143" t="str">
        <f>IF('1.1 Organisation'!AZ$6&lt;&gt;"","Nombre d'équipements","")</f>
        <v/>
      </c>
      <c r="BA50" s="143" t="str">
        <f>IF('1.1 Organisation'!BA$6&lt;&gt;"","Nombre d'équipements","")</f>
        <v/>
      </c>
      <c r="BB50" s="143" t="str">
        <f>IF('1.1 Organisation'!BB$6&lt;&gt;"","Nombre d'équipements","")</f>
        <v/>
      </c>
      <c r="BC50" s="143" t="str">
        <f>IF('1.1 Organisation'!BC$6&lt;&gt;"","Nombre d'équipements","")</f>
        <v/>
      </c>
      <c r="BD50" s="143" t="str">
        <f>IF('1.1 Organisation'!BD$6&lt;&gt;"","Nombre d'équipements","")</f>
        <v/>
      </c>
      <c r="BE50" s="143" t="str">
        <f>IF('1.1 Organisation'!BE$6&lt;&gt;"","Nombre d'équipements","")</f>
        <v/>
      </c>
      <c r="BF50" s="143" t="str">
        <f>IF('1.1 Organisation'!BF$6&lt;&gt;"","Nombre d'équipements","")</f>
        <v/>
      </c>
      <c r="BG50" s="143" t="str">
        <f>IF('1.1 Organisation'!BG$6&lt;&gt;"","Nombre d'équipements","")</f>
        <v/>
      </c>
      <c r="BH50" s="143" t="str">
        <f>IF('1.1 Organisation'!BH$6&lt;&gt;"","Nombre d'équipements","")</f>
        <v/>
      </c>
      <c r="BI50" s="143" t="str">
        <f>IF('1.1 Organisation'!BI$6&lt;&gt;"","Nombre d'équipements","")</f>
        <v/>
      </c>
      <c r="BJ50" s="143" t="str">
        <f>IF('1.1 Organisation'!BJ$6&lt;&gt;"","Nombre d'équipements","")</f>
        <v/>
      </c>
      <c r="BK50" s="143" t="str">
        <f>IF('1.1 Organisation'!BK$6&lt;&gt;"","Nombre d'équipements","")</f>
        <v/>
      </c>
      <c r="BL50" s="143" t="str">
        <f>IF('1.1 Organisation'!BL$6&lt;&gt;"","Nombre d'équipements","")</f>
        <v/>
      </c>
      <c r="BM50" s="143" t="str">
        <f>IF('1.1 Organisation'!BM$6&lt;&gt;"","Nombre d'équipements","")</f>
        <v/>
      </c>
      <c r="BN50" s="143" t="str">
        <f>IF('1.1 Organisation'!BN$6&lt;&gt;"","Nombre d'équipements","")</f>
        <v/>
      </c>
      <c r="BO50" s="143" t="str">
        <f>IF('1.1 Organisation'!BO$6&lt;&gt;"","Nombre d'équipements","")</f>
        <v/>
      </c>
      <c r="BP50" s="143" t="str">
        <f>IF('1.1 Organisation'!BP$6&lt;&gt;"","Nombre d'équipements","")</f>
        <v/>
      </c>
      <c r="BQ50" s="143" t="str">
        <f>IF('1.1 Organisation'!BQ$6&lt;&gt;"","Nombre d'équipements","")</f>
        <v/>
      </c>
      <c r="BR50" s="143" t="str">
        <f>IF('1.1 Organisation'!BR$6&lt;&gt;"","Nombre d'équipements","")</f>
        <v/>
      </c>
      <c r="BS50" s="143" t="str">
        <f>IF('1.1 Organisation'!BS$6&lt;&gt;"","Nombre d'équipements","")</f>
        <v/>
      </c>
      <c r="BT50" s="143" t="str">
        <f>IF('1.1 Organisation'!BT$6&lt;&gt;"","Nombre d'équipements","")</f>
        <v/>
      </c>
      <c r="BU50" s="143" t="str">
        <f>IF('1.1 Organisation'!BU$6&lt;&gt;"","Nombre d'équipements","")</f>
        <v/>
      </c>
      <c r="BV50" s="143" t="str">
        <f>IF('1.1 Organisation'!BV$6&lt;&gt;"","Nombre d'équipements","")</f>
        <v/>
      </c>
      <c r="BW50" s="143" t="str">
        <f>IF('1.1 Organisation'!BW$6&lt;&gt;"","Nombre d'équipements","")</f>
        <v/>
      </c>
      <c r="BX50" s="143" t="str">
        <f>IF('1.1 Organisation'!BX$6&lt;&gt;"","Nombre d'équipements","")</f>
        <v/>
      </c>
      <c r="BY50" s="143" t="str">
        <f>IF('1.1 Organisation'!BY$6&lt;&gt;"","Nombre d'équipements","")</f>
        <v/>
      </c>
      <c r="BZ50" s="143" t="str">
        <f>IF('1.1 Organisation'!BZ$6&lt;&gt;"","Nombre d'équipements","")</f>
        <v/>
      </c>
      <c r="CA50" s="143" t="str">
        <f>IF('1.1 Organisation'!CA$6&lt;&gt;"","Nombre d'équipements","")</f>
        <v/>
      </c>
      <c r="CB50" s="143" t="str">
        <f>IF('1.1 Organisation'!CB$6&lt;&gt;"","Nombre d'équipements","")</f>
        <v/>
      </c>
      <c r="CC50" s="143" t="str">
        <f>IF('1.1 Organisation'!CC$6&lt;&gt;"","Nombre d'équipements","")</f>
        <v/>
      </c>
      <c r="CD50" s="143" t="str">
        <f>IF('1.1 Organisation'!CD$6&lt;&gt;"","Nombre d'équipements","")</f>
        <v/>
      </c>
      <c r="CE50" s="143" t="str">
        <f>IF('1.1 Organisation'!CE$6&lt;&gt;"","Nombre d'équipements","")</f>
        <v/>
      </c>
      <c r="CF50" s="143" t="str">
        <f>IF('1.1 Organisation'!CF$6&lt;&gt;"","Nombre d'équipements","")</f>
        <v/>
      </c>
      <c r="CG50" s="143" t="str">
        <f>IF('1.1 Organisation'!CG$6&lt;&gt;"","Nombre d'équipements","")</f>
        <v/>
      </c>
      <c r="CH50" s="143" t="str">
        <f>IF('1.1 Organisation'!CH$6&lt;&gt;"","Nombre d'équipements","")</f>
        <v/>
      </c>
      <c r="CI50" s="143" t="str">
        <f>IF('1.1 Organisation'!CI$6&lt;&gt;"","Nombre d'équipements","")</f>
        <v/>
      </c>
      <c r="CJ50" s="143" t="str">
        <f>IF('1.1 Organisation'!CJ$6&lt;&gt;"","Nombre d'équipements","")</f>
        <v/>
      </c>
      <c r="CK50" s="143" t="str">
        <f>IF('1.1 Organisation'!CK$6&lt;&gt;"","Nombre d'équipements","")</f>
        <v/>
      </c>
      <c r="CL50" s="143" t="str">
        <f>IF('1.1 Organisation'!CL$6&lt;&gt;"","Nombre d'équipements","")</f>
        <v/>
      </c>
      <c r="CM50" s="143" t="str">
        <f>IF('1.1 Organisation'!CM$6&lt;&gt;"","Nombre d'équipements","")</f>
        <v/>
      </c>
      <c r="CN50" s="143" t="str">
        <f>IF('1.1 Organisation'!CN$6&lt;&gt;"","Nombre d'équipements","")</f>
        <v/>
      </c>
      <c r="CO50" s="143" t="str">
        <f>IF('1.1 Organisation'!CO$6&lt;&gt;"","Nombre d'équipements","")</f>
        <v/>
      </c>
    </row>
    <row r="51" spans="2:93" ht="25.2" customHeight="1" x14ac:dyDescent="0.25"/>
    <row r="52" spans="2:93" ht="25.2" customHeight="1" x14ac:dyDescent="0.25"/>
    <row r="53" spans="2:93" ht="25.2" customHeight="1" x14ac:dyDescent="0.25"/>
    <row r="54" spans="2:93" ht="25.2" customHeight="1" x14ac:dyDescent="0.25"/>
    <row r="55" spans="2:93" ht="25.2" customHeight="1" x14ac:dyDescent="0.25"/>
    <row r="56" spans="2:93" ht="22.2" customHeight="1" x14ac:dyDescent="0.25"/>
    <row r="57" spans="2:93" ht="22.2" customHeight="1" x14ac:dyDescent="0.25"/>
    <row r="58" spans="2:93" ht="22.2" customHeight="1" x14ac:dyDescent="0.25"/>
    <row r="59" spans="2:93" ht="22.2" customHeight="1" x14ac:dyDescent="0.25"/>
    <row r="60" spans="2:93" ht="22.2" customHeight="1" x14ac:dyDescent="0.25"/>
    <row r="61" spans="2:93" ht="22.2" customHeight="1" x14ac:dyDescent="0.25"/>
    <row r="62" spans="2:93" ht="22.2" customHeight="1" x14ac:dyDescent="0.25"/>
    <row r="63" spans="2:93" ht="22.2" customHeight="1" x14ac:dyDescent="0.25"/>
    <row r="64" spans="2:93" ht="22.2" customHeight="1" x14ac:dyDescent="0.25"/>
    <row r="65" ht="22.2" customHeight="1" x14ac:dyDescent="0.25"/>
    <row r="66" ht="22.2" customHeight="1" x14ac:dyDescent="0.25"/>
    <row r="67" ht="22.2" customHeight="1" x14ac:dyDescent="0.25"/>
    <row r="68" ht="22.2" customHeight="1" x14ac:dyDescent="0.25"/>
    <row r="69" ht="22.2" customHeight="1" x14ac:dyDescent="0.25"/>
    <row r="70" ht="22.2" customHeight="1" x14ac:dyDescent="0.25"/>
    <row r="71" ht="22.2" customHeight="1" x14ac:dyDescent="0.25"/>
    <row r="72" ht="22.2" customHeight="1" x14ac:dyDescent="0.25"/>
    <row r="73" ht="22.2" customHeight="1" x14ac:dyDescent="0.25"/>
    <row r="74" ht="22.2" customHeight="1" x14ac:dyDescent="0.25"/>
    <row r="75" ht="22.2" customHeight="1" x14ac:dyDescent="0.25"/>
    <row r="76" ht="22.2" customHeight="1" x14ac:dyDescent="0.25"/>
    <row r="77" ht="22.2" customHeight="1" x14ac:dyDescent="0.25"/>
    <row r="78" ht="22.2" customHeight="1" x14ac:dyDescent="0.25"/>
    <row r="79" ht="22.2" customHeight="1" x14ac:dyDescent="0.25"/>
    <row r="80" ht="22.2" customHeight="1" x14ac:dyDescent="0.25"/>
    <row r="81" ht="22.2" customHeight="1" x14ac:dyDescent="0.25"/>
    <row r="82" ht="22.2" customHeight="1" x14ac:dyDescent="0.25"/>
    <row r="83" ht="22.2" customHeight="1" x14ac:dyDescent="0.25"/>
    <row r="84" ht="22.2" customHeight="1" x14ac:dyDescent="0.25"/>
    <row r="85" ht="22.2" customHeight="1" x14ac:dyDescent="0.25"/>
    <row r="86" ht="22.2" customHeight="1" x14ac:dyDescent="0.25"/>
    <row r="87" ht="22.2" customHeight="1" x14ac:dyDescent="0.25"/>
    <row r="88" ht="22.2" customHeight="1" x14ac:dyDescent="0.25"/>
    <row r="89" ht="22.2" customHeight="1" x14ac:dyDescent="0.25"/>
    <row r="90" ht="22.2" customHeight="1" x14ac:dyDescent="0.25"/>
    <row r="91" ht="22.2" customHeight="1" x14ac:dyDescent="0.25"/>
    <row r="92" ht="22.2" customHeight="1" x14ac:dyDescent="0.25"/>
    <row r="93" ht="22.2" customHeight="1" x14ac:dyDescent="0.25"/>
    <row r="94" ht="22.2" customHeight="1" x14ac:dyDescent="0.25"/>
    <row r="95" ht="22.2" customHeight="1" x14ac:dyDescent="0.25"/>
    <row r="96" ht="22.2" customHeight="1" x14ac:dyDescent="0.25"/>
    <row r="97" ht="22.2" customHeight="1" x14ac:dyDescent="0.25"/>
    <row r="98" ht="22.2" customHeight="1" x14ac:dyDescent="0.25"/>
    <row r="99" ht="22.2" customHeight="1" x14ac:dyDescent="0.25"/>
    <row r="100" ht="22.2" customHeight="1" x14ac:dyDescent="0.25"/>
    <row r="101" ht="22.2" customHeight="1" x14ac:dyDescent="0.25"/>
    <row r="102" ht="22.2" customHeight="1" x14ac:dyDescent="0.25"/>
    <row r="103" ht="22.2" customHeight="1" x14ac:dyDescent="0.25"/>
    <row r="104" ht="22.2" customHeight="1" x14ac:dyDescent="0.25"/>
    <row r="105" ht="22.2" customHeight="1" x14ac:dyDescent="0.25"/>
    <row r="106" ht="22.2" customHeight="1" x14ac:dyDescent="0.25"/>
    <row r="107" ht="22.2" customHeight="1" x14ac:dyDescent="0.25"/>
    <row r="108" ht="22.2" customHeight="1" x14ac:dyDescent="0.25"/>
    <row r="109" ht="22.2" customHeight="1" x14ac:dyDescent="0.25"/>
    <row r="110" ht="22.2" customHeight="1" x14ac:dyDescent="0.25"/>
    <row r="111" ht="22.2" customHeight="1" x14ac:dyDescent="0.25"/>
    <row r="112" ht="22.2" customHeight="1" x14ac:dyDescent="0.25"/>
    <row r="113" ht="22.2" customHeight="1" x14ac:dyDescent="0.25"/>
    <row r="114" ht="22.2" customHeight="1" x14ac:dyDescent="0.25"/>
    <row r="115" ht="22.2" customHeight="1" x14ac:dyDescent="0.25"/>
    <row r="116" ht="22.2" customHeight="1" x14ac:dyDescent="0.25"/>
    <row r="117" ht="22.2" customHeight="1" x14ac:dyDescent="0.25"/>
    <row r="118" ht="22.2" customHeight="1" x14ac:dyDescent="0.25"/>
    <row r="119" ht="22.2" customHeight="1" x14ac:dyDescent="0.25"/>
    <row r="120" ht="22.2" customHeight="1" x14ac:dyDescent="0.25"/>
    <row r="121" ht="22.2" customHeight="1" x14ac:dyDescent="0.25"/>
    <row r="122" ht="22.2" customHeight="1" x14ac:dyDescent="0.25"/>
    <row r="123" ht="22.2" customHeight="1" x14ac:dyDescent="0.25"/>
    <row r="124" ht="22.2" customHeight="1" x14ac:dyDescent="0.25"/>
    <row r="125" ht="22.2" customHeight="1" x14ac:dyDescent="0.25"/>
    <row r="126" ht="22.2" customHeight="1" x14ac:dyDescent="0.25"/>
    <row r="127" ht="22.2" customHeight="1" x14ac:dyDescent="0.25"/>
    <row r="128" ht="22.2" customHeight="1" x14ac:dyDescent="0.25"/>
    <row r="129" ht="22.2" customHeight="1" x14ac:dyDescent="0.25"/>
    <row r="130" ht="22.2" customHeight="1" x14ac:dyDescent="0.25"/>
    <row r="131" ht="22.2" customHeight="1" x14ac:dyDescent="0.25"/>
    <row r="132" ht="22.2" customHeight="1" x14ac:dyDescent="0.25"/>
    <row r="133" ht="22.2" customHeight="1" x14ac:dyDescent="0.25"/>
    <row r="134" ht="22.2" customHeight="1" x14ac:dyDescent="0.25"/>
    <row r="135" ht="22.2" customHeight="1" x14ac:dyDescent="0.25"/>
    <row r="136" ht="22.2" customHeight="1" x14ac:dyDescent="0.25"/>
    <row r="137" ht="22.2" customHeight="1" x14ac:dyDescent="0.25"/>
    <row r="138" ht="22.2" customHeight="1" x14ac:dyDescent="0.25"/>
    <row r="139" ht="22.2" customHeight="1" x14ac:dyDescent="0.25"/>
    <row r="140" ht="22.2" customHeight="1" x14ac:dyDescent="0.25"/>
    <row r="141" ht="22.2" customHeight="1" x14ac:dyDescent="0.25"/>
    <row r="142" ht="22.2" customHeight="1" x14ac:dyDescent="0.25"/>
    <row r="143" ht="22.2" customHeight="1" x14ac:dyDescent="0.25"/>
    <row r="144" ht="22.2" customHeight="1" x14ac:dyDescent="0.25"/>
    <row r="145" ht="22.2" customHeight="1" x14ac:dyDescent="0.25"/>
    <row r="146" ht="22.2" customHeight="1" x14ac:dyDescent="0.25"/>
    <row r="147" ht="22.2" customHeight="1" x14ac:dyDescent="0.25"/>
    <row r="148" ht="22.2" customHeight="1" x14ac:dyDescent="0.25"/>
    <row r="149" ht="22.2" customHeight="1" x14ac:dyDescent="0.25"/>
    <row r="150" ht="22.2" customHeight="1" x14ac:dyDescent="0.25"/>
    <row r="151" ht="22.2" customHeight="1" x14ac:dyDescent="0.25"/>
    <row r="152" ht="22.2" customHeight="1" x14ac:dyDescent="0.25"/>
    <row r="153" ht="22.2" customHeight="1" x14ac:dyDescent="0.25"/>
    <row r="154" ht="22.2" customHeight="1" x14ac:dyDescent="0.25"/>
    <row r="155" ht="22.2" customHeight="1" x14ac:dyDescent="0.25"/>
    <row r="156" ht="22.2" customHeight="1" x14ac:dyDescent="0.25"/>
    <row r="157" ht="22.2" customHeight="1" x14ac:dyDescent="0.25"/>
    <row r="158" ht="22.2" customHeight="1" x14ac:dyDescent="0.25"/>
    <row r="159" ht="22.2" customHeight="1" x14ac:dyDescent="0.25"/>
    <row r="160" ht="22.2" customHeight="1" x14ac:dyDescent="0.25"/>
    <row r="161" ht="22.2" customHeight="1" x14ac:dyDescent="0.25"/>
    <row r="162" ht="22.2" customHeight="1" x14ac:dyDescent="0.25"/>
    <row r="163" ht="22.2" customHeight="1" x14ac:dyDescent="0.25"/>
    <row r="164" ht="22.2" customHeight="1" x14ac:dyDescent="0.25"/>
    <row r="165" ht="22.2" customHeight="1" x14ac:dyDescent="0.25"/>
    <row r="166" ht="22.2" customHeight="1" x14ac:dyDescent="0.25"/>
    <row r="167" ht="22.2" customHeight="1" x14ac:dyDescent="0.25"/>
    <row r="168" ht="22.2" customHeight="1" x14ac:dyDescent="0.25"/>
    <row r="169" ht="22.2" customHeight="1" x14ac:dyDescent="0.25"/>
    <row r="170" ht="22.2" customHeight="1" x14ac:dyDescent="0.25"/>
    <row r="171" ht="22.2" customHeight="1" x14ac:dyDescent="0.25"/>
    <row r="172" ht="22.2" customHeight="1" x14ac:dyDescent="0.25"/>
    <row r="173" ht="22.2" customHeight="1" x14ac:dyDescent="0.25"/>
    <row r="174" ht="22.2" customHeight="1" x14ac:dyDescent="0.25"/>
    <row r="175" ht="22.2" customHeight="1" x14ac:dyDescent="0.25"/>
    <row r="176" ht="22.2" customHeight="1" x14ac:dyDescent="0.25"/>
    <row r="177" ht="22.2" customHeight="1" x14ac:dyDescent="0.25"/>
    <row r="178" ht="22.2" customHeight="1" x14ac:dyDescent="0.25"/>
    <row r="179" ht="22.2" customHeight="1" x14ac:dyDescent="0.25"/>
    <row r="180" ht="22.2" customHeight="1" x14ac:dyDescent="0.25"/>
    <row r="181" ht="22.2" customHeight="1" x14ac:dyDescent="0.25"/>
    <row r="182" ht="22.2" customHeight="1" x14ac:dyDescent="0.25"/>
    <row r="183" ht="22.2" customHeight="1" x14ac:dyDescent="0.25"/>
    <row r="184" ht="22.2" customHeight="1" x14ac:dyDescent="0.25"/>
    <row r="185" ht="22.2" customHeight="1" x14ac:dyDescent="0.25"/>
    <row r="186" ht="22.2" customHeight="1" x14ac:dyDescent="0.25"/>
    <row r="187" ht="22.2" customHeight="1" x14ac:dyDescent="0.25"/>
    <row r="188" ht="22.2" customHeight="1" x14ac:dyDescent="0.25"/>
    <row r="189" ht="22.2" customHeight="1" x14ac:dyDescent="0.25"/>
    <row r="190" ht="22.2" customHeight="1" x14ac:dyDescent="0.25"/>
    <row r="191" ht="22.2" customHeight="1" x14ac:dyDescent="0.25"/>
    <row r="192" ht="22.2" customHeight="1" x14ac:dyDescent="0.25"/>
    <row r="193" ht="22.2" customHeight="1" x14ac:dyDescent="0.25"/>
    <row r="194" ht="22.2" customHeight="1" x14ac:dyDescent="0.25"/>
    <row r="195" ht="22.2" customHeight="1" x14ac:dyDescent="0.25"/>
    <row r="196" ht="22.2" customHeight="1" x14ac:dyDescent="0.25"/>
    <row r="197" ht="22.2" customHeight="1" x14ac:dyDescent="0.25"/>
    <row r="198" ht="22.2" customHeight="1" x14ac:dyDescent="0.25"/>
    <row r="199" ht="22.2" customHeight="1" x14ac:dyDescent="0.25"/>
    <row r="200" ht="22.2" customHeight="1" x14ac:dyDescent="0.25"/>
    <row r="201" ht="22.2" customHeight="1" x14ac:dyDescent="0.25"/>
    <row r="202" ht="22.2" customHeight="1" x14ac:dyDescent="0.25"/>
    <row r="203" ht="22.2" customHeight="1" x14ac:dyDescent="0.25"/>
    <row r="204" ht="22.2" customHeight="1" x14ac:dyDescent="0.25"/>
    <row r="205" ht="22.2" customHeight="1" x14ac:dyDescent="0.25"/>
    <row r="206" ht="22.2" customHeight="1" x14ac:dyDescent="0.25"/>
    <row r="207" ht="22.2" customHeight="1" x14ac:dyDescent="0.25"/>
    <row r="208" ht="22.2" customHeight="1" x14ac:dyDescent="0.25"/>
    <row r="209" ht="22.2" customHeight="1" x14ac:dyDescent="0.25"/>
    <row r="210" ht="22.2" customHeight="1" x14ac:dyDescent="0.25"/>
    <row r="211" ht="22.2" customHeight="1" x14ac:dyDescent="0.25"/>
    <row r="212" ht="22.2" customHeight="1" x14ac:dyDescent="0.25"/>
    <row r="213" ht="22.2" customHeight="1" x14ac:dyDescent="0.25"/>
    <row r="214" ht="22.2" customHeight="1" x14ac:dyDescent="0.25"/>
    <row r="215" ht="22.2" customHeight="1" x14ac:dyDescent="0.25"/>
    <row r="216" ht="22.2" customHeight="1" x14ac:dyDescent="0.25"/>
    <row r="217" ht="22.2" customHeight="1" x14ac:dyDescent="0.25"/>
    <row r="218" ht="22.2" customHeight="1" x14ac:dyDescent="0.25"/>
    <row r="219" ht="22.2" customHeight="1" x14ac:dyDescent="0.25"/>
    <row r="220" ht="22.2" customHeight="1" x14ac:dyDescent="0.25"/>
    <row r="221" ht="22.2" customHeight="1" x14ac:dyDescent="0.25"/>
    <row r="222" ht="22.2" customHeight="1" x14ac:dyDescent="0.25"/>
    <row r="223" ht="22.2" customHeight="1" x14ac:dyDescent="0.25"/>
    <row r="224" ht="22.2" customHeight="1" x14ac:dyDescent="0.25"/>
    <row r="225" ht="22.2" customHeight="1" x14ac:dyDescent="0.25"/>
    <row r="226" ht="22.2" customHeight="1" x14ac:dyDescent="0.25"/>
    <row r="227" ht="22.2" customHeight="1" x14ac:dyDescent="0.25"/>
    <row r="228" ht="22.2" customHeight="1" x14ac:dyDescent="0.25"/>
    <row r="229" ht="22.2" customHeight="1" x14ac:dyDescent="0.25"/>
    <row r="230" ht="22.2" customHeight="1" x14ac:dyDescent="0.25"/>
    <row r="231" ht="22.2" customHeight="1" x14ac:dyDescent="0.25"/>
    <row r="232" ht="22.2" customHeight="1" x14ac:dyDescent="0.25"/>
    <row r="233" ht="22.2" customHeight="1" x14ac:dyDescent="0.25"/>
    <row r="234" ht="22.2" customHeight="1" x14ac:dyDescent="0.25"/>
    <row r="235" ht="22.2" customHeight="1" x14ac:dyDescent="0.25"/>
    <row r="236" ht="22.2" customHeight="1" x14ac:dyDescent="0.25"/>
    <row r="237" ht="22.2" customHeight="1" x14ac:dyDescent="0.25"/>
    <row r="238" ht="22.2" customHeight="1" x14ac:dyDescent="0.25"/>
    <row r="239" ht="22.2" customHeight="1" x14ac:dyDescent="0.25"/>
    <row r="240" ht="22.2" customHeight="1" x14ac:dyDescent="0.25"/>
    <row r="241" ht="22.2" customHeight="1" x14ac:dyDescent="0.25"/>
    <row r="242" ht="22.2" customHeight="1" x14ac:dyDescent="0.25"/>
    <row r="243" ht="22.2" customHeight="1" x14ac:dyDescent="0.25"/>
    <row r="244" ht="22.2" customHeight="1" x14ac:dyDescent="0.25"/>
    <row r="245" ht="22.2" customHeight="1" x14ac:dyDescent="0.25"/>
    <row r="246" ht="22.2" customHeight="1" x14ac:dyDescent="0.25"/>
    <row r="247" ht="22.2" customHeight="1" x14ac:dyDescent="0.25"/>
    <row r="248" ht="22.2" customHeight="1" x14ac:dyDescent="0.25"/>
    <row r="249" ht="22.2" customHeight="1" x14ac:dyDescent="0.25"/>
    <row r="250" ht="22.2" customHeight="1" x14ac:dyDescent="0.25"/>
    <row r="251" ht="22.2" customHeight="1" x14ac:dyDescent="0.25"/>
    <row r="252" ht="22.2" customHeight="1" x14ac:dyDescent="0.25"/>
    <row r="253" ht="22.2" customHeight="1" x14ac:dyDescent="0.25"/>
    <row r="254" ht="22.2" customHeight="1" x14ac:dyDescent="0.25"/>
    <row r="255" ht="22.2" customHeight="1" x14ac:dyDescent="0.25"/>
    <row r="256" ht="22.2" customHeight="1" x14ac:dyDescent="0.25"/>
    <row r="257" ht="22.2" customHeight="1" x14ac:dyDescent="0.25"/>
    <row r="258" ht="22.2" customHeight="1" x14ac:dyDescent="0.25"/>
    <row r="259" ht="22.2" customHeight="1" x14ac:dyDescent="0.25"/>
    <row r="260" ht="22.2" customHeight="1" x14ac:dyDescent="0.25"/>
    <row r="261" ht="22.2" customHeight="1" x14ac:dyDescent="0.25"/>
    <row r="262" ht="22.2" customHeight="1" x14ac:dyDescent="0.25"/>
    <row r="263" ht="22.2" customHeight="1" x14ac:dyDescent="0.25"/>
    <row r="264" ht="22.2" customHeight="1" x14ac:dyDescent="0.25"/>
    <row r="265" ht="22.2" customHeight="1" x14ac:dyDescent="0.25"/>
    <row r="266" ht="22.2" customHeight="1" x14ac:dyDescent="0.25"/>
    <row r="267" ht="22.2" customHeight="1" x14ac:dyDescent="0.25"/>
    <row r="268" ht="22.2" customHeight="1" x14ac:dyDescent="0.25"/>
    <row r="269" ht="22.2" customHeight="1" x14ac:dyDescent="0.25"/>
    <row r="270" ht="22.2" customHeight="1" x14ac:dyDescent="0.25"/>
    <row r="271" ht="22.2" customHeight="1" x14ac:dyDescent="0.25"/>
    <row r="272" ht="22.2" customHeight="1" x14ac:dyDescent="0.25"/>
    <row r="273" ht="22.2" customHeight="1" x14ac:dyDescent="0.25"/>
    <row r="274" ht="22.2" customHeight="1" x14ac:dyDescent="0.25"/>
    <row r="275" ht="22.2" customHeight="1" x14ac:dyDescent="0.25"/>
    <row r="276" ht="22.2" customHeight="1" x14ac:dyDescent="0.25"/>
    <row r="277" ht="22.2" customHeight="1" x14ac:dyDescent="0.25"/>
    <row r="278" ht="22.2" customHeight="1" x14ac:dyDescent="0.25"/>
    <row r="279" ht="22.2" customHeight="1" x14ac:dyDescent="0.25"/>
    <row r="280" ht="22.2" customHeight="1" x14ac:dyDescent="0.25"/>
    <row r="281" ht="22.2" customHeight="1" x14ac:dyDescent="0.25"/>
    <row r="282" ht="22.2" customHeight="1" x14ac:dyDescent="0.25"/>
    <row r="283" ht="22.2" customHeight="1" x14ac:dyDescent="0.25"/>
    <row r="284" ht="22.2" customHeight="1" x14ac:dyDescent="0.25"/>
    <row r="285" ht="22.2" customHeight="1" x14ac:dyDescent="0.25"/>
    <row r="286" ht="22.2" customHeight="1" x14ac:dyDescent="0.25"/>
    <row r="287" ht="22.2" customHeight="1" x14ac:dyDescent="0.25"/>
    <row r="288" ht="22.2" customHeight="1" x14ac:dyDescent="0.25"/>
    <row r="289" ht="22.2" customHeight="1" x14ac:dyDescent="0.25"/>
    <row r="290" ht="22.2" customHeight="1" x14ac:dyDescent="0.25"/>
    <row r="291" ht="22.2" customHeight="1" x14ac:dyDescent="0.25"/>
    <row r="292" ht="22.2" customHeight="1" x14ac:dyDescent="0.25"/>
    <row r="293" ht="22.2" customHeight="1" x14ac:dyDescent="0.25"/>
    <row r="294" ht="22.2" customHeight="1" x14ac:dyDescent="0.25"/>
    <row r="295" ht="22.2" customHeight="1" x14ac:dyDescent="0.25"/>
    <row r="296" ht="22.2" customHeight="1" x14ac:dyDescent="0.25"/>
    <row r="297" ht="22.2" customHeight="1" x14ac:dyDescent="0.25"/>
    <row r="298" ht="22.2" customHeight="1" x14ac:dyDescent="0.25"/>
    <row r="299" ht="22.2" customHeight="1" x14ac:dyDescent="0.25"/>
    <row r="300" ht="22.2" customHeight="1" x14ac:dyDescent="0.25"/>
    <row r="301" ht="22.2" customHeight="1" x14ac:dyDescent="0.25"/>
    <row r="302" ht="22.2" customHeight="1" x14ac:dyDescent="0.25"/>
    <row r="303" ht="22.2" customHeight="1" x14ac:dyDescent="0.25"/>
    <row r="304" ht="22.2" customHeight="1" x14ac:dyDescent="0.25"/>
    <row r="305" ht="22.2" customHeight="1" x14ac:dyDescent="0.25"/>
    <row r="306" ht="22.2" customHeight="1" x14ac:dyDescent="0.25"/>
    <row r="307" ht="22.2" customHeight="1" x14ac:dyDescent="0.25"/>
    <row r="308" ht="22.2" customHeight="1" x14ac:dyDescent="0.25"/>
    <row r="309" ht="22.2" customHeight="1" x14ac:dyDescent="0.25"/>
    <row r="310" ht="22.2" customHeight="1" x14ac:dyDescent="0.25"/>
    <row r="311" ht="22.2" customHeight="1" x14ac:dyDescent="0.25"/>
    <row r="312" ht="22.2" customHeight="1" x14ac:dyDescent="0.25"/>
    <row r="313" ht="22.2" customHeight="1" x14ac:dyDescent="0.25"/>
    <row r="314" ht="22.2" customHeight="1" x14ac:dyDescent="0.25"/>
    <row r="315" ht="22.2" customHeight="1" x14ac:dyDescent="0.25"/>
    <row r="316" ht="22.2" customHeight="1" x14ac:dyDescent="0.25"/>
    <row r="317" ht="22.2" customHeight="1" x14ac:dyDescent="0.25"/>
    <row r="318" ht="22.2" customHeight="1" x14ac:dyDescent="0.25"/>
    <row r="319" ht="22.2" customHeight="1" x14ac:dyDescent="0.25"/>
    <row r="320" ht="22.2" customHeight="1" x14ac:dyDescent="0.25"/>
    <row r="321" ht="22.2" customHeight="1" x14ac:dyDescent="0.25"/>
    <row r="322" ht="22.2" customHeight="1" x14ac:dyDescent="0.25"/>
    <row r="323" ht="22.2" customHeight="1" x14ac:dyDescent="0.25"/>
    <row r="324" ht="22.2" customHeight="1" x14ac:dyDescent="0.25"/>
    <row r="325" ht="22.2" customHeight="1" x14ac:dyDescent="0.25"/>
    <row r="326" ht="22.2" customHeight="1" x14ac:dyDescent="0.25"/>
    <row r="327" ht="22.2" customHeight="1" x14ac:dyDescent="0.25"/>
    <row r="328" ht="22.2" customHeight="1" x14ac:dyDescent="0.25"/>
    <row r="329" ht="22.2" customHeight="1" x14ac:dyDescent="0.25"/>
    <row r="330" ht="22.2" customHeight="1" x14ac:dyDescent="0.25"/>
    <row r="331" ht="22.2" customHeight="1" x14ac:dyDescent="0.25"/>
    <row r="332" ht="22.2" customHeight="1" x14ac:dyDescent="0.25"/>
    <row r="333" ht="22.2" customHeight="1" x14ac:dyDescent="0.25"/>
    <row r="334" ht="22.2" customHeight="1" x14ac:dyDescent="0.25"/>
    <row r="335" ht="22.2" customHeight="1" x14ac:dyDescent="0.25"/>
    <row r="336" ht="22.2" customHeight="1" x14ac:dyDescent="0.25"/>
    <row r="337" ht="22.2" customHeight="1" x14ac:dyDescent="0.25"/>
    <row r="338" ht="22.2" customHeight="1" x14ac:dyDescent="0.25"/>
    <row r="339" ht="22.2" customHeight="1" x14ac:dyDescent="0.25"/>
    <row r="340" ht="22.2" customHeight="1" x14ac:dyDescent="0.25"/>
    <row r="341" ht="22.2" customHeight="1" x14ac:dyDescent="0.25"/>
    <row r="342" ht="22.2" customHeight="1" x14ac:dyDescent="0.25"/>
    <row r="343" ht="22.2" customHeight="1" x14ac:dyDescent="0.25"/>
    <row r="344" ht="22.2" customHeight="1" x14ac:dyDescent="0.25"/>
    <row r="345" ht="22.2" customHeight="1" x14ac:dyDescent="0.25"/>
    <row r="346" ht="22.2" customHeight="1" x14ac:dyDescent="0.25"/>
    <row r="347" ht="22.2" customHeight="1" x14ac:dyDescent="0.25"/>
    <row r="348" ht="22.2" customHeight="1" x14ac:dyDescent="0.25"/>
    <row r="349" ht="22.2" customHeight="1" x14ac:dyDescent="0.25"/>
    <row r="350" ht="22.2" customHeight="1" x14ac:dyDescent="0.25"/>
    <row r="351" ht="22.2" customHeight="1" x14ac:dyDescent="0.25"/>
    <row r="352" ht="22.2" customHeight="1" x14ac:dyDescent="0.25"/>
    <row r="353" ht="22.2" customHeight="1" x14ac:dyDescent="0.25"/>
    <row r="354" ht="22.2" customHeight="1" x14ac:dyDescent="0.25"/>
    <row r="355" ht="22.2" customHeight="1" x14ac:dyDescent="0.25"/>
    <row r="356" ht="22.2" customHeight="1" x14ac:dyDescent="0.25"/>
    <row r="357" ht="22.2" customHeight="1" x14ac:dyDescent="0.25"/>
    <row r="358" ht="22.2" customHeight="1" x14ac:dyDescent="0.25"/>
    <row r="359" ht="22.2" customHeight="1" x14ac:dyDescent="0.25"/>
    <row r="360" ht="22.2" customHeight="1" x14ac:dyDescent="0.25"/>
    <row r="361" ht="22.2" customHeight="1" x14ac:dyDescent="0.25"/>
    <row r="362" ht="22.2" customHeight="1" x14ac:dyDescent="0.25"/>
    <row r="363" ht="22.2" customHeight="1" x14ac:dyDescent="0.25"/>
    <row r="364" ht="22.2" customHeight="1" x14ac:dyDescent="0.25"/>
    <row r="365" ht="22.2" customHeight="1" x14ac:dyDescent="0.25"/>
    <row r="366" ht="22.2" customHeight="1" x14ac:dyDescent="0.25"/>
    <row r="367" ht="22.2" customHeight="1" x14ac:dyDescent="0.25"/>
    <row r="368" ht="22.2" customHeight="1" x14ac:dyDescent="0.25"/>
    <row r="369" ht="22.2" customHeight="1" x14ac:dyDescent="0.25"/>
    <row r="370" ht="22.2" customHeight="1" x14ac:dyDescent="0.25"/>
    <row r="371" ht="22.2" customHeight="1" x14ac:dyDescent="0.25"/>
    <row r="372" ht="22.2" customHeight="1" x14ac:dyDescent="0.25"/>
    <row r="373" ht="22.2" customHeight="1" x14ac:dyDescent="0.25"/>
    <row r="374" ht="22.2" customHeight="1" x14ac:dyDescent="0.25"/>
    <row r="375" ht="22.2" customHeight="1" x14ac:dyDescent="0.25"/>
    <row r="376" ht="22.2" customHeight="1" x14ac:dyDescent="0.25"/>
    <row r="377" ht="22.2" customHeight="1" x14ac:dyDescent="0.25"/>
    <row r="378" ht="22.2" customHeight="1" x14ac:dyDescent="0.25"/>
    <row r="379" ht="22.2" customHeight="1" x14ac:dyDescent="0.25"/>
    <row r="380" ht="22.2" customHeight="1" x14ac:dyDescent="0.25"/>
    <row r="381" ht="22.2" customHeight="1" x14ac:dyDescent="0.25"/>
    <row r="382" ht="22.2" customHeight="1" x14ac:dyDescent="0.25"/>
    <row r="383" ht="22.2" customHeight="1" x14ac:dyDescent="0.25"/>
    <row r="384" ht="22.2" customHeight="1" x14ac:dyDescent="0.25"/>
    <row r="385" ht="22.2" customHeight="1" x14ac:dyDescent="0.25"/>
    <row r="386" ht="22.2" customHeight="1" x14ac:dyDescent="0.25"/>
    <row r="387" ht="22.2" customHeight="1" x14ac:dyDescent="0.25"/>
    <row r="388" ht="22.2" customHeight="1" x14ac:dyDescent="0.25"/>
    <row r="389" ht="22.2" customHeight="1" x14ac:dyDescent="0.25"/>
    <row r="390" ht="22.2" customHeight="1" x14ac:dyDescent="0.25"/>
    <row r="391" ht="22.2" customHeight="1" x14ac:dyDescent="0.25"/>
    <row r="392" ht="22.2" customHeight="1" x14ac:dyDescent="0.25"/>
    <row r="393" ht="22.2" customHeight="1" x14ac:dyDescent="0.25"/>
    <row r="394" ht="22.2" customHeight="1" x14ac:dyDescent="0.25"/>
    <row r="395" ht="22.2" customHeight="1" x14ac:dyDescent="0.25"/>
    <row r="396" ht="22.2" customHeight="1" x14ac:dyDescent="0.25"/>
    <row r="397" ht="22.2" customHeight="1" x14ac:dyDescent="0.25"/>
    <row r="398" ht="22.2" customHeight="1" x14ac:dyDescent="0.25"/>
    <row r="399" ht="22.2" customHeight="1" x14ac:dyDescent="0.25"/>
    <row r="400" ht="22.2" customHeight="1" x14ac:dyDescent="0.25"/>
    <row r="401" ht="22.2" customHeight="1" x14ac:dyDescent="0.25"/>
    <row r="402" ht="22.2" customHeight="1" x14ac:dyDescent="0.25"/>
    <row r="403" ht="22.2" customHeight="1" x14ac:dyDescent="0.25"/>
    <row r="404" ht="22.2" customHeight="1" x14ac:dyDescent="0.25"/>
    <row r="405" ht="22.2" customHeight="1" x14ac:dyDescent="0.25"/>
    <row r="406" ht="22.2" customHeight="1" x14ac:dyDescent="0.25"/>
    <row r="407" ht="22.2" customHeight="1" x14ac:dyDescent="0.25"/>
    <row r="408" ht="22.2" customHeight="1" x14ac:dyDescent="0.25"/>
    <row r="409" ht="22.2" customHeight="1" x14ac:dyDescent="0.25"/>
    <row r="410" ht="22.2" customHeight="1" x14ac:dyDescent="0.25"/>
    <row r="411" ht="22.2" customHeight="1" x14ac:dyDescent="0.25"/>
    <row r="412" ht="22.2" customHeight="1" x14ac:dyDescent="0.25"/>
    <row r="413" ht="22.2" customHeight="1" x14ac:dyDescent="0.25"/>
    <row r="414" ht="22.2" customHeight="1" x14ac:dyDescent="0.25"/>
    <row r="415" ht="22.2" customHeight="1" x14ac:dyDescent="0.25"/>
    <row r="416" ht="22.2" customHeight="1" x14ac:dyDescent="0.25"/>
    <row r="417" ht="22.2" customHeight="1" x14ac:dyDescent="0.25"/>
    <row r="418" ht="22.2" customHeight="1" x14ac:dyDescent="0.25"/>
    <row r="419" ht="22.2" customHeight="1" x14ac:dyDescent="0.25"/>
    <row r="420" ht="22.2" customHeight="1" x14ac:dyDescent="0.25"/>
    <row r="421" ht="22.2" customHeight="1" x14ac:dyDescent="0.25"/>
    <row r="422" ht="22.2" customHeight="1" x14ac:dyDescent="0.25"/>
    <row r="423" ht="22.2" customHeight="1" x14ac:dyDescent="0.25"/>
    <row r="424" ht="22.2" customHeight="1" x14ac:dyDescent="0.25"/>
    <row r="425" ht="22.2" customHeight="1" x14ac:dyDescent="0.25"/>
    <row r="426" ht="22.2" customHeight="1" x14ac:dyDescent="0.25"/>
    <row r="427" ht="22.2" customHeight="1" x14ac:dyDescent="0.25"/>
    <row r="428" ht="22.2" customHeight="1" x14ac:dyDescent="0.25"/>
    <row r="429" ht="22.2" customHeight="1" x14ac:dyDescent="0.25"/>
    <row r="430" ht="22.2" customHeight="1" x14ac:dyDescent="0.25"/>
    <row r="431" ht="22.2" customHeight="1" x14ac:dyDescent="0.25"/>
    <row r="432" ht="22.2" customHeight="1" x14ac:dyDescent="0.25"/>
    <row r="433" ht="22.2" customHeight="1" x14ac:dyDescent="0.25"/>
    <row r="434" ht="22.2" customHeight="1" x14ac:dyDescent="0.25"/>
    <row r="435" ht="22.2" customHeight="1" x14ac:dyDescent="0.25"/>
    <row r="436" ht="22.2" customHeight="1" x14ac:dyDescent="0.25"/>
    <row r="437" ht="22.2" customHeight="1" x14ac:dyDescent="0.25"/>
    <row r="438" ht="22.2" customHeight="1" x14ac:dyDescent="0.25"/>
    <row r="439" ht="22.2" customHeight="1" x14ac:dyDescent="0.25"/>
    <row r="440" ht="22.2" customHeight="1" x14ac:dyDescent="0.25"/>
    <row r="441" ht="22.2" customHeight="1" x14ac:dyDescent="0.25"/>
    <row r="442" ht="22.2" customHeight="1" x14ac:dyDescent="0.25"/>
    <row r="443" ht="22.2" customHeight="1" x14ac:dyDescent="0.25"/>
    <row r="444" ht="22.2" customHeight="1" x14ac:dyDescent="0.25"/>
    <row r="445" ht="22.2" customHeight="1" x14ac:dyDescent="0.25"/>
    <row r="446" ht="22.2" customHeight="1" x14ac:dyDescent="0.25"/>
    <row r="447" ht="22.2" customHeight="1" x14ac:dyDescent="0.25"/>
    <row r="448" ht="22.2" customHeight="1" x14ac:dyDescent="0.25"/>
    <row r="449" ht="22.2" customHeight="1" x14ac:dyDescent="0.25"/>
    <row r="450" ht="22.2" customHeight="1" x14ac:dyDescent="0.25"/>
    <row r="451" ht="22.2" customHeight="1" x14ac:dyDescent="0.25"/>
    <row r="452" ht="22.2" customHeight="1" x14ac:dyDescent="0.25"/>
    <row r="453" ht="22.2" customHeight="1" x14ac:dyDescent="0.25"/>
    <row r="454" ht="22.2" customHeight="1" x14ac:dyDescent="0.25"/>
    <row r="455" ht="22.2" customHeight="1" x14ac:dyDescent="0.25"/>
    <row r="456" ht="22.2" customHeight="1" x14ac:dyDescent="0.25"/>
    <row r="457" ht="22.2" customHeight="1" x14ac:dyDescent="0.25"/>
    <row r="458" ht="22.2" customHeight="1" x14ac:dyDescent="0.25"/>
    <row r="459" ht="22.2" customHeight="1" x14ac:dyDescent="0.25"/>
    <row r="460" ht="22.2" customHeight="1" x14ac:dyDescent="0.25"/>
    <row r="461" ht="22.2" customHeight="1" x14ac:dyDescent="0.25"/>
    <row r="462" ht="22.2" customHeight="1" x14ac:dyDescent="0.25"/>
    <row r="463" ht="22.2" customHeight="1" x14ac:dyDescent="0.25"/>
    <row r="464" ht="22.2" customHeight="1" x14ac:dyDescent="0.25"/>
    <row r="465" ht="22.2" customHeight="1" x14ac:dyDescent="0.25"/>
    <row r="466" ht="22.2" customHeight="1" x14ac:dyDescent="0.25"/>
    <row r="467" ht="22.2" customHeight="1" x14ac:dyDescent="0.25"/>
    <row r="468" ht="22.2" customHeight="1" x14ac:dyDescent="0.25"/>
    <row r="469" ht="22.2" customHeight="1" x14ac:dyDescent="0.25"/>
    <row r="470" ht="22.2" customHeight="1" x14ac:dyDescent="0.25"/>
    <row r="471" ht="22.2" customHeight="1" x14ac:dyDescent="0.25"/>
    <row r="472" ht="22.2" customHeight="1" x14ac:dyDescent="0.25"/>
    <row r="473" ht="22.2" customHeight="1" x14ac:dyDescent="0.25"/>
    <row r="474" ht="22.2" customHeight="1" x14ac:dyDescent="0.25"/>
    <row r="475" ht="22.2" customHeight="1" x14ac:dyDescent="0.25"/>
    <row r="476" ht="22.2" customHeight="1" x14ac:dyDescent="0.25"/>
    <row r="477" ht="22.2" customHeight="1" x14ac:dyDescent="0.25"/>
    <row r="478" ht="22.2" customHeight="1" x14ac:dyDescent="0.25"/>
    <row r="479" ht="22.2" customHeight="1" x14ac:dyDescent="0.25"/>
    <row r="480" ht="22.2" customHeight="1" x14ac:dyDescent="0.25"/>
    <row r="481" ht="22.2" customHeight="1" x14ac:dyDescent="0.25"/>
    <row r="482" ht="22.2" customHeight="1" x14ac:dyDescent="0.25"/>
    <row r="483" ht="22.2" customHeight="1" x14ac:dyDescent="0.25"/>
    <row r="484" ht="22.2" customHeight="1" x14ac:dyDescent="0.25"/>
    <row r="485" ht="22.2" customHeight="1" x14ac:dyDescent="0.25"/>
    <row r="486" ht="22.2" customHeight="1" x14ac:dyDescent="0.25"/>
    <row r="487" ht="22.2" customHeight="1" x14ac:dyDescent="0.25"/>
    <row r="488" ht="22.2" customHeight="1" x14ac:dyDescent="0.25"/>
    <row r="489" ht="22.2" customHeight="1" x14ac:dyDescent="0.25"/>
    <row r="490" ht="22.2" customHeight="1" x14ac:dyDescent="0.25"/>
    <row r="491" ht="22.2" customHeight="1" x14ac:dyDescent="0.25"/>
    <row r="492" ht="22.2" customHeight="1" x14ac:dyDescent="0.25"/>
    <row r="493" ht="22.2" customHeight="1" x14ac:dyDescent="0.25"/>
    <row r="494" ht="22.2" customHeight="1" x14ac:dyDescent="0.25"/>
    <row r="495" ht="22.2" customHeight="1" x14ac:dyDescent="0.25"/>
    <row r="496" ht="22.2" customHeight="1" x14ac:dyDescent="0.25"/>
    <row r="497" ht="22.2" customHeight="1" x14ac:dyDescent="0.25"/>
    <row r="498" ht="22.2" customHeight="1" x14ac:dyDescent="0.25"/>
    <row r="499" ht="22.2" customHeight="1" x14ac:dyDescent="0.25"/>
    <row r="500" ht="22.2" customHeight="1" x14ac:dyDescent="0.25"/>
    <row r="501" ht="22.2" customHeight="1" x14ac:dyDescent="0.25"/>
    <row r="502" ht="22.2" customHeight="1" x14ac:dyDescent="0.25"/>
    <row r="503" ht="22.2" customHeight="1" x14ac:dyDescent="0.25"/>
    <row r="504" ht="22.2" customHeight="1" x14ac:dyDescent="0.25"/>
    <row r="505" ht="22.2" customHeight="1" x14ac:dyDescent="0.25"/>
    <row r="506" ht="22.2" customHeight="1" x14ac:dyDescent="0.25"/>
    <row r="507" ht="22.2" customHeight="1" x14ac:dyDescent="0.25"/>
    <row r="508" ht="22.2" customHeight="1" x14ac:dyDescent="0.25"/>
    <row r="509" ht="22.2" customHeight="1" x14ac:dyDescent="0.25"/>
    <row r="510" ht="22.2" customHeight="1" x14ac:dyDescent="0.25"/>
    <row r="511" ht="22.2" customHeight="1" x14ac:dyDescent="0.25"/>
    <row r="512" ht="22.2" customHeight="1" x14ac:dyDescent="0.25"/>
    <row r="513" ht="22.2" customHeight="1" x14ac:dyDescent="0.25"/>
    <row r="514" ht="22.2" customHeight="1" x14ac:dyDescent="0.25"/>
    <row r="515" ht="22.2" customHeight="1" x14ac:dyDescent="0.25"/>
    <row r="516" ht="22.2" customHeight="1" x14ac:dyDescent="0.25"/>
    <row r="517" ht="22.2" customHeight="1" x14ac:dyDescent="0.25"/>
    <row r="518" ht="22.2" customHeight="1" x14ac:dyDescent="0.25"/>
    <row r="519" ht="22.2" customHeight="1" x14ac:dyDescent="0.25"/>
    <row r="520" ht="22.2" customHeight="1" x14ac:dyDescent="0.25"/>
    <row r="521" ht="22.2" customHeight="1" x14ac:dyDescent="0.25"/>
    <row r="522" ht="22.2" customHeight="1" x14ac:dyDescent="0.25"/>
    <row r="523" ht="22.2" customHeight="1" x14ac:dyDescent="0.25"/>
    <row r="524" ht="22.2" customHeight="1" x14ac:dyDescent="0.25"/>
    <row r="525" ht="22.2" customHeight="1" x14ac:dyDescent="0.25"/>
    <row r="526" ht="22.2" customHeight="1" x14ac:dyDescent="0.25"/>
    <row r="527" ht="22.2" customHeight="1" x14ac:dyDescent="0.25"/>
    <row r="528" ht="22.2" customHeight="1" x14ac:dyDescent="0.25"/>
    <row r="529" ht="22.2" customHeight="1" x14ac:dyDescent="0.25"/>
    <row r="530" ht="22.2" customHeight="1" x14ac:dyDescent="0.25"/>
    <row r="531" ht="22.2" customHeight="1" x14ac:dyDescent="0.25"/>
    <row r="532" ht="22.2" customHeight="1" x14ac:dyDescent="0.25"/>
    <row r="533" ht="22.2" customHeight="1" x14ac:dyDescent="0.25"/>
    <row r="534" ht="22.2" customHeight="1" x14ac:dyDescent="0.25"/>
    <row r="535" ht="22.2" customHeight="1" x14ac:dyDescent="0.25"/>
    <row r="536" ht="22.2" customHeight="1" x14ac:dyDescent="0.25"/>
    <row r="537" ht="22.2" customHeight="1" x14ac:dyDescent="0.25"/>
    <row r="538" ht="22.2" customHeight="1" x14ac:dyDescent="0.25"/>
    <row r="539" ht="22.2" customHeight="1" x14ac:dyDescent="0.25"/>
    <row r="540" ht="22.2" customHeight="1" x14ac:dyDescent="0.25"/>
    <row r="541" ht="22.2" customHeight="1" x14ac:dyDescent="0.25"/>
    <row r="542" ht="22.2" customHeight="1" x14ac:dyDescent="0.25"/>
    <row r="543" ht="22.2" customHeight="1" x14ac:dyDescent="0.25"/>
    <row r="544" ht="22.2" customHeight="1" x14ac:dyDescent="0.25"/>
    <row r="545" ht="22.2" customHeight="1" x14ac:dyDescent="0.25"/>
    <row r="546" ht="22.2" customHeight="1" x14ac:dyDescent="0.25"/>
    <row r="547" ht="22.2" customHeight="1" x14ac:dyDescent="0.25"/>
    <row r="548" ht="22.2" customHeight="1" x14ac:dyDescent="0.25"/>
    <row r="549" ht="22.2" customHeight="1" x14ac:dyDescent="0.25"/>
    <row r="550" ht="22.2" customHeight="1" x14ac:dyDescent="0.25"/>
    <row r="551" ht="22.2" customHeight="1" x14ac:dyDescent="0.25"/>
    <row r="552" ht="22.2" customHeight="1" x14ac:dyDescent="0.25"/>
    <row r="553" ht="22.2" customHeight="1" x14ac:dyDescent="0.25"/>
    <row r="554" ht="22.2" customHeight="1" x14ac:dyDescent="0.25"/>
    <row r="555" ht="22.2" customHeight="1" x14ac:dyDescent="0.25"/>
    <row r="556" ht="22.2" customHeight="1" x14ac:dyDescent="0.25"/>
    <row r="557" ht="22.2" customHeight="1" x14ac:dyDescent="0.25"/>
    <row r="558" ht="22.2" customHeight="1" x14ac:dyDescent="0.25"/>
    <row r="559" ht="22.2" customHeight="1" x14ac:dyDescent="0.25"/>
    <row r="560" ht="22.2" customHeight="1" x14ac:dyDescent="0.25"/>
    <row r="561" ht="22.2" customHeight="1" x14ac:dyDescent="0.25"/>
    <row r="562" ht="22.2" customHeight="1" x14ac:dyDescent="0.25"/>
    <row r="563" ht="22.2" customHeight="1" x14ac:dyDescent="0.25"/>
    <row r="564" ht="22.2" customHeight="1" x14ac:dyDescent="0.25"/>
    <row r="565" ht="22.2" customHeight="1" x14ac:dyDescent="0.25"/>
    <row r="566" ht="22.2" customHeight="1" x14ac:dyDescent="0.25"/>
    <row r="567" ht="22.2" customHeight="1" x14ac:dyDescent="0.25"/>
    <row r="568" ht="22.2" customHeight="1" x14ac:dyDescent="0.25"/>
    <row r="569" ht="22.2" customHeight="1" x14ac:dyDescent="0.25"/>
    <row r="570" ht="22.2" customHeight="1" x14ac:dyDescent="0.25"/>
    <row r="571" ht="22.2" customHeight="1" x14ac:dyDescent="0.25"/>
    <row r="572" ht="22.2" customHeight="1" x14ac:dyDescent="0.25"/>
    <row r="573" ht="22.2" customHeight="1" x14ac:dyDescent="0.25"/>
    <row r="574" ht="22.2" customHeight="1" x14ac:dyDescent="0.25"/>
    <row r="575" ht="22.2" customHeight="1" x14ac:dyDescent="0.25"/>
    <row r="576" ht="22.2" customHeight="1" x14ac:dyDescent="0.25"/>
    <row r="577" ht="22.2" customHeight="1" x14ac:dyDescent="0.25"/>
    <row r="578" ht="22.2" customHeight="1" x14ac:dyDescent="0.25"/>
    <row r="579" ht="22.2" customHeight="1" x14ac:dyDescent="0.25"/>
    <row r="580" ht="22.2" customHeight="1" x14ac:dyDescent="0.25"/>
    <row r="581" ht="22.2" customHeight="1" x14ac:dyDescent="0.25"/>
    <row r="582" ht="22.2" customHeight="1" x14ac:dyDescent="0.25"/>
    <row r="583" ht="22.2" customHeight="1" x14ac:dyDescent="0.25"/>
    <row r="584" ht="22.2" customHeight="1" x14ac:dyDescent="0.25"/>
    <row r="585" ht="22.2" customHeight="1" x14ac:dyDescent="0.25"/>
    <row r="586" ht="22.2" customHeight="1" x14ac:dyDescent="0.25"/>
    <row r="587" ht="22.2" customHeight="1" x14ac:dyDescent="0.25"/>
    <row r="588" ht="22.2" customHeight="1" x14ac:dyDescent="0.25"/>
    <row r="589" ht="22.2" customHeight="1" x14ac:dyDescent="0.25"/>
    <row r="590" ht="22.2" customHeight="1" x14ac:dyDescent="0.25"/>
    <row r="591" ht="22.2" customHeight="1" x14ac:dyDescent="0.25"/>
    <row r="592" ht="22.2" customHeight="1" x14ac:dyDescent="0.25"/>
    <row r="593" ht="22.2" customHeight="1" x14ac:dyDescent="0.25"/>
    <row r="594" ht="22.2" customHeight="1" x14ac:dyDescent="0.25"/>
    <row r="595" ht="22.2" customHeight="1" x14ac:dyDescent="0.25"/>
    <row r="596" ht="22.2" customHeight="1" x14ac:dyDescent="0.25"/>
    <row r="597" ht="22.2" customHeight="1" x14ac:dyDescent="0.25"/>
    <row r="598" ht="22.2" customHeight="1" x14ac:dyDescent="0.25"/>
    <row r="599" ht="22.2" customHeight="1" x14ac:dyDescent="0.25"/>
    <row r="600" ht="22.2" customHeight="1" x14ac:dyDescent="0.25"/>
    <row r="601" ht="22.2" customHeight="1" x14ac:dyDescent="0.25"/>
    <row r="602" ht="22.2" customHeight="1" x14ac:dyDescent="0.25"/>
    <row r="603" ht="22.2" customHeight="1" x14ac:dyDescent="0.25"/>
    <row r="604" ht="22.2" customHeight="1" x14ac:dyDescent="0.25"/>
    <row r="605" ht="22.2" customHeight="1" x14ac:dyDescent="0.25"/>
    <row r="606" ht="22.2" customHeight="1" x14ac:dyDescent="0.25"/>
    <row r="607" ht="22.2" customHeight="1" x14ac:dyDescent="0.25"/>
    <row r="608" ht="22.2" customHeight="1" x14ac:dyDescent="0.25"/>
    <row r="609" ht="22.2" customHeight="1" x14ac:dyDescent="0.25"/>
    <row r="610" ht="22.2" customHeight="1" x14ac:dyDescent="0.25"/>
    <row r="611" ht="22.2" customHeight="1" x14ac:dyDescent="0.25"/>
    <row r="612" ht="22.2" customHeight="1" x14ac:dyDescent="0.25"/>
    <row r="613" ht="22.2" customHeight="1" x14ac:dyDescent="0.25"/>
    <row r="614" ht="22.2" customHeight="1" x14ac:dyDescent="0.25"/>
    <row r="615" ht="22.2" customHeight="1" x14ac:dyDescent="0.25"/>
    <row r="616" ht="22.2" customHeight="1" x14ac:dyDescent="0.25"/>
    <row r="617" ht="22.2" customHeight="1" x14ac:dyDescent="0.25"/>
    <row r="618" ht="22.2" customHeight="1" x14ac:dyDescent="0.25"/>
    <row r="619" ht="22.2" customHeight="1" x14ac:dyDescent="0.25"/>
    <row r="620" ht="22.2" customHeight="1" x14ac:dyDescent="0.25"/>
    <row r="621" ht="22.2" customHeight="1" x14ac:dyDescent="0.25"/>
    <row r="622" ht="22.2" customHeight="1" x14ac:dyDescent="0.25"/>
    <row r="623" ht="22.2" customHeight="1" x14ac:dyDescent="0.25"/>
    <row r="624" ht="22.2" customHeight="1" x14ac:dyDescent="0.25"/>
    <row r="625" ht="22.2" customHeight="1" x14ac:dyDescent="0.25"/>
    <row r="626" ht="22.2" customHeight="1" x14ac:dyDescent="0.25"/>
    <row r="627" ht="22.2" customHeight="1" x14ac:dyDescent="0.25"/>
    <row r="628" ht="22.2" customHeight="1" x14ac:dyDescent="0.25"/>
    <row r="629" ht="22.2" customHeight="1" x14ac:dyDescent="0.25"/>
    <row r="630" ht="22.2" customHeight="1" x14ac:dyDescent="0.25"/>
    <row r="631" ht="22.2" customHeight="1" x14ac:dyDescent="0.25"/>
    <row r="632" ht="22.2" customHeight="1" x14ac:dyDescent="0.25"/>
    <row r="633" ht="22.2" customHeight="1" x14ac:dyDescent="0.25"/>
    <row r="634" ht="22.2" customHeight="1" x14ac:dyDescent="0.25"/>
    <row r="635" ht="22.2" customHeight="1" x14ac:dyDescent="0.25"/>
    <row r="636" ht="22.2" customHeight="1" x14ac:dyDescent="0.25"/>
    <row r="637" ht="22.2" customHeight="1" x14ac:dyDescent="0.25"/>
    <row r="638" ht="22.2" customHeight="1" x14ac:dyDescent="0.25"/>
    <row r="639" ht="22.2" customHeight="1" x14ac:dyDescent="0.25"/>
    <row r="640" ht="22.2" customHeight="1" x14ac:dyDescent="0.25"/>
    <row r="641" ht="22.2" customHeight="1" x14ac:dyDescent="0.25"/>
    <row r="642" ht="22.2" customHeight="1" x14ac:dyDescent="0.25"/>
    <row r="643" ht="22.2" customHeight="1" x14ac:dyDescent="0.25"/>
    <row r="644" ht="22.2" customHeight="1" x14ac:dyDescent="0.25"/>
    <row r="645" ht="22.2" customHeight="1" x14ac:dyDescent="0.25"/>
    <row r="646" ht="22.2" customHeight="1" x14ac:dyDescent="0.25"/>
    <row r="647" ht="22.2" customHeight="1" x14ac:dyDescent="0.25"/>
    <row r="648" ht="22.2" customHeight="1" x14ac:dyDescent="0.25"/>
    <row r="649" ht="22.2" customHeight="1" x14ac:dyDescent="0.25"/>
    <row r="650" ht="22.2" customHeight="1" x14ac:dyDescent="0.25"/>
    <row r="651" ht="22.2" customHeight="1" x14ac:dyDescent="0.25"/>
    <row r="652" ht="22.2" customHeight="1" x14ac:dyDescent="0.25"/>
    <row r="653" ht="22.2" customHeight="1" x14ac:dyDescent="0.25"/>
    <row r="654" ht="22.2" customHeight="1" x14ac:dyDescent="0.25"/>
    <row r="655" ht="22.2" customHeight="1" x14ac:dyDescent="0.25"/>
    <row r="656" ht="22.2" customHeight="1" x14ac:dyDescent="0.25"/>
    <row r="657" ht="22.2" customHeight="1" x14ac:dyDescent="0.25"/>
    <row r="658" ht="22.2" customHeight="1" x14ac:dyDescent="0.25"/>
    <row r="659" ht="22.2" customHeight="1" x14ac:dyDescent="0.25"/>
    <row r="660" ht="22.2" customHeight="1" x14ac:dyDescent="0.25"/>
    <row r="661" ht="22.2" customHeight="1" x14ac:dyDescent="0.25"/>
    <row r="662" ht="22.2" customHeight="1" x14ac:dyDescent="0.25"/>
    <row r="663" ht="22.2" customHeight="1" x14ac:dyDescent="0.25"/>
    <row r="664" ht="22.2" customHeight="1" x14ac:dyDescent="0.25"/>
    <row r="665" ht="22.2" customHeight="1" x14ac:dyDescent="0.25"/>
    <row r="666" ht="22.2" customHeight="1" x14ac:dyDescent="0.25"/>
    <row r="667" ht="22.2" customHeight="1" x14ac:dyDescent="0.25"/>
    <row r="668" ht="22.2" customHeight="1" x14ac:dyDescent="0.25"/>
    <row r="669" ht="22.2" customHeight="1" x14ac:dyDescent="0.25"/>
    <row r="670" ht="22.2" customHeight="1" x14ac:dyDescent="0.25"/>
    <row r="671" ht="22.2" customHeight="1" x14ac:dyDescent="0.25"/>
    <row r="672" ht="22.2" customHeight="1" x14ac:dyDescent="0.25"/>
    <row r="673" ht="22.2" customHeight="1" x14ac:dyDescent="0.25"/>
    <row r="674" ht="22.2" customHeight="1" x14ac:dyDescent="0.25"/>
    <row r="675" ht="22.2" customHeight="1" x14ac:dyDescent="0.25"/>
    <row r="676" ht="22.2" customHeight="1" x14ac:dyDescent="0.25"/>
    <row r="677" ht="22.2" customHeight="1" x14ac:dyDescent="0.25"/>
    <row r="678" ht="22.2" customHeight="1" x14ac:dyDescent="0.25"/>
    <row r="679" ht="22.2" customHeight="1" x14ac:dyDescent="0.25"/>
    <row r="680" ht="22.2" customHeight="1" x14ac:dyDescent="0.25"/>
    <row r="681" ht="22.2" customHeight="1" x14ac:dyDescent="0.25"/>
    <row r="682" ht="22.2" customHeight="1" x14ac:dyDescent="0.25"/>
    <row r="683" ht="22.2" customHeight="1" x14ac:dyDescent="0.25"/>
    <row r="684" ht="22.2" customHeight="1" x14ac:dyDescent="0.25"/>
    <row r="685" ht="22.2" customHeight="1" x14ac:dyDescent="0.25"/>
    <row r="686" ht="22.2" customHeight="1" x14ac:dyDescent="0.25"/>
    <row r="687" ht="22.2" customHeight="1" x14ac:dyDescent="0.25"/>
    <row r="688" ht="22.2" customHeight="1" x14ac:dyDescent="0.25"/>
    <row r="689" ht="22.2" customHeight="1" x14ac:dyDescent="0.25"/>
    <row r="690" ht="22.2" customHeight="1" x14ac:dyDescent="0.25"/>
    <row r="691" ht="22.2" customHeight="1" x14ac:dyDescent="0.25"/>
    <row r="692" ht="22.2" customHeight="1" x14ac:dyDescent="0.25"/>
    <row r="693" ht="22.2" customHeight="1" x14ac:dyDescent="0.25"/>
    <row r="694" ht="22.2" customHeight="1" x14ac:dyDescent="0.25"/>
    <row r="695" ht="22.2" customHeight="1" x14ac:dyDescent="0.25"/>
    <row r="696" ht="22.2" customHeight="1" x14ac:dyDescent="0.25"/>
    <row r="697" ht="22.2" customHeight="1" x14ac:dyDescent="0.25"/>
    <row r="698" ht="22.2" customHeight="1" x14ac:dyDescent="0.25"/>
    <row r="699" ht="22.2" customHeight="1" x14ac:dyDescent="0.25"/>
    <row r="700" ht="22.2" customHeight="1" x14ac:dyDescent="0.25"/>
    <row r="701" ht="22.2" customHeight="1" x14ac:dyDescent="0.25"/>
    <row r="702" ht="22.2" customHeight="1" x14ac:dyDescent="0.25"/>
    <row r="703" ht="22.2" customHeight="1" x14ac:dyDescent="0.25"/>
    <row r="704" ht="22.2" customHeight="1" x14ac:dyDescent="0.25"/>
    <row r="705" ht="22.2" customHeight="1" x14ac:dyDescent="0.25"/>
    <row r="706" ht="22.2" customHeight="1" x14ac:dyDescent="0.25"/>
    <row r="707" ht="22.2" customHeight="1" x14ac:dyDescent="0.25"/>
    <row r="708" ht="22.2" customHeight="1" x14ac:dyDescent="0.25"/>
    <row r="709" ht="22.2" customHeight="1" x14ac:dyDescent="0.25"/>
    <row r="710" ht="22.2" customHeight="1" x14ac:dyDescent="0.25"/>
    <row r="711" ht="22.2" customHeight="1" x14ac:dyDescent="0.25"/>
    <row r="712" ht="22.2" customHeight="1" x14ac:dyDescent="0.25"/>
    <row r="713" ht="22.2" customHeight="1" x14ac:dyDescent="0.25"/>
    <row r="714" ht="22.2" customHeight="1" x14ac:dyDescent="0.25"/>
    <row r="715" ht="22.2" customHeight="1" x14ac:dyDescent="0.25"/>
    <row r="716" ht="22.2" customHeight="1" x14ac:dyDescent="0.25"/>
    <row r="717" ht="22.2" customHeight="1" x14ac:dyDescent="0.25"/>
    <row r="718" ht="22.2" customHeight="1" x14ac:dyDescent="0.25"/>
    <row r="719" ht="22.2" customHeight="1" x14ac:dyDescent="0.25"/>
    <row r="720" ht="22.2" customHeight="1" x14ac:dyDescent="0.25"/>
    <row r="721" ht="22.2" customHeight="1" x14ac:dyDescent="0.25"/>
    <row r="722" ht="22.2" customHeight="1" x14ac:dyDescent="0.25"/>
    <row r="723" ht="22.2" customHeight="1" x14ac:dyDescent="0.25"/>
    <row r="724" ht="22.2" customHeight="1" x14ac:dyDescent="0.25"/>
    <row r="725" ht="22.2" customHeight="1" x14ac:dyDescent="0.25"/>
    <row r="726" ht="22.2" customHeight="1" x14ac:dyDescent="0.25"/>
    <row r="727" ht="22.2" customHeight="1" x14ac:dyDescent="0.25"/>
    <row r="728" ht="22.2" customHeight="1" x14ac:dyDescent="0.25"/>
    <row r="729" ht="22.2" customHeight="1" x14ac:dyDescent="0.25"/>
    <row r="730" ht="22.2" customHeight="1" x14ac:dyDescent="0.25"/>
    <row r="731" ht="22.2" customHeight="1" x14ac:dyDescent="0.25"/>
    <row r="732" ht="22.2" customHeight="1" x14ac:dyDescent="0.25"/>
    <row r="733" ht="22.2" customHeight="1" x14ac:dyDescent="0.25"/>
    <row r="734" ht="22.2" customHeight="1" x14ac:dyDescent="0.25"/>
    <row r="735" ht="22.2" customHeight="1" x14ac:dyDescent="0.25"/>
    <row r="736" ht="22.2" customHeight="1" x14ac:dyDescent="0.25"/>
    <row r="737" ht="22.2" customHeight="1" x14ac:dyDescent="0.25"/>
    <row r="738" ht="22.2" customHeight="1" x14ac:dyDescent="0.25"/>
    <row r="739" ht="22.2" customHeight="1" x14ac:dyDescent="0.25"/>
    <row r="740" ht="22.2" customHeight="1" x14ac:dyDescent="0.25"/>
    <row r="741" ht="22.2" customHeight="1" x14ac:dyDescent="0.25"/>
    <row r="742" ht="22.2" customHeight="1" x14ac:dyDescent="0.25"/>
    <row r="743" ht="22.2" customHeight="1" x14ac:dyDescent="0.25"/>
    <row r="744" ht="22.2" customHeight="1" x14ac:dyDescent="0.25"/>
    <row r="745" ht="22.2" customHeight="1" x14ac:dyDescent="0.25"/>
    <row r="746" ht="22.2" customHeight="1" x14ac:dyDescent="0.25"/>
    <row r="747" ht="22.2" customHeight="1" x14ac:dyDescent="0.25"/>
    <row r="748" ht="22.2" customHeight="1" x14ac:dyDescent="0.25"/>
    <row r="749" ht="22.2" customHeight="1" x14ac:dyDescent="0.25"/>
    <row r="750" ht="22.2" customHeight="1" x14ac:dyDescent="0.25"/>
    <row r="751" ht="22.2" customHeight="1" x14ac:dyDescent="0.25"/>
    <row r="752" ht="22.2" customHeight="1" x14ac:dyDescent="0.25"/>
    <row r="753" ht="22.2" customHeight="1" x14ac:dyDescent="0.25"/>
    <row r="754" ht="22.2" customHeight="1" x14ac:dyDescent="0.25"/>
    <row r="755" ht="22.2" customHeight="1" x14ac:dyDescent="0.25"/>
    <row r="756" ht="22.2" customHeight="1" x14ac:dyDescent="0.25"/>
    <row r="757" ht="22.2" customHeight="1" x14ac:dyDescent="0.25"/>
    <row r="758" ht="22.2" customHeight="1" x14ac:dyDescent="0.25"/>
    <row r="759" ht="22.2" customHeight="1" x14ac:dyDescent="0.25"/>
    <row r="760" ht="22.2" customHeight="1" x14ac:dyDescent="0.25"/>
    <row r="761" ht="22.2" customHeight="1" x14ac:dyDescent="0.25"/>
    <row r="762" ht="22.2" customHeight="1" x14ac:dyDescent="0.25"/>
    <row r="763" ht="22.2" customHeight="1" x14ac:dyDescent="0.25"/>
    <row r="764" ht="22.2" customHeight="1" x14ac:dyDescent="0.25"/>
    <row r="765" ht="22.2" customHeight="1" x14ac:dyDescent="0.25"/>
    <row r="766" ht="22.2" customHeight="1" x14ac:dyDescent="0.25"/>
    <row r="767" ht="22.2" customHeight="1" x14ac:dyDescent="0.25"/>
    <row r="768" ht="22.2" customHeight="1" x14ac:dyDescent="0.25"/>
    <row r="769" ht="22.2" customHeight="1" x14ac:dyDescent="0.25"/>
    <row r="770" ht="22.2" customHeight="1" x14ac:dyDescent="0.25"/>
    <row r="771" ht="22.2" customHeight="1" x14ac:dyDescent="0.25"/>
    <row r="772" ht="22.2" customHeight="1" x14ac:dyDescent="0.25"/>
    <row r="773" ht="22.2" customHeight="1" x14ac:dyDescent="0.25"/>
    <row r="774" ht="22.2" customHeight="1" x14ac:dyDescent="0.25"/>
    <row r="775" ht="22.2" customHeight="1" x14ac:dyDescent="0.25"/>
    <row r="776" ht="22.2" customHeight="1" x14ac:dyDescent="0.25"/>
    <row r="777" ht="22.2" customHeight="1" x14ac:dyDescent="0.25"/>
    <row r="778" ht="22.2" customHeight="1" x14ac:dyDescent="0.25"/>
    <row r="779" ht="22.2" customHeight="1" x14ac:dyDescent="0.25"/>
    <row r="780" ht="22.2" customHeight="1" x14ac:dyDescent="0.25"/>
    <row r="781" ht="22.2" customHeight="1" x14ac:dyDescent="0.25"/>
    <row r="782" ht="22.2" customHeight="1" x14ac:dyDescent="0.25"/>
    <row r="783" ht="22.2" customHeight="1" x14ac:dyDescent="0.25"/>
    <row r="784" ht="22.2" customHeight="1" x14ac:dyDescent="0.25"/>
    <row r="785" ht="22.2" customHeight="1" x14ac:dyDescent="0.25"/>
    <row r="786" ht="22.2" customHeight="1" x14ac:dyDescent="0.25"/>
    <row r="787" ht="22.2" customHeight="1" x14ac:dyDescent="0.25"/>
    <row r="788" ht="22.2" customHeight="1" x14ac:dyDescent="0.25"/>
    <row r="789" ht="22.2" customHeight="1" x14ac:dyDescent="0.25"/>
    <row r="790" ht="22.2" customHeight="1" x14ac:dyDescent="0.25"/>
    <row r="791" ht="22.2" customHeight="1" x14ac:dyDescent="0.25"/>
    <row r="792" ht="22.2" customHeight="1" x14ac:dyDescent="0.25"/>
    <row r="793" ht="22.2" customHeight="1" x14ac:dyDescent="0.25"/>
    <row r="794" ht="22.2" customHeight="1" x14ac:dyDescent="0.25"/>
    <row r="795" ht="22.2" customHeight="1" x14ac:dyDescent="0.25"/>
    <row r="796" ht="22.2" customHeight="1" x14ac:dyDescent="0.25"/>
    <row r="797" ht="22.2" customHeight="1" x14ac:dyDescent="0.25"/>
    <row r="798" ht="22.2" customHeight="1" x14ac:dyDescent="0.25"/>
    <row r="799" ht="22.2" customHeight="1" x14ac:dyDescent="0.25"/>
    <row r="800" ht="22.2" customHeight="1" x14ac:dyDescent="0.25"/>
    <row r="801" ht="22.2" customHeight="1" x14ac:dyDescent="0.25"/>
    <row r="802" ht="22.2" customHeight="1" x14ac:dyDescent="0.25"/>
    <row r="803" ht="22.2" customHeight="1" x14ac:dyDescent="0.25"/>
    <row r="804" ht="22.2" customHeight="1" x14ac:dyDescent="0.25"/>
    <row r="805" ht="22.2" customHeight="1" x14ac:dyDescent="0.25"/>
    <row r="806" ht="22.2" customHeight="1" x14ac:dyDescent="0.25"/>
    <row r="807" ht="22.2" customHeight="1" x14ac:dyDescent="0.25"/>
    <row r="808" ht="22.2" customHeight="1" x14ac:dyDescent="0.25"/>
    <row r="809" ht="22.2" customHeight="1" x14ac:dyDescent="0.25"/>
    <row r="810" ht="22.2" customHeight="1" x14ac:dyDescent="0.25"/>
    <row r="811" ht="22.2" customHeight="1" x14ac:dyDescent="0.25"/>
    <row r="812" ht="22.2" customHeight="1" x14ac:dyDescent="0.25"/>
    <row r="813" ht="22.2" customHeight="1" x14ac:dyDescent="0.25"/>
    <row r="814" ht="22.2" customHeight="1" x14ac:dyDescent="0.25"/>
    <row r="815" ht="22.2" customHeight="1" x14ac:dyDescent="0.25"/>
    <row r="816" ht="22.2" customHeight="1" x14ac:dyDescent="0.25"/>
    <row r="817" ht="22.2" customHeight="1" x14ac:dyDescent="0.25"/>
    <row r="818" ht="22.2" customHeight="1" x14ac:dyDescent="0.25"/>
    <row r="819" ht="22.2" customHeight="1" x14ac:dyDescent="0.25"/>
    <row r="820" ht="22.2" customHeight="1" x14ac:dyDescent="0.25"/>
    <row r="821" ht="22.2" customHeight="1" x14ac:dyDescent="0.25"/>
    <row r="822" ht="22.2" customHeight="1" x14ac:dyDescent="0.25"/>
    <row r="823" ht="22.2" customHeight="1" x14ac:dyDescent="0.25"/>
    <row r="824" ht="22.2" customHeight="1" x14ac:dyDescent="0.25"/>
    <row r="825" ht="22.2" customHeight="1" x14ac:dyDescent="0.25"/>
    <row r="826" ht="22.2" customHeight="1" x14ac:dyDescent="0.25"/>
    <row r="827" ht="22.2" customHeight="1" x14ac:dyDescent="0.25"/>
    <row r="828" ht="22.2" customHeight="1" x14ac:dyDescent="0.25"/>
    <row r="829" ht="22.2" customHeight="1" x14ac:dyDescent="0.25"/>
    <row r="830" ht="22.2" customHeight="1" x14ac:dyDescent="0.25"/>
    <row r="831" ht="22.2" customHeight="1" x14ac:dyDescent="0.25"/>
    <row r="832" ht="22.2" customHeight="1" x14ac:dyDescent="0.25"/>
    <row r="833" ht="22.2" customHeight="1" x14ac:dyDescent="0.25"/>
    <row r="834" ht="22.2" customHeight="1" x14ac:dyDescent="0.25"/>
    <row r="835" ht="22.2" customHeight="1" x14ac:dyDescent="0.25"/>
    <row r="836" ht="22.2" customHeight="1" x14ac:dyDescent="0.25"/>
    <row r="837" ht="22.2" customHeight="1" x14ac:dyDescent="0.25"/>
    <row r="838" ht="22.2" customHeight="1" x14ac:dyDescent="0.25"/>
    <row r="839" ht="22.2" customHeight="1" x14ac:dyDescent="0.25"/>
    <row r="840" ht="22.2" customHeight="1" x14ac:dyDescent="0.25"/>
    <row r="841" ht="22.2" customHeight="1" x14ac:dyDescent="0.25"/>
    <row r="842" ht="22.2" customHeight="1" x14ac:dyDescent="0.25"/>
    <row r="843" ht="22.2" customHeight="1" x14ac:dyDescent="0.25"/>
    <row r="844" ht="22.2" customHeight="1" x14ac:dyDescent="0.25"/>
    <row r="845" ht="22.2" customHeight="1" x14ac:dyDescent="0.25"/>
    <row r="846" ht="22.2" customHeight="1" x14ac:dyDescent="0.25"/>
    <row r="847" ht="22.2" customHeight="1" x14ac:dyDescent="0.25"/>
    <row r="848" ht="22.2" customHeight="1" x14ac:dyDescent="0.25"/>
    <row r="849" ht="22.2" customHeight="1" x14ac:dyDescent="0.25"/>
    <row r="850" ht="22.2" customHeight="1" x14ac:dyDescent="0.25"/>
    <row r="851" ht="22.2" customHeight="1" x14ac:dyDescent="0.25"/>
    <row r="852" ht="22.2" customHeight="1" x14ac:dyDescent="0.25"/>
    <row r="853" ht="22.2" customHeight="1" x14ac:dyDescent="0.25"/>
    <row r="854" ht="22.2" customHeight="1" x14ac:dyDescent="0.25"/>
    <row r="855" ht="22.2" customHeight="1" x14ac:dyDescent="0.25"/>
    <row r="856" ht="22.2" customHeight="1" x14ac:dyDescent="0.25"/>
    <row r="857" ht="22.2" customHeight="1" x14ac:dyDescent="0.25"/>
    <row r="858" ht="22.2" customHeight="1" x14ac:dyDescent="0.25"/>
    <row r="859" ht="22.2" customHeight="1" x14ac:dyDescent="0.25"/>
    <row r="860" ht="22.2" customHeight="1" x14ac:dyDescent="0.25"/>
    <row r="861" ht="22.2" customHeight="1" x14ac:dyDescent="0.25"/>
    <row r="862" ht="22.2" customHeight="1" x14ac:dyDescent="0.25"/>
    <row r="863" ht="22.2" customHeight="1" x14ac:dyDescent="0.25"/>
    <row r="864" ht="22.2" customHeight="1" x14ac:dyDescent="0.25"/>
    <row r="865" ht="22.2" customHeight="1" x14ac:dyDescent="0.25"/>
    <row r="866" ht="22.2" customHeight="1" x14ac:dyDescent="0.25"/>
    <row r="867" ht="22.2" customHeight="1" x14ac:dyDescent="0.25"/>
    <row r="868" ht="22.2" customHeight="1" x14ac:dyDescent="0.25"/>
    <row r="869" ht="22.2" customHeight="1" x14ac:dyDescent="0.25"/>
    <row r="870" ht="22.2" customHeight="1" x14ac:dyDescent="0.25"/>
    <row r="871" ht="22.2" customHeight="1" x14ac:dyDescent="0.25"/>
    <row r="872" ht="22.2" customHeight="1" x14ac:dyDescent="0.25"/>
    <row r="873" ht="22.2" customHeight="1" x14ac:dyDescent="0.25"/>
    <row r="874" ht="22.2" customHeight="1" x14ac:dyDescent="0.25"/>
    <row r="875" ht="22.2" customHeight="1" x14ac:dyDescent="0.25"/>
    <row r="876" ht="22.2" customHeight="1" x14ac:dyDescent="0.25"/>
    <row r="877" ht="22.2" customHeight="1" x14ac:dyDescent="0.25"/>
    <row r="878" ht="22.2" customHeight="1" x14ac:dyDescent="0.25"/>
    <row r="879" ht="22.2" customHeight="1" x14ac:dyDescent="0.25"/>
    <row r="880" ht="22.2" customHeight="1" x14ac:dyDescent="0.25"/>
    <row r="881" ht="22.2" customHeight="1" x14ac:dyDescent="0.25"/>
    <row r="882" ht="22.2" customHeight="1" x14ac:dyDescent="0.25"/>
    <row r="883" ht="22.2" customHeight="1" x14ac:dyDescent="0.25"/>
    <row r="884" ht="22.2" customHeight="1" x14ac:dyDescent="0.25"/>
    <row r="885" ht="22.2" customHeight="1" x14ac:dyDescent="0.25"/>
    <row r="886" ht="22.2" customHeight="1" x14ac:dyDescent="0.25"/>
    <row r="887" ht="22.2" customHeight="1" x14ac:dyDescent="0.25"/>
    <row r="888" ht="22.2" customHeight="1" x14ac:dyDescent="0.25"/>
    <row r="889" ht="22.2" customHeight="1" x14ac:dyDescent="0.25"/>
    <row r="890" ht="22.2" customHeight="1" x14ac:dyDescent="0.25"/>
    <row r="891" ht="22.2" customHeight="1" x14ac:dyDescent="0.25"/>
    <row r="892" ht="22.2" customHeight="1" x14ac:dyDescent="0.25"/>
    <row r="893" ht="22.2" customHeight="1" x14ac:dyDescent="0.25"/>
    <row r="894" ht="22.2" customHeight="1" x14ac:dyDescent="0.25"/>
    <row r="895" ht="22.2" customHeight="1" x14ac:dyDescent="0.25"/>
    <row r="896" ht="22.2" customHeight="1" x14ac:dyDescent="0.25"/>
    <row r="897" ht="22.2" customHeight="1" x14ac:dyDescent="0.25"/>
    <row r="898" ht="22.2" customHeight="1" x14ac:dyDescent="0.25"/>
    <row r="899" ht="22.2" customHeight="1" x14ac:dyDescent="0.25"/>
    <row r="900" ht="22.2" customHeight="1" x14ac:dyDescent="0.25"/>
    <row r="901" ht="22.2" customHeight="1" x14ac:dyDescent="0.25"/>
    <row r="902" ht="22.2" customHeight="1" x14ac:dyDescent="0.25"/>
    <row r="903" ht="22.2" customHeight="1" x14ac:dyDescent="0.25"/>
    <row r="904" ht="22.2" customHeight="1" x14ac:dyDescent="0.25"/>
    <row r="905" ht="22.2" customHeight="1" x14ac:dyDescent="0.25"/>
    <row r="906" ht="22.2" customHeight="1" x14ac:dyDescent="0.25"/>
    <row r="907" ht="22.2" customHeight="1" x14ac:dyDescent="0.25"/>
    <row r="908" ht="22.2" customHeight="1" x14ac:dyDescent="0.25"/>
    <row r="909" ht="22.2" customHeight="1" x14ac:dyDescent="0.25"/>
    <row r="910" ht="22.2" customHeight="1" x14ac:dyDescent="0.25"/>
    <row r="911" ht="22.2" customHeight="1" x14ac:dyDescent="0.25"/>
    <row r="912" ht="22.2" customHeight="1" x14ac:dyDescent="0.25"/>
    <row r="913" ht="22.2" customHeight="1" x14ac:dyDescent="0.25"/>
    <row r="914" ht="22.2" customHeight="1" x14ac:dyDescent="0.25"/>
    <row r="915" ht="22.2" customHeight="1" x14ac:dyDescent="0.25"/>
    <row r="916" ht="22.2" customHeight="1" x14ac:dyDescent="0.25"/>
    <row r="917" ht="22.2" customHeight="1" x14ac:dyDescent="0.25"/>
    <row r="918" ht="22.2" customHeight="1" x14ac:dyDescent="0.25"/>
    <row r="919" ht="22.2" customHeight="1" x14ac:dyDescent="0.25"/>
    <row r="920" ht="22.2" customHeight="1" x14ac:dyDescent="0.25"/>
    <row r="921" ht="22.2" customHeight="1" x14ac:dyDescent="0.25"/>
    <row r="922" ht="22.2" customHeight="1" x14ac:dyDescent="0.25"/>
    <row r="923" ht="22.2" customHeight="1" x14ac:dyDescent="0.25"/>
    <row r="924" ht="22.2" customHeight="1" x14ac:dyDescent="0.25"/>
    <row r="925" ht="22.2" customHeight="1" x14ac:dyDescent="0.25"/>
    <row r="926" ht="22.2" customHeight="1" x14ac:dyDescent="0.25"/>
    <row r="927" ht="22.2" customHeight="1" x14ac:dyDescent="0.25"/>
    <row r="928" ht="22.2" customHeight="1" x14ac:dyDescent="0.25"/>
    <row r="929" ht="22.2" customHeight="1" x14ac:dyDescent="0.25"/>
    <row r="930" ht="22.2" customHeight="1" x14ac:dyDescent="0.25"/>
    <row r="931" ht="22.2" customHeight="1" x14ac:dyDescent="0.25"/>
    <row r="932" ht="22.2" customHeight="1" x14ac:dyDescent="0.25"/>
    <row r="933" ht="22.2" customHeight="1" x14ac:dyDescent="0.25"/>
    <row r="934" ht="22.2" customHeight="1" x14ac:dyDescent="0.25"/>
    <row r="935" ht="22.2" customHeight="1" x14ac:dyDescent="0.25"/>
    <row r="936" ht="22.2" customHeight="1" x14ac:dyDescent="0.25"/>
    <row r="937" ht="22.2" customHeight="1" x14ac:dyDescent="0.25"/>
    <row r="938" ht="22.2" customHeight="1" x14ac:dyDescent="0.25"/>
    <row r="939" ht="22.2" customHeight="1" x14ac:dyDescent="0.25"/>
    <row r="940" ht="22.2" customHeight="1" x14ac:dyDescent="0.25"/>
    <row r="941" ht="22.2" customHeight="1" x14ac:dyDescent="0.25"/>
    <row r="942" ht="22.2" customHeight="1" x14ac:dyDescent="0.25"/>
    <row r="943" ht="22.2" customHeight="1" x14ac:dyDescent="0.25"/>
    <row r="944" ht="22.2" customHeight="1" x14ac:dyDescent="0.25"/>
    <row r="945" ht="22.2" customHeight="1" x14ac:dyDescent="0.25"/>
    <row r="946" ht="22.2" customHeight="1" x14ac:dyDescent="0.25"/>
    <row r="947" ht="22.2" customHeight="1" x14ac:dyDescent="0.25"/>
    <row r="948" ht="22.2" customHeight="1" x14ac:dyDescent="0.25"/>
    <row r="949" ht="22.2" customHeight="1" x14ac:dyDescent="0.25"/>
    <row r="950" ht="22.2" customHeight="1" x14ac:dyDescent="0.25"/>
    <row r="951" ht="22.2" customHeight="1" x14ac:dyDescent="0.25"/>
    <row r="952" ht="22.2" customHeight="1" x14ac:dyDescent="0.25"/>
    <row r="953" ht="22.2" customHeight="1" x14ac:dyDescent="0.25"/>
    <row r="954" ht="22.2" customHeight="1" x14ac:dyDescent="0.25"/>
    <row r="955" ht="22.2" customHeight="1" x14ac:dyDescent="0.25"/>
    <row r="956" ht="22.2" customHeight="1" x14ac:dyDescent="0.25"/>
    <row r="957" ht="22.2" customHeight="1" x14ac:dyDescent="0.25"/>
    <row r="958" ht="22.2" customHeight="1" x14ac:dyDescent="0.25"/>
    <row r="959" ht="22.2" customHeight="1" x14ac:dyDescent="0.25"/>
    <row r="960" ht="22.2" customHeight="1" x14ac:dyDescent="0.25"/>
    <row r="961" ht="22.2" customHeight="1" x14ac:dyDescent="0.25"/>
    <row r="962" ht="22.2" customHeight="1" x14ac:dyDescent="0.25"/>
    <row r="963" ht="22.2" customHeight="1" x14ac:dyDescent="0.25"/>
    <row r="964" ht="22.2" customHeight="1" x14ac:dyDescent="0.25"/>
    <row r="965" ht="22.2" customHeight="1" x14ac:dyDescent="0.25"/>
    <row r="966" ht="22.2" customHeight="1" x14ac:dyDescent="0.25"/>
    <row r="967" ht="22.2" customHeight="1" x14ac:dyDescent="0.25"/>
    <row r="968" ht="22.2" customHeight="1" x14ac:dyDescent="0.25"/>
    <row r="969" ht="22.2" customHeight="1" x14ac:dyDescent="0.25"/>
    <row r="970" ht="22.2" customHeight="1" x14ac:dyDescent="0.25"/>
    <row r="971" ht="22.2" customHeight="1" x14ac:dyDescent="0.25"/>
    <row r="972" ht="22.2" customHeight="1" x14ac:dyDescent="0.25"/>
    <row r="973" ht="22.2" customHeight="1" x14ac:dyDescent="0.25"/>
    <row r="974" ht="22.2" customHeight="1" x14ac:dyDescent="0.25"/>
    <row r="975" ht="22.2" customHeight="1" x14ac:dyDescent="0.25"/>
    <row r="976" ht="22.2" customHeight="1" x14ac:dyDescent="0.25"/>
    <row r="977" ht="22.2" customHeight="1" x14ac:dyDescent="0.25"/>
    <row r="978" ht="22.2" customHeight="1" x14ac:dyDescent="0.25"/>
    <row r="979" ht="22.2" customHeight="1" x14ac:dyDescent="0.25"/>
    <row r="980" ht="22.2" customHeight="1" x14ac:dyDescent="0.25"/>
    <row r="981" ht="22.2" customHeight="1" x14ac:dyDescent="0.25"/>
    <row r="982" ht="22.2" customHeight="1" x14ac:dyDescent="0.25"/>
    <row r="983" ht="22.2" customHeight="1" x14ac:dyDescent="0.25"/>
    <row r="984" ht="22.2" customHeight="1" x14ac:dyDescent="0.25"/>
    <row r="985" ht="22.2" customHeight="1" x14ac:dyDescent="0.25"/>
    <row r="986" ht="22.2" customHeight="1" x14ac:dyDescent="0.25"/>
    <row r="987" ht="22.2" customHeight="1" x14ac:dyDescent="0.25"/>
    <row r="988" ht="22.2" customHeight="1" x14ac:dyDescent="0.25"/>
    <row r="989" ht="22.2" customHeight="1" x14ac:dyDescent="0.25"/>
    <row r="990" ht="22.2" customHeight="1" x14ac:dyDescent="0.25"/>
    <row r="991" ht="22.2" customHeight="1" x14ac:dyDescent="0.25"/>
    <row r="992" ht="22.2" customHeight="1" x14ac:dyDescent="0.25"/>
    <row r="993" ht="22.2" customHeight="1" x14ac:dyDescent="0.25"/>
    <row r="994" ht="22.2" customHeight="1" x14ac:dyDescent="0.25"/>
    <row r="995" ht="22.2" customHeight="1" x14ac:dyDescent="0.25"/>
    <row r="996" ht="22.2" customHeight="1" x14ac:dyDescent="0.25"/>
    <row r="997" ht="22.2" customHeight="1" x14ac:dyDescent="0.25"/>
    <row r="998" ht="22.2" customHeight="1" x14ac:dyDescent="0.25"/>
    <row r="999" ht="22.2" customHeight="1" x14ac:dyDescent="0.25"/>
    <row r="1000" ht="22.2" customHeight="1" x14ac:dyDescent="0.25"/>
    <row r="1001" ht="22.2" customHeight="1" x14ac:dyDescent="0.25"/>
    <row r="1002" ht="22.2" customHeight="1" x14ac:dyDescent="0.25"/>
    <row r="1003" ht="22.2" customHeight="1" x14ac:dyDescent="0.25"/>
    <row r="1004" ht="22.2" customHeight="1" x14ac:dyDescent="0.25"/>
    <row r="1005" ht="22.2" customHeight="1" x14ac:dyDescent="0.25"/>
    <row r="1006" ht="22.2" customHeight="1" x14ac:dyDescent="0.25"/>
    <row r="1007" ht="22.2" customHeight="1" x14ac:dyDescent="0.25"/>
    <row r="1008" ht="22.2" customHeight="1" x14ac:dyDescent="0.25"/>
    <row r="1009" ht="22.2" customHeight="1" x14ac:dyDescent="0.25"/>
    <row r="1010" ht="22.2" customHeight="1" x14ac:dyDescent="0.25"/>
    <row r="1011" ht="22.2" customHeight="1" x14ac:dyDescent="0.25"/>
    <row r="1012" ht="22.2" customHeight="1" x14ac:dyDescent="0.25"/>
    <row r="1013" ht="22.2" customHeight="1" x14ac:dyDescent="0.25"/>
    <row r="1014" ht="22.2" customHeight="1" x14ac:dyDescent="0.25"/>
    <row r="1015" ht="22.2" customHeight="1" x14ac:dyDescent="0.25"/>
    <row r="1016" ht="22.2" customHeight="1" x14ac:dyDescent="0.25"/>
    <row r="1017" ht="22.2" customHeight="1" x14ac:dyDescent="0.25"/>
    <row r="1018" ht="22.2" customHeight="1" x14ac:dyDescent="0.25"/>
    <row r="1019" ht="22.2" customHeight="1" x14ac:dyDescent="0.25"/>
    <row r="1020" ht="22.2" customHeight="1" x14ac:dyDescent="0.25"/>
    <row r="1021" ht="22.2" customHeight="1" x14ac:dyDescent="0.25"/>
    <row r="1022" ht="22.2" customHeight="1" x14ac:dyDescent="0.25"/>
    <row r="1023" ht="22.2" customHeight="1" x14ac:dyDescent="0.25"/>
    <row r="1024" ht="22.2" customHeight="1" x14ac:dyDescent="0.25"/>
    <row r="1025" ht="22.2" customHeight="1" x14ac:dyDescent="0.25"/>
    <row r="1026" ht="22.2" customHeight="1" x14ac:dyDescent="0.25"/>
    <row r="1027" ht="22.2" customHeight="1" x14ac:dyDescent="0.25"/>
    <row r="1028" ht="22.2" customHeight="1" x14ac:dyDescent="0.25"/>
    <row r="1029" ht="22.2" customHeight="1" x14ac:dyDescent="0.25"/>
    <row r="1030" ht="22.2" customHeight="1" x14ac:dyDescent="0.25"/>
    <row r="1031" ht="22.2" customHeight="1" x14ac:dyDescent="0.25"/>
    <row r="1032" ht="22.2" customHeight="1" x14ac:dyDescent="0.25"/>
    <row r="1033" ht="22.2" customHeight="1" x14ac:dyDescent="0.25"/>
    <row r="1034" ht="22.2" customHeight="1" x14ac:dyDescent="0.25"/>
    <row r="1035" ht="22.2" customHeight="1" x14ac:dyDescent="0.25"/>
    <row r="1036" ht="22.2" customHeight="1" x14ac:dyDescent="0.25"/>
    <row r="1037" ht="22.2" customHeight="1" x14ac:dyDescent="0.25"/>
    <row r="1038" ht="22.2" customHeight="1" x14ac:dyDescent="0.25"/>
    <row r="1039" ht="22.2" customHeight="1" x14ac:dyDescent="0.25"/>
    <row r="1040" ht="22.2" customHeight="1" x14ac:dyDescent="0.25"/>
    <row r="1041" ht="22.2" customHeight="1" x14ac:dyDescent="0.25"/>
    <row r="1042" ht="22.2" customHeight="1" x14ac:dyDescent="0.25"/>
    <row r="1043" ht="22.2" customHeight="1" x14ac:dyDescent="0.25"/>
    <row r="1044" ht="22.2" customHeight="1" x14ac:dyDescent="0.25"/>
    <row r="1045" ht="22.2" customHeight="1" x14ac:dyDescent="0.25"/>
    <row r="1046" ht="22.2" customHeight="1" x14ac:dyDescent="0.25"/>
    <row r="1047" ht="22.2" customHeight="1" x14ac:dyDescent="0.25"/>
    <row r="1048" ht="22.2" customHeight="1" x14ac:dyDescent="0.25"/>
    <row r="1049" ht="22.2" customHeight="1" x14ac:dyDescent="0.25"/>
    <row r="1050" ht="22.2" customHeight="1" x14ac:dyDescent="0.25"/>
    <row r="1051" ht="22.2" customHeight="1" x14ac:dyDescent="0.25"/>
    <row r="1052" ht="22.2" customHeight="1" x14ac:dyDescent="0.25"/>
    <row r="1053" ht="22.2" customHeight="1" x14ac:dyDescent="0.25"/>
    <row r="1054" ht="22.2" customHeight="1" x14ac:dyDescent="0.25"/>
    <row r="1055" ht="22.2" customHeight="1" x14ac:dyDescent="0.25"/>
    <row r="1056" ht="22.2" customHeight="1" x14ac:dyDescent="0.25"/>
    <row r="1057" ht="22.2" customHeight="1" x14ac:dyDescent="0.25"/>
    <row r="1058" ht="22.2" customHeight="1" x14ac:dyDescent="0.25"/>
    <row r="1059" ht="22.2" customHeight="1" x14ac:dyDescent="0.25"/>
    <row r="1060" ht="22.2" customHeight="1" x14ac:dyDescent="0.25"/>
    <row r="1061" ht="22.2" customHeight="1" x14ac:dyDescent="0.25"/>
    <row r="1062" ht="22.2" customHeight="1" x14ac:dyDescent="0.25"/>
    <row r="1063" ht="22.2" customHeight="1" x14ac:dyDescent="0.25"/>
    <row r="1064" ht="22.2" customHeight="1" x14ac:dyDescent="0.25"/>
    <row r="1065" ht="22.2" customHeight="1" x14ac:dyDescent="0.25"/>
    <row r="1066" ht="22.2" customHeight="1" x14ac:dyDescent="0.25"/>
    <row r="1067" ht="22.2" customHeight="1" x14ac:dyDescent="0.25"/>
    <row r="1068" ht="22.2" customHeight="1" x14ac:dyDescent="0.25"/>
    <row r="1069" ht="22.2" customHeight="1" x14ac:dyDescent="0.25"/>
    <row r="1070" ht="22.2" customHeight="1" x14ac:dyDescent="0.25"/>
    <row r="1071" ht="22.2" customHeight="1" x14ac:dyDescent="0.25"/>
    <row r="1072" ht="22.2" customHeight="1" x14ac:dyDescent="0.25"/>
    <row r="1073" ht="22.2" customHeight="1" x14ac:dyDescent="0.25"/>
    <row r="1074" ht="22.2" customHeight="1" x14ac:dyDescent="0.25"/>
    <row r="1075" ht="22.2" customHeight="1" x14ac:dyDescent="0.25"/>
    <row r="1076" ht="22.2" customHeight="1" x14ac:dyDescent="0.25"/>
    <row r="1077" ht="22.2" customHeight="1" x14ac:dyDescent="0.25"/>
    <row r="1078" ht="22.2" customHeight="1" x14ac:dyDescent="0.25"/>
    <row r="1079" ht="22.2" customHeight="1" x14ac:dyDescent="0.25"/>
    <row r="1080" ht="22.2" customHeight="1" x14ac:dyDescent="0.25"/>
    <row r="1081" ht="22.2" customHeight="1" x14ac:dyDescent="0.25"/>
    <row r="1082" ht="22.2" customHeight="1" x14ac:dyDescent="0.25"/>
    <row r="1083" ht="22.2" customHeight="1" x14ac:dyDescent="0.25"/>
    <row r="1084" ht="22.2" customHeight="1" x14ac:dyDescent="0.25"/>
    <row r="1085" ht="22.2" customHeight="1" x14ac:dyDescent="0.25"/>
    <row r="1086" ht="22.2" customHeight="1" x14ac:dyDescent="0.25"/>
    <row r="1087" ht="22.2" customHeight="1" x14ac:dyDescent="0.25"/>
    <row r="1088" ht="22.2" customHeight="1" x14ac:dyDescent="0.25"/>
    <row r="1089" ht="22.2" customHeight="1" x14ac:dyDescent="0.25"/>
    <row r="1090" ht="22.2" customHeight="1" x14ac:dyDescent="0.25"/>
    <row r="1091" ht="22.2" customHeight="1" x14ac:dyDescent="0.25"/>
    <row r="1092" ht="22.2" customHeight="1" x14ac:dyDescent="0.25"/>
    <row r="1093" ht="22.2" customHeight="1" x14ac:dyDescent="0.25"/>
    <row r="1094" ht="22.2" customHeight="1" x14ac:dyDescent="0.25"/>
    <row r="1095" ht="22.2" customHeight="1" x14ac:dyDescent="0.25"/>
    <row r="1096" ht="22.2" customHeight="1" x14ac:dyDescent="0.25"/>
    <row r="1097" ht="22.2" customHeight="1" x14ac:dyDescent="0.25"/>
    <row r="1098" ht="22.2" customHeight="1" x14ac:dyDescent="0.25"/>
    <row r="1099" ht="22.2" customHeight="1" x14ac:dyDescent="0.25"/>
    <row r="1100" ht="22.2" customHeight="1" x14ac:dyDescent="0.25"/>
    <row r="1101" ht="22.2" customHeight="1" x14ac:dyDescent="0.25"/>
    <row r="1102" ht="22.2" customHeight="1" x14ac:dyDescent="0.25"/>
    <row r="1103" ht="22.2" customHeight="1" x14ac:dyDescent="0.25"/>
    <row r="1104" ht="22.2" customHeight="1" x14ac:dyDescent="0.25"/>
    <row r="1105" ht="22.2" customHeight="1" x14ac:dyDescent="0.25"/>
    <row r="1106" ht="22.2" customHeight="1" x14ac:dyDescent="0.25"/>
    <row r="1107" ht="22.2" customHeight="1" x14ac:dyDescent="0.25"/>
    <row r="1108" ht="22.2" customHeight="1" x14ac:dyDescent="0.25"/>
    <row r="1109" ht="22.2" customHeight="1" x14ac:dyDescent="0.25"/>
    <row r="1110" ht="22.2" customHeight="1" x14ac:dyDescent="0.25"/>
    <row r="1111" ht="22.2" customHeight="1" x14ac:dyDescent="0.25"/>
    <row r="1112" ht="22.2" customHeight="1" x14ac:dyDescent="0.25"/>
    <row r="1113" ht="22.2" customHeight="1" x14ac:dyDescent="0.25"/>
    <row r="1114" ht="22.2" customHeight="1" x14ac:dyDescent="0.25"/>
    <row r="1115" ht="22.2" customHeight="1" x14ac:dyDescent="0.25"/>
    <row r="1116" ht="22.2" customHeight="1" x14ac:dyDescent="0.25"/>
    <row r="1117" ht="22.2" customHeight="1" x14ac:dyDescent="0.25"/>
    <row r="1118" ht="22.2" customHeight="1" x14ac:dyDescent="0.25"/>
    <row r="1119" ht="22.2" customHeight="1" x14ac:dyDescent="0.25"/>
    <row r="1120" ht="22.2" customHeight="1" x14ac:dyDescent="0.25"/>
    <row r="1121" ht="22.2" customHeight="1" x14ac:dyDescent="0.25"/>
    <row r="1122" ht="22.2" customHeight="1" x14ac:dyDescent="0.25"/>
    <row r="1123" ht="22.2" customHeight="1" x14ac:dyDescent="0.25"/>
    <row r="1124" ht="22.2" customHeight="1" x14ac:dyDescent="0.25"/>
    <row r="1125" ht="22.2" customHeight="1" x14ac:dyDescent="0.25"/>
    <row r="1126" ht="22.2" customHeight="1" x14ac:dyDescent="0.25"/>
    <row r="1127" ht="22.2" customHeight="1" x14ac:dyDescent="0.25"/>
    <row r="1128" ht="22.2" customHeight="1" x14ac:dyDescent="0.25"/>
    <row r="1129" ht="22.2" customHeight="1" x14ac:dyDescent="0.25"/>
    <row r="1130" ht="22.2" customHeight="1" x14ac:dyDescent="0.25"/>
    <row r="1131" ht="22.2" customHeight="1" x14ac:dyDescent="0.25"/>
    <row r="1132" ht="22.2" customHeight="1" x14ac:dyDescent="0.25"/>
    <row r="1133" ht="22.2" customHeight="1" x14ac:dyDescent="0.25"/>
    <row r="1134" ht="22.2" customHeight="1" x14ac:dyDescent="0.25"/>
    <row r="1135" ht="22.2" customHeight="1" x14ac:dyDescent="0.25"/>
    <row r="1136" ht="22.2" customHeight="1" x14ac:dyDescent="0.25"/>
    <row r="1137" ht="22.2" customHeight="1" x14ac:dyDescent="0.25"/>
    <row r="1138" ht="22.2" customHeight="1" x14ac:dyDescent="0.25"/>
    <row r="1139" ht="22.2" customHeight="1" x14ac:dyDescent="0.25"/>
    <row r="1140" ht="22.2" customHeight="1" x14ac:dyDescent="0.25"/>
    <row r="1141" ht="22.2" customHeight="1" x14ac:dyDescent="0.25"/>
    <row r="1142" ht="22.2" customHeight="1" x14ac:dyDescent="0.25"/>
    <row r="1143" ht="22.2" customHeight="1" x14ac:dyDescent="0.25"/>
    <row r="1144" ht="22.2" customHeight="1" x14ac:dyDescent="0.25"/>
    <row r="1145" ht="22.2" customHeight="1" x14ac:dyDescent="0.25"/>
    <row r="1146" ht="22.2" customHeight="1" x14ac:dyDescent="0.25"/>
    <row r="1147" ht="22.2" customHeight="1" x14ac:dyDescent="0.25"/>
    <row r="1148" ht="22.2" customHeight="1" x14ac:dyDescent="0.25"/>
    <row r="1149" ht="22.2" customHeight="1" x14ac:dyDescent="0.25"/>
    <row r="1150" ht="22.2" customHeight="1" x14ac:dyDescent="0.25"/>
    <row r="1151" ht="22.2" customHeight="1" x14ac:dyDescent="0.25"/>
    <row r="1152" ht="22.2" customHeight="1" x14ac:dyDescent="0.25"/>
    <row r="1153" ht="22.2" customHeight="1" x14ac:dyDescent="0.25"/>
    <row r="1154" ht="22.2" customHeight="1" x14ac:dyDescent="0.25"/>
    <row r="1155" ht="22.2" customHeight="1" x14ac:dyDescent="0.25"/>
    <row r="1156" ht="22.2" customHeight="1" x14ac:dyDescent="0.25"/>
    <row r="1157" ht="22.2" customHeight="1" x14ac:dyDescent="0.25"/>
    <row r="1158" ht="22.2" customHeight="1" x14ac:dyDescent="0.25"/>
    <row r="1159" ht="22.2" customHeight="1" x14ac:dyDescent="0.25"/>
    <row r="1160" ht="22.2" customHeight="1" x14ac:dyDescent="0.25"/>
    <row r="1161" ht="22.2" customHeight="1" x14ac:dyDescent="0.25"/>
    <row r="1162" ht="22.2" customHeight="1" x14ac:dyDescent="0.25"/>
    <row r="1163" ht="22.2" customHeight="1" x14ac:dyDescent="0.25"/>
    <row r="1164" ht="22.2" customHeight="1" x14ac:dyDescent="0.25"/>
    <row r="1165" ht="22.2" customHeight="1" x14ac:dyDescent="0.25"/>
    <row r="1166" ht="22.2" customHeight="1" x14ac:dyDescent="0.25"/>
    <row r="1167" ht="22.2" customHeight="1" x14ac:dyDescent="0.25"/>
    <row r="1168" ht="22.2" customHeight="1" x14ac:dyDescent="0.25"/>
    <row r="1169" ht="22.2" customHeight="1" x14ac:dyDescent="0.25"/>
    <row r="1170" ht="22.2" customHeight="1" x14ac:dyDescent="0.25"/>
    <row r="1171" ht="22.2" customHeight="1" x14ac:dyDescent="0.25"/>
    <row r="1172" ht="22.2" customHeight="1" x14ac:dyDescent="0.25"/>
    <row r="1173" ht="22.2" customHeight="1" x14ac:dyDescent="0.25"/>
    <row r="1174" ht="22.2" customHeight="1" x14ac:dyDescent="0.25"/>
    <row r="1175" ht="22.2" customHeight="1" x14ac:dyDescent="0.25"/>
    <row r="1176" ht="22.2" customHeight="1" x14ac:dyDescent="0.25"/>
    <row r="1177" ht="22.2" customHeight="1" x14ac:dyDescent="0.25"/>
    <row r="1178" ht="22.2" customHeight="1" x14ac:dyDescent="0.25"/>
    <row r="1179" ht="22.2" customHeight="1" x14ac:dyDescent="0.25"/>
    <row r="1180" ht="22.2" customHeight="1" x14ac:dyDescent="0.25"/>
    <row r="1181" ht="22.2" customHeight="1" x14ac:dyDescent="0.25"/>
    <row r="1182" ht="22.2" customHeight="1" x14ac:dyDescent="0.25"/>
    <row r="1183" ht="22.2" customHeight="1" x14ac:dyDescent="0.25"/>
    <row r="1184" ht="22.2" customHeight="1" x14ac:dyDescent="0.25"/>
    <row r="1185" ht="22.2" customHeight="1" x14ac:dyDescent="0.25"/>
    <row r="1186" ht="22.2" customHeight="1" x14ac:dyDescent="0.25"/>
    <row r="1187" ht="22.2" customHeight="1" x14ac:dyDescent="0.25"/>
    <row r="1188" ht="22.2" customHeight="1" x14ac:dyDescent="0.25"/>
    <row r="1189" ht="22.2" customHeight="1" x14ac:dyDescent="0.25"/>
    <row r="1190" ht="22.2" customHeight="1" x14ac:dyDescent="0.25"/>
    <row r="1191" ht="22.2" customHeight="1" x14ac:dyDescent="0.25"/>
    <row r="1192" ht="22.2" customHeight="1" x14ac:dyDescent="0.25"/>
    <row r="1193" ht="22.2" customHeight="1" x14ac:dyDescent="0.25"/>
    <row r="1194" ht="22.2" customHeight="1" x14ac:dyDescent="0.25"/>
    <row r="1195" ht="22.2" customHeight="1" x14ac:dyDescent="0.25"/>
    <row r="1196" ht="22.2" customHeight="1" x14ac:dyDescent="0.25"/>
    <row r="1197" ht="22.2" customHeight="1" x14ac:dyDescent="0.25"/>
    <row r="1198" ht="22.2" customHeight="1" x14ac:dyDescent="0.25"/>
    <row r="1199" ht="22.2" customHeight="1" x14ac:dyDescent="0.25"/>
    <row r="1200" ht="22.2" customHeight="1" x14ac:dyDescent="0.25"/>
    <row r="1201" ht="22.2" customHeight="1" x14ac:dyDescent="0.25"/>
    <row r="1202" ht="22.2" customHeight="1" x14ac:dyDescent="0.25"/>
    <row r="1203" ht="22.2" customHeight="1" x14ac:dyDescent="0.25"/>
    <row r="1204" ht="22.2" customHeight="1" x14ac:dyDescent="0.25"/>
    <row r="1205" ht="22.2" customHeight="1" x14ac:dyDescent="0.25"/>
    <row r="1206" ht="22.2" customHeight="1" x14ac:dyDescent="0.25"/>
    <row r="1207" ht="22.2" customHeight="1" x14ac:dyDescent="0.25"/>
    <row r="1208" ht="22.2" customHeight="1" x14ac:dyDescent="0.25"/>
    <row r="1209" ht="22.2" customHeight="1" x14ac:dyDescent="0.25"/>
    <row r="1210" ht="22.2" customHeight="1" x14ac:dyDescent="0.25"/>
    <row r="1211" ht="22.2" customHeight="1" x14ac:dyDescent="0.25"/>
    <row r="1212" ht="22.2" customHeight="1" x14ac:dyDescent="0.25"/>
    <row r="1213" ht="22.2" customHeight="1" x14ac:dyDescent="0.25"/>
    <row r="1214" ht="22.2" customHeight="1" x14ac:dyDescent="0.25"/>
    <row r="1215" ht="22.2" customHeight="1" x14ac:dyDescent="0.25"/>
    <row r="1216" ht="22.2" customHeight="1" x14ac:dyDescent="0.25"/>
    <row r="1217" ht="22.2" customHeight="1" x14ac:dyDescent="0.25"/>
    <row r="1218" ht="22.2" customHeight="1" x14ac:dyDescent="0.25"/>
    <row r="1219" ht="22.2" customHeight="1" x14ac:dyDescent="0.25"/>
    <row r="1220" ht="22.2" customHeight="1" x14ac:dyDescent="0.25"/>
    <row r="1221" ht="22.2" customHeight="1" x14ac:dyDescent="0.25"/>
    <row r="1222" ht="22.2" customHeight="1" x14ac:dyDescent="0.25"/>
    <row r="1223" ht="22.2" customHeight="1" x14ac:dyDescent="0.25"/>
    <row r="1224" ht="22.2" customHeight="1" x14ac:dyDescent="0.25"/>
    <row r="1225" ht="22.2" customHeight="1" x14ac:dyDescent="0.25"/>
    <row r="1226" ht="22.2" customHeight="1" x14ac:dyDescent="0.25"/>
    <row r="1227" ht="22.2" customHeight="1" x14ac:dyDescent="0.25"/>
    <row r="1228" ht="22.2" customHeight="1" x14ac:dyDescent="0.25"/>
    <row r="1229" ht="22.2" customHeight="1" x14ac:dyDescent="0.25"/>
    <row r="1230" ht="22.2" customHeight="1" x14ac:dyDescent="0.25"/>
    <row r="1231" ht="22.2" customHeight="1" x14ac:dyDescent="0.25"/>
    <row r="1232" ht="22.2" customHeight="1" x14ac:dyDescent="0.25"/>
    <row r="1233" ht="22.2" customHeight="1" x14ac:dyDescent="0.25"/>
    <row r="1234" ht="22.2" customHeight="1" x14ac:dyDescent="0.25"/>
    <row r="1235" ht="22.2" customHeight="1" x14ac:dyDescent="0.25"/>
    <row r="1236" ht="22.2" customHeight="1" x14ac:dyDescent="0.25"/>
    <row r="1237" ht="22.2" customHeight="1" x14ac:dyDescent="0.25"/>
    <row r="1238" ht="22.2" customHeight="1" x14ac:dyDescent="0.25"/>
    <row r="1239" ht="22.2" customHeight="1" x14ac:dyDescent="0.25"/>
    <row r="1240" ht="22.2" customHeight="1" x14ac:dyDescent="0.25"/>
    <row r="1241" ht="22.2" customHeight="1" x14ac:dyDescent="0.25"/>
    <row r="1242" ht="22.2" customHeight="1" x14ac:dyDescent="0.25"/>
    <row r="1243" ht="22.2" customHeight="1" x14ac:dyDescent="0.25"/>
    <row r="1244" ht="22.2" customHeight="1" x14ac:dyDescent="0.25"/>
    <row r="1245" ht="22.2" customHeight="1" x14ac:dyDescent="0.25"/>
    <row r="1246" ht="22.2" customHeight="1" x14ac:dyDescent="0.25"/>
    <row r="1247" ht="22.2" customHeight="1" x14ac:dyDescent="0.25"/>
    <row r="1248" ht="22.2" customHeight="1" x14ac:dyDescent="0.25"/>
    <row r="1249" ht="22.2" customHeight="1" x14ac:dyDescent="0.25"/>
    <row r="1250" ht="22.2" customHeight="1" x14ac:dyDescent="0.25"/>
    <row r="1251" ht="22.2" customHeight="1" x14ac:dyDescent="0.25"/>
    <row r="1252" ht="22.2" customHeight="1" x14ac:dyDescent="0.25"/>
    <row r="1253" ht="22.2" customHeight="1" x14ac:dyDescent="0.25"/>
    <row r="1254" ht="22.2" customHeight="1" x14ac:dyDescent="0.25"/>
    <row r="1255" ht="22.2" customHeight="1" x14ac:dyDescent="0.25"/>
    <row r="1256" ht="22.2" customHeight="1" x14ac:dyDescent="0.25"/>
    <row r="1257" ht="22.2" customHeight="1" x14ac:dyDescent="0.25"/>
    <row r="1258" ht="22.2" customHeight="1" x14ac:dyDescent="0.25"/>
    <row r="1259" ht="22.2" customHeight="1" x14ac:dyDescent="0.25"/>
    <row r="1260" ht="22.2" customHeight="1" x14ac:dyDescent="0.25"/>
    <row r="1261" ht="22.2" customHeight="1" x14ac:dyDescent="0.25"/>
    <row r="1262" ht="22.2" customHeight="1" x14ac:dyDescent="0.25"/>
    <row r="1263" ht="22.2" customHeight="1" x14ac:dyDescent="0.25"/>
    <row r="1264" ht="22.2" customHeight="1" x14ac:dyDescent="0.25"/>
    <row r="1265" ht="22.2" customHeight="1" x14ac:dyDescent="0.25"/>
    <row r="1266" ht="22.2" customHeight="1" x14ac:dyDescent="0.25"/>
    <row r="1267" ht="22.2" customHeight="1" x14ac:dyDescent="0.25"/>
    <row r="1268" ht="22.2" customHeight="1" x14ac:dyDescent="0.25"/>
    <row r="1269" ht="22.2" customHeight="1" x14ac:dyDescent="0.25"/>
    <row r="1270" ht="22.2" customHeight="1" x14ac:dyDescent="0.25"/>
    <row r="1271" ht="22.2" customHeight="1" x14ac:dyDescent="0.25"/>
    <row r="1272" ht="22.2" customHeight="1" x14ac:dyDescent="0.25"/>
    <row r="1273" ht="22.2" customHeight="1" x14ac:dyDescent="0.25"/>
    <row r="1274" ht="22.2" customHeight="1" x14ac:dyDescent="0.25"/>
    <row r="1275" ht="22.2" customHeight="1" x14ac:dyDescent="0.25"/>
    <row r="1276" ht="22.2" customHeight="1" x14ac:dyDescent="0.25"/>
    <row r="1277" ht="22.2" customHeight="1" x14ac:dyDescent="0.25"/>
    <row r="1278" ht="22.2" customHeight="1" x14ac:dyDescent="0.25"/>
    <row r="1279" ht="22.2" customHeight="1" x14ac:dyDescent="0.25"/>
    <row r="1280" ht="22.2" customHeight="1" x14ac:dyDescent="0.25"/>
    <row r="1281" ht="22.2" customHeight="1" x14ac:dyDescent="0.25"/>
    <row r="1282" ht="22.2" customHeight="1" x14ac:dyDescent="0.25"/>
    <row r="1283" ht="22.2" customHeight="1" x14ac:dyDescent="0.25"/>
    <row r="1284" ht="22.2" customHeight="1" x14ac:dyDescent="0.25"/>
    <row r="1285" ht="22.2" customHeight="1" x14ac:dyDescent="0.25"/>
    <row r="1286" ht="22.2" customHeight="1" x14ac:dyDescent="0.25"/>
    <row r="1287" ht="22.2" customHeight="1" x14ac:dyDescent="0.25"/>
    <row r="1288" ht="22.2" customHeight="1" x14ac:dyDescent="0.25"/>
    <row r="1289" ht="22.2" customHeight="1" x14ac:dyDescent="0.25"/>
    <row r="1290" ht="22.2" customHeight="1" x14ac:dyDescent="0.25"/>
    <row r="1291" ht="22.2" customHeight="1" x14ac:dyDescent="0.25"/>
    <row r="1292" ht="22.2" customHeight="1" x14ac:dyDescent="0.25"/>
    <row r="1293" ht="22.2" customHeight="1" x14ac:dyDescent="0.25"/>
    <row r="1294" ht="22.2" customHeight="1" x14ac:dyDescent="0.25"/>
    <row r="1295" ht="22.2" customHeight="1" x14ac:dyDescent="0.25"/>
    <row r="1296" ht="22.2" customHeight="1" x14ac:dyDescent="0.25"/>
    <row r="1297" ht="22.2" customHeight="1" x14ac:dyDescent="0.25"/>
    <row r="1298" ht="22.2" customHeight="1" x14ac:dyDescent="0.25"/>
    <row r="1299" ht="22.2" customHeight="1" x14ac:dyDescent="0.25"/>
    <row r="1300" ht="22.2" customHeight="1" x14ac:dyDescent="0.25"/>
    <row r="1301" ht="22.2" customHeight="1" x14ac:dyDescent="0.25"/>
    <row r="1302" ht="22.2" customHeight="1" x14ac:dyDescent="0.25"/>
    <row r="1303" ht="22.2" customHeight="1" x14ac:dyDescent="0.25"/>
    <row r="1304" ht="22.2" customHeight="1" x14ac:dyDescent="0.25"/>
    <row r="1305" ht="22.2" customHeight="1" x14ac:dyDescent="0.25"/>
    <row r="1306" ht="22.2" customHeight="1" x14ac:dyDescent="0.25"/>
    <row r="1307" ht="22.2" customHeight="1" x14ac:dyDescent="0.25"/>
    <row r="1308" ht="22.2" customHeight="1" x14ac:dyDescent="0.25"/>
    <row r="1309" ht="22.2" customHeight="1" x14ac:dyDescent="0.25"/>
    <row r="1310" ht="22.2" customHeight="1" x14ac:dyDescent="0.25"/>
    <row r="1311" ht="22.2" customHeight="1" x14ac:dyDescent="0.25"/>
    <row r="1312" ht="22.2" customHeight="1" x14ac:dyDescent="0.25"/>
    <row r="1313" ht="22.2" customHeight="1" x14ac:dyDescent="0.25"/>
    <row r="1314" ht="22.2" customHeight="1" x14ac:dyDescent="0.25"/>
    <row r="1315" ht="22.2" customHeight="1" x14ac:dyDescent="0.25"/>
    <row r="1316" ht="22.2" customHeight="1" x14ac:dyDescent="0.25"/>
    <row r="1317" ht="22.2" customHeight="1" x14ac:dyDescent="0.25"/>
    <row r="1318" ht="22.2" customHeight="1" x14ac:dyDescent="0.25"/>
    <row r="1319" ht="22.2" customHeight="1" x14ac:dyDescent="0.25"/>
    <row r="1320" ht="22.2" customHeight="1" x14ac:dyDescent="0.25"/>
    <row r="1321" ht="22.2" customHeight="1" x14ac:dyDescent="0.25"/>
    <row r="1322" ht="22.2" customHeight="1" x14ac:dyDescent="0.25"/>
    <row r="1323" ht="22.2" customHeight="1" x14ac:dyDescent="0.25"/>
    <row r="1324" ht="22.2" customHeight="1" x14ac:dyDescent="0.25"/>
    <row r="1325" ht="22.2" customHeight="1" x14ac:dyDescent="0.25"/>
    <row r="1326" ht="22.2" customHeight="1" x14ac:dyDescent="0.25"/>
    <row r="1327" ht="22.2" customHeight="1" x14ac:dyDescent="0.25"/>
    <row r="1328" ht="22.2" customHeight="1" x14ac:dyDescent="0.25"/>
    <row r="1329" ht="22.2" customHeight="1" x14ac:dyDescent="0.25"/>
    <row r="1330" ht="22.2" customHeight="1" x14ac:dyDescent="0.25"/>
    <row r="1331" ht="22.2" customHeight="1" x14ac:dyDescent="0.25"/>
    <row r="1332" ht="22.2" customHeight="1" x14ac:dyDescent="0.25"/>
    <row r="1333" ht="22.2" customHeight="1" x14ac:dyDescent="0.25"/>
    <row r="1334" ht="22.2" customHeight="1" x14ac:dyDescent="0.25"/>
    <row r="1335" ht="22.2" customHeight="1" x14ac:dyDescent="0.25"/>
    <row r="1336" ht="22.2" customHeight="1" x14ac:dyDescent="0.25"/>
    <row r="1337" ht="22.2" customHeight="1" x14ac:dyDescent="0.25"/>
    <row r="1338" ht="22.2" customHeight="1" x14ac:dyDescent="0.25"/>
    <row r="1339" ht="22.2" customHeight="1" x14ac:dyDescent="0.25"/>
    <row r="1340" ht="22.2" customHeight="1" x14ac:dyDescent="0.25"/>
    <row r="1341" ht="22.2" customHeight="1" x14ac:dyDescent="0.25"/>
    <row r="1342" ht="22.2" customHeight="1" x14ac:dyDescent="0.25"/>
    <row r="1343" ht="22.2" customHeight="1" x14ac:dyDescent="0.25"/>
    <row r="1344" ht="22.2" customHeight="1" x14ac:dyDescent="0.25"/>
    <row r="1345" ht="22.2" customHeight="1" x14ac:dyDescent="0.25"/>
    <row r="1346" ht="22.2" customHeight="1" x14ac:dyDescent="0.25"/>
    <row r="1347" ht="22.2" customHeight="1" x14ac:dyDescent="0.25"/>
    <row r="1348" ht="22.2" customHeight="1" x14ac:dyDescent="0.25"/>
    <row r="1349" ht="22.2" customHeight="1" x14ac:dyDescent="0.25"/>
    <row r="1350" ht="22.2" customHeight="1" x14ac:dyDescent="0.25"/>
    <row r="1351" ht="22.2" customHeight="1" x14ac:dyDescent="0.25"/>
    <row r="1352" ht="22.2" customHeight="1" x14ac:dyDescent="0.25"/>
    <row r="1353" ht="22.2" customHeight="1" x14ac:dyDescent="0.25"/>
    <row r="1354" ht="22.2" customHeight="1" x14ac:dyDescent="0.25"/>
    <row r="1355" ht="22.2" customHeight="1" x14ac:dyDescent="0.25"/>
    <row r="1356" ht="22.2" customHeight="1" x14ac:dyDescent="0.25"/>
    <row r="1357" ht="22.2" customHeight="1" x14ac:dyDescent="0.25"/>
    <row r="1358" ht="22.2" customHeight="1" x14ac:dyDescent="0.25"/>
    <row r="1359" ht="22.2" customHeight="1" x14ac:dyDescent="0.25"/>
    <row r="1360" ht="22.2" customHeight="1" x14ac:dyDescent="0.25"/>
    <row r="1361" ht="22.2" customHeight="1" x14ac:dyDescent="0.25"/>
    <row r="1362" ht="22.2" customHeight="1" x14ac:dyDescent="0.25"/>
    <row r="1363" ht="22.2" customHeight="1" x14ac:dyDescent="0.25"/>
    <row r="1364" ht="22.2" customHeight="1" x14ac:dyDescent="0.25"/>
    <row r="1365" ht="22.2" customHeight="1" x14ac:dyDescent="0.25"/>
    <row r="1366" ht="22.2" customHeight="1" x14ac:dyDescent="0.25"/>
    <row r="1367" ht="22.2" customHeight="1" x14ac:dyDescent="0.25"/>
    <row r="1368" ht="22.2" customHeight="1" x14ac:dyDescent="0.25"/>
    <row r="1369" ht="22.2" customHeight="1" x14ac:dyDescent="0.25"/>
    <row r="1370" ht="22.2" customHeight="1" x14ac:dyDescent="0.25"/>
    <row r="1371" ht="22.2" customHeight="1" x14ac:dyDescent="0.25"/>
    <row r="1372" ht="22.2" customHeight="1" x14ac:dyDescent="0.25"/>
    <row r="1373" ht="22.2" customHeight="1" x14ac:dyDescent="0.25"/>
    <row r="1374" ht="22.2" customHeight="1" x14ac:dyDescent="0.25"/>
    <row r="1375" ht="22.2" customHeight="1" x14ac:dyDescent="0.25"/>
    <row r="1376" ht="22.2" customHeight="1" x14ac:dyDescent="0.25"/>
    <row r="1377" ht="22.2" customHeight="1" x14ac:dyDescent="0.25"/>
    <row r="1378" ht="22.2" customHeight="1" x14ac:dyDescent="0.25"/>
    <row r="1379" ht="22.2" customHeight="1" x14ac:dyDescent="0.25"/>
    <row r="1380" ht="22.2" customHeight="1" x14ac:dyDescent="0.25"/>
    <row r="1381" ht="22.2" customHeight="1" x14ac:dyDescent="0.25"/>
    <row r="1382" ht="22.2" customHeight="1" x14ac:dyDescent="0.25"/>
    <row r="1383" ht="22.2" customHeight="1" x14ac:dyDescent="0.25"/>
    <row r="1384" ht="22.2" customHeight="1" x14ac:dyDescent="0.25"/>
    <row r="1385" ht="22.2" customHeight="1" x14ac:dyDescent="0.25"/>
    <row r="1386" ht="22.2" customHeight="1" x14ac:dyDescent="0.25"/>
    <row r="1387" ht="22.2" customHeight="1" x14ac:dyDescent="0.25"/>
    <row r="1388" ht="22.2" customHeight="1" x14ac:dyDescent="0.25"/>
    <row r="1389" ht="22.2" customHeight="1" x14ac:dyDescent="0.25"/>
    <row r="1390" ht="22.2" customHeight="1" x14ac:dyDescent="0.25"/>
    <row r="1391" ht="22.2" customHeight="1" x14ac:dyDescent="0.25"/>
    <row r="1392" ht="22.2" customHeight="1" x14ac:dyDescent="0.25"/>
    <row r="1393" ht="22.2" customHeight="1" x14ac:dyDescent="0.25"/>
    <row r="1394" ht="22.2" customHeight="1" x14ac:dyDescent="0.25"/>
    <row r="1395" ht="22.2" customHeight="1" x14ac:dyDescent="0.25"/>
    <row r="1396" ht="22.2" customHeight="1" x14ac:dyDescent="0.25"/>
    <row r="1397" ht="22.2" customHeight="1" x14ac:dyDescent="0.25"/>
    <row r="1398" ht="22.2" customHeight="1" x14ac:dyDescent="0.25"/>
    <row r="1399" ht="22.2" customHeight="1" x14ac:dyDescent="0.25"/>
    <row r="1400" ht="22.2" customHeight="1" x14ac:dyDescent="0.25"/>
    <row r="1401" ht="22.2" customHeight="1" x14ac:dyDescent="0.25"/>
    <row r="1402" ht="22.2" customHeight="1" x14ac:dyDescent="0.25"/>
    <row r="1403" ht="22.2" customHeight="1" x14ac:dyDescent="0.25"/>
    <row r="1404" ht="22.2" customHeight="1" x14ac:dyDescent="0.25"/>
    <row r="1405" ht="22.2" customHeight="1" x14ac:dyDescent="0.25"/>
    <row r="1406" ht="22.2" customHeight="1" x14ac:dyDescent="0.25"/>
    <row r="1407" ht="22.2" customHeight="1" x14ac:dyDescent="0.25"/>
    <row r="1408" ht="22.2" customHeight="1" x14ac:dyDescent="0.25"/>
    <row r="1409" ht="22.2" customHeight="1" x14ac:dyDescent="0.25"/>
    <row r="1410" ht="22.2" customHeight="1" x14ac:dyDescent="0.25"/>
    <row r="1411" ht="22.2" customHeight="1" x14ac:dyDescent="0.25"/>
    <row r="1412" ht="22.2" customHeight="1" x14ac:dyDescent="0.25"/>
    <row r="1413" ht="22.2" customHeight="1" x14ac:dyDescent="0.25"/>
    <row r="1414" ht="22.2" customHeight="1" x14ac:dyDescent="0.25"/>
    <row r="1415" ht="22.2" customHeight="1" x14ac:dyDescent="0.25"/>
    <row r="1416" ht="22.2" customHeight="1" x14ac:dyDescent="0.25"/>
    <row r="1417" ht="22.2" customHeight="1" x14ac:dyDescent="0.25"/>
    <row r="1418" ht="22.2" customHeight="1" x14ac:dyDescent="0.25"/>
    <row r="1419" ht="22.2" customHeight="1" x14ac:dyDescent="0.25"/>
    <row r="1420" ht="22.2" customHeight="1" x14ac:dyDescent="0.25"/>
    <row r="1421" ht="22.2" customHeight="1" x14ac:dyDescent="0.25"/>
    <row r="1422" ht="22.2" customHeight="1" x14ac:dyDescent="0.25"/>
    <row r="1423" ht="22.2" customHeight="1" x14ac:dyDescent="0.25"/>
    <row r="1424" ht="22.2" customHeight="1" x14ac:dyDescent="0.25"/>
    <row r="1425" ht="22.2" customHeight="1" x14ac:dyDescent="0.25"/>
    <row r="1426" ht="22.2" customHeight="1" x14ac:dyDescent="0.25"/>
    <row r="1427" ht="22.2" customHeight="1" x14ac:dyDescent="0.25"/>
    <row r="1428" ht="22.2" customHeight="1" x14ac:dyDescent="0.25"/>
    <row r="1429" ht="22.2" customHeight="1" x14ac:dyDescent="0.25"/>
    <row r="1430" ht="22.2" customHeight="1" x14ac:dyDescent="0.25"/>
    <row r="1431" ht="22.2" customHeight="1" x14ac:dyDescent="0.25"/>
    <row r="1432" ht="22.2" customHeight="1" x14ac:dyDescent="0.25"/>
    <row r="1433" ht="22.2" customHeight="1" x14ac:dyDescent="0.25"/>
    <row r="1434" ht="22.2" customHeight="1" x14ac:dyDescent="0.25"/>
    <row r="1435" ht="22.2" customHeight="1" x14ac:dyDescent="0.25"/>
    <row r="1436" ht="22.2" customHeight="1" x14ac:dyDescent="0.25"/>
    <row r="1437" ht="22.2" customHeight="1" x14ac:dyDescent="0.25"/>
    <row r="1438" ht="22.2" customHeight="1" x14ac:dyDescent="0.25"/>
    <row r="1439" ht="22.2" customHeight="1" x14ac:dyDescent="0.25"/>
    <row r="1440" ht="22.2" customHeight="1" x14ac:dyDescent="0.25"/>
    <row r="1441" ht="22.2" customHeight="1" x14ac:dyDescent="0.25"/>
    <row r="1442" ht="22.2" customHeight="1" x14ac:dyDescent="0.25"/>
    <row r="1443" ht="22.2" customHeight="1" x14ac:dyDescent="0.25"/>
    <row r="1444" ht="22.2" customHeight="1" x14ac:dyDescent="0.25"/>
    <row r="1445" ht="22.2" customHeight="1" x14ac:dyDescent="0.25"/>
    <row r="1446" ht="22.2" customHeight="1" x14ac:dyDescent="0.25"/>
    <row r="1447" ht="22.2" customHeight="1" x14ac:dyDescent="0.25"/>
    <row r="1448" ht="22.2" customHeight="1" x14ac:dyDescent="0.25"/>
    <row r="1449" ht="22.2" customHeight="1" x14ac:dyDescent="0.25"/>
    <row r="1450" ht="22.2" customHeight="1" x14ac:dyDescent="0.25"/>
    <row r="1451" ht="22.2" customHeight="1" x14ac:dyDescent="0.25"/>
    <row r="1452" ht="22.2" customHeight="1" x14ac:dyDescent="0.25"/>
    <row r="1453" ht="22.2" customHeight="1" x14ac:dyDescent="0.25"/>
    <row r="1454" ht="22.2" customHeight="1" x14ac:dyDescent="0.25"/>
    <row r="1455" ht="22.2" customHeight="1" x14ac:dyDescent="0.25"/>
    <row r="1456" ht="22.2" customHeight="1" x14ac:dyDescent="0.25"/>
    <row r="1457" ht="22.2" customHeight="1" x14ac:dyDescent="0.25"/>
    <row r="1458" ht="22.2" customHeight="1" x14ac:dyDescent="0.25"/>
    <row r="1459" ht="22.2" customHeight="1" x14ac:dyDescent="0.25"/>
    <row r="1460" ht="22.2" customHeight="1" x14ac:dyDescent="0.25"/>
    <row r="1461" ht="22.2" customHeight="1" x14ac:dyDescent="0.25"/>
    <row r="1462" ht="22.2" customHeight="1" x14ac:dyDescent="0.25"/>
    <row r="1463" ht="22.2" customHeight="1" x14ac:dyDescent="0.25"/>
    <row r="1464" ht="22.2" customHeight="1" x14ac:dyDescent="0.25"/>
    <row r="1465" ht="22.2" customHeight="1" x14ac:dyDescent="0.25"/>
    <row r="1466" ht="22.2" customHeight="1" x14ac:dyDescent="0.25"/>
    <row r="1467" ht="22.2" customHeight="1" x14ac:dyDescent="0.25"/>
    <row r="1468" ht="22.2" customHeight="1" x14ac:dyDescent="0.25"/>
    <row r="1469" ht="22.2" customHeight="1" x14ac:dyDescent="0.25"/>
    <row r="1470" ht="22.2" customHeight="1" x14ac:dyDescent="0.25"/>
    <row r="1471" ht="22.2" customHeight="1" x14ac:dyDescent="0.25"/>
    <row r="1472" ht="22.2" customHeight="1" x14ac:dyDescent="0.25"/>
    <row r="1473" ht="22.2" customHeight="1" x14ac:dyDescent="0.25"/>
    <row r="1474" ht="22.2" customHeight="1" x14ac:dyDescent="0.25"/>
    <row r="1475" ht="22.2" customHeight="1" x14ac:dyDescent="0.25"/>
    <row r="1476" ht="22.2" customHeight="1" x14ac:dyDescent="0.25"/>
    <row r="1477" ht="22.2" customHeight="1" x14ac:dyDescent="0.25"/>
    <row r="1478" ht="22.2" customHeight="1" x14ac:dyDescent="0.25"/>
    <row r="1479" ht="22.2" customHeight="1" x14ac:dyDescent="0.25"/>
    <row r="1480" ht="22.2" customHeight="1" x14ac:dyDescent="0.25"/>
    <row r="1481" ht="22.2" customHeight="1" x14ac:dyDescent="0.25"/>
    <row r="1482" ht="22.2" customHeight="1" x14ac:dyDescent="0.25"/>
    <row r="1483" ht="22.2" customHeight="1" x14ac:dyDescent="0.25"/>
    <row r="1484" ht="22.2" customHeight="1" x14ac:dyDescent="0.25"/>
    <row r="1485" ht="22.2" customHeight="1" x14ac:dyDescent="0.25"/>
    <row r="1486" ht="22.2" customHeight="1" x14ac:dyDescent="0.25"/>
    <row r="1487" ht="22.2" customHeight="1" x14ac:dyDescent="0.25"/>
    <row r="1488" ht="22.2" customHeight="1" x14ac:dyDescent="0.25"/>
    <row r="1489" ht="22.2" customHeight="1" x14ac:dyDescent="0.25"/>
    <row r="1490" ht="22.2" customHeight="1" x14ac:dyDescent="0.25"/>
    <row r="1491" ht="22.2" customHeight="1" x14ac:dyDescent="0.25"/>
    <row r="1492" ht="22.2" customHeight="1" x14ac:dyDescent="0.25"/>
    <row r="1493" ht="22.2" customHeight="1" x14ac:dyDescent="0.25"/>
    <row r="1494" ht="22.2" customHeight="1" x14ac:dyDescent="0.25"/>
    <row r="1495" ht="22.2" customHeight="1" x14ac:dyDescent="0.25"/>
    <row r="1496" ht="22.2" customHeight="1" x14ac:dyDescent="0.25"/>
    <row r="1497" ht="22.2" customHeight="1" x14ac:dyDescent="0.25"/>
    <row r="1498" ht="22.2" customHeight="1" x14ac:dyDescent="0.25"/>
    <row r="1499" ht="22.2" customHeight="1" x14ac:dyDescent="0.25"/>
    <row r="1500" ht="22.2" customHeight="1" x14ac:dyDescent="0.25"/>
    <row r="1501" ht="22.2" customHeight="1" x14ac:dyDescent="0.25"/>
    <row r="1502" ht="22.2" customHeight="1" x14ac:dyDescent="0.25"/>
    <row r="1503" ht="22.2" customHeight="1" x14ac:dyDescent="0.25"/>
    <row r="1504" ht="22.2" customHeight="1" x14ac:dyDescent="0.25"/>
    <row r="1505" ht="22.2" customHeight="1" x14ac:dyDescent="0.25"/>
    <row r="1506" ht="22.2" customHeight="1" x14ac:dyDescent="0.25"/>
    <row r="1507" ht="22.2" customHeight="1" x14ac:dyDescent="0.25"/>
    <row r="1508" ht="22.2" customHeight="1" x14ac:dyDescent="0.25"/>
    <row r="1509" ht="22.2" customHeight="1" x14ac:dyDescent="0.25"/>
    <row r="1510" ht="22.2" customHeight="1" x14ac:dyDescent="0.25"/>
    <row r="1511" ht="22.2" customHeight="1" x14ac:dyDescent="0.25"/>
    <row r="1512" ht="22.2" customHeight="1" x14ac:dyDescent="0.25"/>
    <row r="1513" ht="22.2" customHeight="1" x14ac:dyDescent="0.25"/>
    <row r="1514" ht="22.2" customHeight="1" x14ac:dyDescent="0.25"/>
    <row r="1515" ht="22.2" customHeight="1" x14ac:dyDescent="0.25"/>
    <row r="1516" ht="22.2" customHeight="1" x14ac:dyDescent="0.25"/>
    <row r="1517" ht="22.2" customHeight="1" x14ac:dyDescent="0.25"/>
    <row r="1518" ht="22.2" customHeight="1" x14ac:dyDescent="0.25"/>
    <row r="1519" ht="22.2" customHeight="1" x14ac:dyDescent="0.25"/>
    <row r="1520" ht="22.2" customHeight="1" x14ac:dyDescent="0.25"/>
    <row r="1521" ht="22.2" customHeight="1" x14ac:dyDescent="0.25"/>
    <row r="1522" ht="22.2" customHeight="1" x14ac:dyDescent="0.25"/>
    <row r="1523" ht="22.2" customHeight="1" x14ac:dyDescent="0.25"/>
    <row r="1524" ht="22.2" customHeight="1" x14ac:dyDescent="0.25"/>
    <row r="1525" ht="22.2" customHeight="1" x14ac:dyDescent="0.25"/>
    <row r="1526" ht="22.2" customHeight="1" x14ac:dyDescent="0.25"/>
    <row r="1527" ht="22.2" customHeight="1" x14ac:dyDescent="0.25"/>
    <row r="1528" ht="22.2" customHeight="1" x14ac:dyDescent="0.25"/>
    <row r="1529" ht="22.2" customHeight="1" x14ac:dyDescent="0.25"/>
    <row r="1530" ht="22.2" customHeight="1" x14ac:dyDescent="0.25"/>
    <row r="1531" ht="22.2" customHeight="1" x14ac:dyDescent="0.25"/>
    <row r="1532" ht="22.2" customHeight="1" x14ac:dyDescent="0.25"/>
    <row r="1533" ht="22.2" customHeight="1" x14ac:dyDescent="0.25"/>
    <row r="1534" ht="22.2" customHeight="1" x14ac:dyDescent="0.25"/>
    <row r="1535" ht="22.2" customHeight="1" x14ac:dyDescent="0.25"/>
    <row r="1536" ht="22.2" customHeight="1" x14ac:dyDescent="0.25"/>
    <row r="1537" ht="22.2" customHeight="1" x14ac:dyDescent="0.25"/>
    <row r="1538" ht="22.2" customHeight="1" x14ac:dyDescent="0.25"/>
    <row r="1539" ht="22.2" customHeight="1" x14ac:dyDescent="0.25"/>
    <row r="1540" ht="22.2" customHeight="1" x14ac:dyDescent="0.25"/>
    <row r="1541" ht="22.2" customHeight="1" x14ac:dyDescent="0.25"/>
    <row r="1542" ht="22.2" customHeight="1" x14ac:dyDescent="0.25"/>
    <row r="1543" ht="22.2" customHeight="1" x14ac:dyDescent="0.25"/>
    <row r="1544" ht="22.2" customHeight="1" x14ac:dyDescent="0.25"/>
    <row r="1545" ht="22.2" customHeight="1" x14ac:dyDescent="0.25"/>
    <row r="1546" ht="22.2" customHeight="1" x14ac:dyDescent="0.25"/>
    <row r="1547" ht="22.2" customHeight="1" x14ac:dyDescent="0.25"/>
    <row r="1548" ht="22.2" customHeight="1" x14ac:dyDescent="0.25"/>
    <row r="1549" ht="22.2" customHeight="1" x14ac:dyDescent="0.25"/>
    <row r="1550" ht="22.2" customHeight="1" x14ac:dyDescent="0.25"/>
    <row r="1551" ht="22.2" customHeight="1" x14ac:dyDescent="0.25"/>
    <row r="1552" ht="22.2" customHeight="1" x14ac:dyDescent="0.25"/>
    <row r="1553" ht="22.2" customHeight="1" x14ac:dyDescent="0.25"/>
    <row r="1554" ht="22.2" customHeight="1" x14ac:dyDescent="0.25"/>
    <row r="1555" ht="22.2" customHeight="1" x14ac:dyDescent="0.25"/>
    <row r="1556" ht="22.2" customHeight="1" x14ac:dyDescent="0.25"/>
    <row r="1557" ht="22.2" customHeight="1" x14ac:dyDescent="0.25"/>
    <row r="1558" ht="22.2" customHeight="1" x14ac:dyDescent="0.25"/>
    <row r="1559" ht="22.2" customHeight="1" x14ac:dyDescent="0.25"/>
    <row r="1560" ht="22.2" customHeight="1" x14ac:dyDescent="0.25"/>
    <row r="1561" ht="22.2" customHeight="1" x14ac:dyDescent="0.25"/>
    <row r="1562" ht="22.2" customHeight="1" x14ac:dyDescent="0.25"/>
    <row r="1563" ht="22.2" customHeight="1" x14ac:dyDescent="0.25"/>
    <row r="1564" ht="22.2" customHeight="1" x14ac:dyDescent="0.25"/>
    <row r="1565" ht="22.2" customHeight="1" x14ac:dyDescent="0.25"/>
    <row r="1566" ht="22.2" customHeight="1" x14ac:dyDescent="0.25"/>
    <row r="1567" ht="22.2" customHeight="1" x14ac:dyDescent="0.25"/>
    <row r="1568" ht="22.2" customHeight="1" x14ac:dyDescent="0.25"/>
    <row r="1569" ht="22.2" customHeight="1" x14ac:dyDescent="0.25"/>
    <row r="1570" ht="22.2" customHeight="1" x14ac:dyDescent="0.25"/>
    <row r="1571" ht="22.2" customHeight="1" x14ac:dyDescent="0.25"/>
    <row r="1572" ht="22.2" customHeight="1" x14ac:dyDescent="0.25"/>
    <row r="1573" ht="22.2" customHeight="1" x14ac:dyDescent="0.25"/>
    <row r="1574" ht="22.2" customHeight="1" x14ac:dyDescent="0.25"/>
    <row r="1575" ht="22.2" customHeight="1" x14ac:dyDescent="0.25"/>
    <row r="1576" ht="22.2" customHeight="1" x14ac:dyDescent="0.25"/>
    <row r="1577" ht="22.2" customHeight="1" x14ac:dyDescent="0.25"/>
    <row r="1578" ht="22.2" customHeight="1" x14ac:dyDescent="0.25"/>
    <row r="1579" ht="22.2" customHeight="1" x14ac:dyDescent="0.25"/>
    <row r="1580" ht="22.2" customHeight="1" x14ac:dyDescent="0.25"/>
    <row r="1581" ht="22.2" customHeight="1" x14ac:dyDescent="0.25"/>
    <row r="1582" ht="22.2" customHeight="1" x14ac:dyDescent="0.25"/>
    <row r="1583" ht="22.2" customHeight="1" x14ac:dyDescent="0.25"/>
    <row r="1584" ht="22.2" customHeight="1" x14ac:dyDescent="0.25"/>
    <row r="1585" ht="22.2" customHeight="1" x14ac:dyDescent="0.25"/>
    <row r="1586" ht="22.2" customHeight="1" x14ac:dyDescent="0.25"/>
    <row r="1587" ht="22.2" customHeight="1" x14ac:dyDescent="0.25"/>
    <row r="1588" ht="22.2" customHeight="1" x14ac:dyDescent="0.25"/>
    <row r="1589" ht="22.2" customHeight="1" x14ac:dyDescent="0.25"/>
    <row r="1590" ht="22.2" customHeight="1" x14ac:dyDescent="0.25"/>
    <row r="1591" ht="22.2" customHeight="1" x14ac:dyDescent="0.25"/>
    <row r="1592" ht="22.2" customHeight="1" x14ac:dyDescent="0.25"/>
    <row r="1593" ht="22.2" customHeight="1" x14ac:dyDescent="0.25"/>
    <row r="1594" ht="22.2" customHeight="1" x14ac:dyDescent="0.25"/>
    <row r="1595" ht="22.2" customHeight="1" x14ac:dyDescent="0.25"/>
    <row r="1596" ht="22.2" customHeight="1" x14ac:dyDescent="0.25"/>
    <row r="1597" ht="22.2" customHeight="1" x14ac:dyDescent="0.25"/>
    <row r="1598" ht="22.2" customHeight="1" x14ac:dyDescent="0.25"/>
    <row r="1599" ht="22.2" customHeight="1" x14ac:dyDescent="0.25"/>
    <row r="1600" ht="22.2" customHeight="1" x14ac:dyDescent="0.25"/>
    <row r="1601" ht="22.2" customHeight="1" x14ac:dyDescent="0.25"/>
    <row r="1602" ht="22.2" customHeight="1" x14ac:dyDescent="0.25"/>
    <row r="1603" ht="22.2" customHeight="1" x14ac:dyDescent="0.25"/>
    <row r="1604" ht="22.2" customHeight="1" x14ac:dyDescent="0.25"/>
    <row r="1605" ht="22.2" customHeight="1" x14ac:dyDescent="0.25"/>
    <row r="1606" ht="22.2" customHeight="1" x14ac:dyDescent="0.25"/>
    <row r="1607" ht="22.2" customHeight="1" x14ac:dyDescent="0.25"/>
    <row r="1608" ht="22.2" customHeight="1" x14ac:dyDescent="0.25"/>
    <row r="1609" ht="22.2" customHeight="1" x14ac:dyDescent="0.25"/>
    <row r="1610" ht="22.2" customHeight="1" x14ac:dyDescent="0.25"/>
    <row r="1611" ht="22.2" customHeight="1" x14ac:dyDescent="0.25"/>
    <row r="1612" ht="22.2" customHeight="1" x14ac:dyDescent="0.25"/>
    <row r="1613" ht="22.2" customHeight="1" x14ac:dyDescent="0.25"/>
    <row r="1614" ht="22.2" customHeight="1" x14ac:dyDescent="0.25"/>
    <row r="1615" ht="22.2" customHeight="1" x14ac:dyDescent="0.25"/>
    <row r="1616" ht="22.2" customHeight="1" x14ac:dyDescent="0.25"/>
    <row r="1617" ht="22.2" customHeight="1" x14ac:dyDescent="0.25"/>
    <row r="1618" ht="22.2" customHeight="1" x14ac:dyDescent="0.25"/>
    <row r="1619" ht="22.2" customHeight="1" x14ac:dyDescent="0.25"/>
    <row r="1620" ht="22.2" customHeight="1" x14ac:dyDescent="0.25"/>
    <row r="1621" ht="22.2" customHeight="1" x14ac:dyDescent="0.25"/>
    <row r="1622" ht="22.2" customHeight="1" x14ac:dyDescent="0.25"/>
    <row r="1623" ht="22.2" customHeight="1" x14ac:dyDescent="0.25"/>
    <row r="1624" ht="22.2" customHeight="1" x14ac:dyDescent="0.25"/>
    <row r="1625" ht="22.2" customHeight="1" x14ac:dyDescent="0.25"/>
    <row r="1626" ht="22.2" customHeight="1" x14ac:dyDescent="0.25"/>
    <row r="1627" ht="22.2" customHeight="1" x14ac:dyDescent="0.25"/>
    <row r="1628" ht="22.2" customHeight="1" x14ac:dyDescent="0.25"/>
    <row r="1629" ht="22.2" customHeight="1" x14ac:dyDescent="0.25"/>
    <row r="1630" ht="22.2" customHeight="1" x14ac:dyDescent="0.25"/>
    <row r="1631" ht="22.2" customHeight="1" x14ac:dyDescent="0.25"/>
    <row r="1632" ht="22.2" customHeight="1" x14ac:dyDescent="0.25"/>
    <row r="1633" ht="22.2" customHeight="1" x14ac:dyDescent="0.25"/>
    <row r="1634" ht="22.2" customHeight="1" x14ac:dyDescent="0.25"/>
    <row r="1635" ht="22.2" customHeight="1" x14ac:dyDescent="0.25"/>
    <row r="1636" ht="22.2" customHeight="1" x14ac:dyDescent="0.25"/>
    <row r="1637" ht="22.2" customHeight="1" x14ac:dyDescent="0.25"/>
    <row r="1638" ht="22.2" customHeight="1" x14ac:dyDescent="0.25"/>
    <row r="1639" ht="22.2" customHeight="1" x14ac:dyDescent="0.25"/>
    <row r="1640" ht="22.2" customHeight="1" x14ac:dyDescent="0.25"/>
    <row r="1641" ht="22.2" customHeight="1" x14ac:dyDescent="0.25"/>
    <row r="1642" ht="22.2" customHeight="1" x14ac:dyDescent="0.25"/>
    <row r="1643" ht="22.2" customHeight="1" x14ac:dyDescent="0.25"/>
    <row r="1644" ht="22.2" customHeight="1" x14ac:dyDescent="0.25"/>
    <row r="1645" ht="22.2" customHeight="1" x14ac:dyDescent="0.25"/>
    <row r="1646" ht="22.2" customHeight="1" x14ac:dyDescent="0.25"/>
    <row r="1647" ht="22.2" customHeight="1" x14ac:dyDescent="0.25"/>
    <row r="1648" ht="22.2" customHeight="1" x14ac:dyDescent="0.25"/>
    <row r="1649" ht="22.2" customHeight="1" x14ac:dyDescent="0.25"/>
    <row r="1650" ht="22.2" customHeight="1" x14ac:dyDescent="0.25"/>
    <row r="1651" ht="22.2" customHeight="1" x14ac:dyDescent="0.25"/>
    <row r="1652" ht="22.2" customHeight="1" x14ac:dyDescent="0.25"/>
    <row r="1653" ht="22.2" customHeight="1" x14ac:dyDescent="0.25"/>
    <row r="1654" ht="22.2" customHeight="1" x14ac:dyDescent="0.25"/>
    <row r="1655" ht="22.2" customHeight="1" x14ac:dyDescent="0.25"/>
    <row r="1656" ht="22.2" customHeight="1" x14ac:dyDescent="0.25"/>
    <row r="1657" ht="22.2" customHeight="1" x14ac:dyDescent="0.25"/>
    <row r="1658" ht="22.2" customHeight="1" x14ac:dyDescent="0.25"/>
    <row r="1659" ht="22.2" customHeight="1" x14ac:dyDescent="0.25"/>
    <row r="1660" ht="22.2" customHeight="1" x14ac:dyDescent="0.25"/>
    <row r="1661" ht="22.2" customHeight="1" x14ac:dyDescent="0.25"/>
    <row r="1662" ht="22.2" customHeight="1" x14ac:dyDescent="0.25"/>
    <row r="1663" ht="22.2" customHeight="1" x14ac:dyDescent="0.25"/>
    <row r="1664" ht="22.2" customHeight="1" x14ac:dyDescent="0.25"/>
    <row r="1665" ht="22.2" customHeight="1" x14ac:dyDescent="0.25"/>
    <row r="1666" ht="22.2" customHeight="1" x14ac:dyDescent="0.25"/>
    <row r="1667" ht="22.2" customHeight="1" x14ac:dyDescent="0.25"/>
    <row r="1668" ht="22.2" customHeight="1" x14ac:dyDescent="0.25"/>
    <row r="1669" ht="22.2" customHeight="1" x14ac:dyDescent="0.25"/>
    <row r="1670" ht="22.2" customHeight="1" x14ac:dyDescent="0.25"/>
    <row r="1671" ht="22.2" customHeight="1" x14ac:dyDescent="0.25"/>
    <row r="1672" ht="22.2" customHeight="1" x14ac:dyDescent="0.25"/>
    <row r="1673" ht="22.2" customHeight="1" x14ac:dyDescent="0.25"/>
    <row r="1674" ht="22.2" customHeight="1" x14ac:dyDescent="0.25"/>
    <row r="1675" ht="22.2" customHeight="1" x14ac:dyDescent="0.25"/>
    <row r="1676" ht="22.2" customHeight="1" x14ac:dyDescent="0.25"/>
    <row r="1677" ht="22.2" customHeight="1" x14ac:dyDescent="0.25"/>
    <row r="1678" ht="22.2" customHeight="1" x14ac:dyDescent="0.25"/>
    <row r="1679" ht="22.2" customHeight="1" x14ac:dyDescent="0.25"/>
    <row r="1680" ht="22.2" customHeight="1" x14ac:dyDescent="0.25"/>
    <row r="1681" ht="22.2" customHeight="1" x14ac:dyDescent="0.25"/>
    <row r="1682" ht="22.2" customHeight="1" x14ac:dyDescent="0.25"/>
    <row r="1683" ht="22.2" customHeight="1" x14ac:dyDescent="0.25"/>
    <row r="1684" ht="22.2" customHeight="1" x14ac:dyDescent="0.25"/>
    <row r="1685" ht="22.2" customHeight="1" x14ac:dyDescent="0.25"/>
    <row r="1686" ht="22.2" customHeight="1" x14ac:dyDescent="0.25"/>
    <row r="1687" ht="22.2" customHeight="1" x14ac:dyDescent="0.25"/>
    <row r="1688" ht="22.2" customHeight="1" x14ac:dyDescent="0.25"/>
    <row r="1689" ht="22.2" customHeight="1" x14ac:dyDescent="0.25"/>
    <row r="1690" ht="22.2" customHeight="1" x14ac:dyDescent="0.25"/>
    <row r="1691" ht="22.2" customHeight="1" x14ac:dyDescent="0.25"/>
    <row r="1692" ht="22.2" customHeight="1" x14ac:dyDescent="0.25"/>
    <row r="1693" ht="22.2" customHeight="1" x14ac:dyDescent="0.25"/>
    <row r="1694" ht="22.2" customHeight="1" x14ac:dyDescent="0.25"/>
    <row r="1695" ht="22.2" customHeight="1" x14ac:dyDescent="0.25"/>
    <row r="1696" ht="22.2" customHeight="1" x14ac:dyDescent="0.25"/>
    <row r="1697" ht="22.2" customHeight="1" x14ac:dyDescent="0.25"/>
    <row r="1698" ht="22.2" customHeight="1" x14ac:dyDescent="0.25"/>
    <row r="1699" ht="22.2" customHeight="1" x14ac:dyDescent="0.25"/>
    <row r="1700" ht="22.2" customHeight="1" x14ac:dyDescent="0.25"/>
    <row r="1701" ht="22.2" customHeight="1" x14ac:dyDescent="0.25"/>
    <row r="1702" ht="22.2" customHeight="1" x14ac:dyDescent="0.25"/>
    <row r="1703" ht="22.2" customHeight="1" x14ac:dyDescent="0.25"/>
    <row r="1704" ht="22.2" customHeight="1" x14ac:dyDescent="0.25"/>
    <row r="1705" ht="22.2" customHeight="1" x14ac:dyDescent="0.25"/>
    <row r="1706" ht="22.2" customHeight="1" x14ac:dyDescent="0.25"/>
    <row r="1707" ht="22.2" customHeight="1" x14ac:dyDescent="0.25"/>
    <row r="1708" ht="22.2" customHeight="1" x14ac:dyDescent="0.25"/>
    <row r="1709" ht="22.2" customHeight="1" x14ac:dyDescent="0.25"/>
    <row r="1710" ht="22.2" customHeight="1" x14ac:dyDescent="0.25"/>
    <row r="1711" ht="22.2" customHeight="1" x14ac:dyDescent="0.25"/>
    <row r="1712" ht="22.2" customHeight="1" x14ac:dyDescent="0.25"/>
    <row r="1713" ht="22.2" customHeight="1" x14ac:dyDescent="0.25"/>
    <row r="1714" ht="22.2" customHeight="1" x14ac:dyDescent="0.25"/>
    <row r="1715" ht="22.2" customHeight="1" x14ac:dyDescent="0.25"/>
    <row r="1716" ht="22.2" customHeight="1" x14ac:dyDescent="0.25"/>
    <row r="1717" ht="22.2" customHeight="1" x14ac:dyDescent="0.25"/>
    <row r="1718" ht="22.2" customHeight="1" x14ac:dyDescent="0.25"/>
    <row r="1719" ht="22.2" customHeight="1" x14ac:dyDescent="0.25"/>
    <row r="1720" ht="22.2" customHeight="1" x14ac:dyDescent="0.25"/>
    <row r="1721" ht="22.2" customHeight="1" x14ac:dyDescent="0.25"/>
    <row r="1722" ht="22.2" customHeight="1" x14ac:dyDescent="0.25"/>
    <row r="1723" ht="22.2" customHeight="1" x14ac:dyDescent="0.25"/>
    <row r="1724" ht="22.2" customHeight="1" x14ac:dyDescent="0.25"/>
    <row r="1725" ht="22.2" customHeight="1" x14ac:dyDescent="0.25"/>
    <row r="1726" ht="22.2" customHeight="1" x14ac:dyDescent="0.25"/>
    <row r="1727" ht="22.2" customHeight="1" x14ac:dyDescent="0.25"/>
    <row r="1728" ht="22.2" customHeight="1" x14ac:dyDescent="0.25"/>
    <row r="1729" ht="22.2" customHeight="1" x14ac:dyDescent="0.25"/>
    <row r="1730" ht="22.2" customHeight="1" x14ac:dyDescent="0.25"/>
    <row r="1731" ht="22.2" customHeight="1" x14ac:dyDescent="0.25"/>
    <row r="1732" ht="22.2" customHeight="1" x14ac:dyDescent="0.25"/>
    <row r="1733" ht="22.2" customHeight="1" x14ac:dyDescent="0.25"/>
    <row r="1734" ht="22.2" customHeight="1" x14ac:dyDescent="0.25"/>
    <row r="1735" ht="22.2" customHeight="1" x14ac:dyDescent="0.25"/>
    <row r="1736" ht="22.2" customHeight="1" x14ac:dyDescent="0.25"/>
    <row r="1737" ht="22.2" customHeight="1" x14ac:dyDescent="0.25"/>
    <row r="1738" ht="22.2" customHeight="1" x14ac:dyDescent="0.25"/>
    <row r="1739" ht="22.2" customHeight="1" x14ac:dyDescent="0.25"/>
    <row r="1740" ht="22.2" customHeight="1" x14ac:dyDescent="0.25"/>
    <row r="1741" ht="22.2" customHeight="1" x14ac:dyDescent="0.25"/>
    <row r="1742" ht="22.2" customHeight="1" x14ac:dyDescent="0.25"/>
    <row r="1743" ht="22.2" customHeight="1" x14ac:dyDescent="0.25"/>
    <row r="1744" ht="22.2" customHeight="1" x14ac:dyDescent="0.25"/>
    <row r="1745" ht="22.2" customHeight="1" x14ac:dyDescent="0.25"/>
    <row r="1746" ht="22.2" customHeight="1" x14ac:dyDescent="0.25"/>
    <row r="1747" ht="22.2" customHeight="1" x14ac:dyDescent="0.25"/>
    <row r="1748" ht="22.2" customHeight="1" x14ac:dyDescent="0.25"/>
    <row r="1749" ht="22.2" customHeight="1" x14ac:dyDescent="0.25"/>
    <row r="1750" ht="22.2" customHeight="1" x14ac:dyDescent="0.25"/>
    <row r="1751" ht="22.2" customHeight="1" x14ac:dyDescent="0.25"/>
    <row r="1752" ht="22.2" customHeight="1" x14ac:dyDescent="0.25"/>
    <row r="1753" ht="22.2" customHeight="1" x14ac:dyDescent="0.25"/>
    <row r="1754" ht="22.2" customHeight="1" x14ac:dyDescent="0.25"/>
    <row r="1755" ht="22.2" customHeight="1" x14ac:dyDescent="0.25"/>
    <row r="1756" ht="22.2" customHeight="1" x14ac:dyDescent="0.25"/>
    <row r="1757" ht="22.2" customHeight="1" x14ac:dyDescent="0.25"/>
    <row r="1758" ht="22.2" customHeight="1" x14ac:dyDescent="0.25"/>
    <row r="1759" ht="22.2" customHeight="1" x14ac:dyDescent="0.25"/>
    <row r="1760" ht="22.2" customHeight="1" x14ac:dyDescent="0.25"/>
    <row r="1761" ht="22.2" customHeight="1" x14ac:dyDescent="0.25"/>
    <row r="1762" ht="22.2" customHeight="1" x14ac:dyDescent="0.25"/>
    <row r="1763" ht="22.2" customHeight="1" x14ac:dyDescent="0.25"/>
    <row r="1764" ht="22.2" customHeight="1" x14ac:dyDescent="0.25"/>
    <row r="1765" ht="22.2" customHeight="1" x14ac:dyDescent="0.25"/>
    <row r="1766" ht="22.2" customHeight="1" x14ac:dyDescent="0.25"/>
    <row r="1767" ht="22.2" customHeight="1" x14ac:dyDescent="0.25"/>
    <row r="1768" ht="22.2" customHeight="1" x14ac:dyDescent="0.25"/>
    <row r="1769" ht="22.2" customHeight="1" x14ac:dyDescent="0.25"/>
    <row r="1770" ht="22.2" customHeight="1" x14ac:dyDescent="0.25"/>
    <row r="1771" ht="22.2" customHeight="1" x14ac:dyDescent="0.25"/>
    <row r="1772" ht="22.2" customHeight="1" x14ac:dyDescent="0.25"/>
    <row r="1773" ht="22.2" customHeight="1" x14ac:dyDescent="0.25"/>
    <row r="1774" ht="22.2" customHeight="1" x14ac:dyDescent="0.25"/>
    <row r="1775" ht="22.2" customHeight="1" x14ac:dyDescent="0.25"/>
    <row r="1776" ht="22.2" customHeight="1" x14ac:dyDescent="0.25"/>
    <row r="1777" ht="22.2" customHeight="1" x14ac:dyDescent="0.25"/>
    <row r="1778" ht="22.2" customHeight="1" x14ac:dyDescent="0.25"/>
    <row r="1779" ht="22.2" customHeight="1" x14ac:dyDescent="0.25"/>
    <row r="1780" ht="22.2" customHeight="1" x14ac:dyDescent="0.25"/>
    <row r="1781" ht="22.2" customHeight="1" x14ac:dyDescent="0.25"/>
    <row r="1782" ht="22.2" customHeight="1" x14ac:dyDescent="0.25"/>
    <row r="1783" ht="22.2" customHeight="1" x14ac:dyDescent="0.25"/>
    <row r="1784" ht="22.2" customHeight="1" x14ac:dyDescent="0.25"/>
    <row r="1785" ht="22.2" customHeight="1" x14ac:dyDescent="0.25"/>
    <row r="1786" ht="22.2" customHeight="1" x14ac:dyDescent="0.25"/>
    <row r="1787" ht="22.2" customHeight="1" x14ac:dyDescent="0.25"/>
    <row r="1788" ht="22.2" customHeight="1" x14ac:dyDescent="0.25"/>
    <row r="1789" ht="22.2" customHeight="1" x14ac:dyDescent="0.25"/>
    <row r="1790" ht="22.2" customHeight="1" x14ac:dyDescent="0.25"/>
    <row r="1791" ht="22.2" customHeight="1" x14ac:dyDescent="0.25"/>
    <row r="1792" ht="22.2" customHeight="1" x14ac:dyDescent="0.25"/>
    <row r="1793" ht="22.2" customHeight="1" x14ac:dyDescent="0.25"/>
    <row r="1794" ht="22.2" customHeight="1" x14ac:dyDescent="0.25"/>
    <row r="1795" ht="22.2" customHeight="1" x14ac:dyDescent="0.25"/>
    <row r="1796" ht="22.2" customHeight="1" x14ac:dyDescent="0.25"/>
    <row r="1797" ht="22.2" customHeight="1" x14ac:dyDescent="0.25"/>
    <row r="1798" ht="22.2" customHeight="1" x14ac:dyDescent="0.25"/>
    <row r="1799" ht="22.2" customHeight="1" x14ac:dyDescent="0.25"/>
    <row r="1800" ht="22.2" customHeight="1" x14ac:dyDescent="0.25"/>
    <row r="1801" ht="22.2" customHeight="1" x14ac:dyDescent="0.25"/>
    <row r="1802" ht="22.2" customHeight="1" x14ac:dyDescent="0.25"/>
    <row r="1803" ht="22.2" customHeight="1" x14ac:dyDescent="0.25"/>
    <row r="1804" ht="22.2" customHeight="1" x14ac:dyDescent="0.25"/>
    <row r="1805" ht="22.2" customHeight="1" x14ac:dyDescent="0.25"/>
    <row r="1806" ht="22.2" customHeight="1" x14ac:dyDescent="0.25"/>
    <row r="1807" ht="22.2" customHeight="1" x14ac:dyDescent="0.25"/>
    <row r="1808" ht="22.2" customHeight="1" x14ac:dyDescent="0.25"/>
    <row r="1809" ht="22.2" customHeight="1" x14ac:dyDescent="0.25"/>
    <row r="1810" ht="22.2" customHeight="1" x14ac:dyDescent="0.25"/>
    <row r="1811" ht="22.2" customHeight="1" x14ac:dyDescent="0.25"/>
    <row r="1812" ht="22.2" customHeight="1" x14ac:dyDescent="0.25"/>
    <row r="1813" ht="22.2" customHeight="1" x14ac:dyDescent="0.25"/>
    <row r="1814" ht="22.2" customHeight="1" x14ac:dyDescent="0.25"/>
    <row r="1815" ht="22.2" customHeight="1" x14ac:dyDescent="0.25"/>
    <row r="1816" ht="22.2" customHeight="1" x14ac:dyDescent="0.25"/>
    <row r="1817" ht="22.2" customHeight="1" x14ac:dyDescent="0.25"/>
    <row r="1818" ht="22.2" customHeight="1" x14ac:dyDescent="0.25"/>
    <row r="1819" ht="22.2" customHeight="1" x14ac:dyDescent="0.25"/>
    <row r="1820" ht="22.2" customHeight="1" x14ac:dyDescent="0.25"/>
    <row r="1821" ht="22.2" customHeight="1" x14ac:dyDescent="0.25"/>
    <row r="1822" ht="22.2" customHeight="1" x14ac:dyDescent="0.25"/>
    <row r="1823" ht="22.2" customHeight="1" x14ac:dyDescent="0.25"/>
    <row r="1824" ht="22.2" customHeight="1" x14ac:dyDescent="0.25"/>
    <row r="1825" ht="22.2" customHeight="1" x14ac:dyDescent="0.25"/>
    <row r="1826" ht="22.2" customHeight="1" x14ac:dyDescent="0.25"/>
    <row r="1827" ht="22.2" customHeight="1" x14ac:dyDescent="0.25"/>
    <row r="1828" ht="22.2" customHeight="1" x14ac:dyDescent="0.25"/>
    <row r="1829" ht="22.2" customHeight="1" x14ac:dyDescent="0.25"/>
    <row r="1830" ht="22.2" customHeight="1" x14ac:dyDescent="0.25"/>
    <row r="1831" ht="22.2" customHeight="1" x14ac:dyDescent="0.25"/>
    <row r="1832" ht="22.2" customHeight="1" x14ac:dyDescent="0.25"/>
    <row r="1833" ht="22.2" customHeight="1" x14ac:dyDescent="0.25"/>
    <row r="1834" ht="22.2" customHeight="1" x14ac:dyDescent="0.25"/>
    <row r="1835" ht="22.2" customHeight="1" x14ac:dyDescent="0.25"/>
    <row r="1836" ht="22.2" customHeight="1" x14ac:dyDescent="0.25"/>
    <row r="1837" ht="22.2" customHeight="1" x14ac:dyDescent="0.25"/>
    <row r="1838" ht="22.2" customHeight="1" x14ac:dyDescent="0.25"/>
    <row r="1839" ht="22.2" customHeight="1" x14ac:dyDescent="0.25"/>
    <row r="1840" ht="22.2" customHeight="1" x14ac:dyDescent="0.25"/>
    <row r="1841" ht="22.2" customHeight="1" x14ac:dyDescent="0.25"/>
    <row r="1842" ht="22.2" customHeight="1" x14ac:dyDescent="0.25"/>
    <row r="1843" ht="22.2" customHeight="1" x14ac:dyDescent="0.25"/>
    <row r="1844" ht="22.2" customHeight="1" x14ac:dyDescent="0.25"/>
    <row r="1845" ht="22.2" customHeight="1" x14ac:dyDescent="0.25"/>
    <row r="1846" ht="22.2" customHeight="1" x14ac:dyDescent="0.25"/>
    <row r="1847" ht="22.2" customHeight="1" x14ac:dyDescent="0.25"/>
    <row r="1848" ht="22.2" customHeight="1" x14ac:dyDescent="0.25"/>
    <row r="1849" ht="22.2" customHeight="1" x14ac:dyDescent="0.25"/>
    <row r="1850" ht="22.2" customHeight="1" x14ac:dyDescent="0.25"/>
    <row r="1851" ht="22.2" customHeight="1" x14ac:dyDescent="0.25"/>
    <row r="1852" ht="22.2" customHeight="1" x14ac:dyDescent="0.25"/>
    <row r="1853" ht="22.2" customHeight="1" x14ac:dyDescent="0.25"/>
    <row r="1854" ht="22.2" customHeight="1" x14ac:dyDescent="0.25"/>
    <row r="1855" ht="22.2" customHeight="1" x14ac:dyDescent="0.25"/>
    <row r="1856" ht="22.2" customHeight="1" x14ac:dyDescent="0.25"/>
    <row r="1857" ht="22.2" customHeight="1" x14ac:dyDescent="0.25"/>
    <row r="1858" ht="22.2" customHeight="1" x14ac:dyDescent="0.25"/>
    <row r="1859" ht="22.2" customHeight="1" x14ac:dyDescent="0.25"/>
    <row r="1860" ht="22.2" customHeight="1" x14ac:dyDescent="0.25"/>
    <row r="1861" ht="22.2" customHeight="1" x14ac:dyDescent="0.25"/>
    <row r="1862" ht="22.2" customHeight="1" x14ac:dyDescent="0.25"/>
    <row r="1863" ht="22.2" customHeight="1" x14ac:dyDescent="0.25"/>
    <row r="1864" ht="22.2" customHeight="1" x14ac:dyDescent="0.25"/>
    <row r="1865" ht="22.2" customHeight="1" x14ac:dyDescent="0.25"/>
    <row r="1866" ht="22.2" customHeight="1" x14ac:dyDescent="0.25"/>
    <row r="1867" ht="22.2" customHeight="1" x14ac:dyDescent="0.25"/>
    <row r="1868" ht="22.2" customHeight="1" x14ac:dyDescent="0.25"/>
    <row r="1869" ht="22.2" customHeight="1" x14ac:dyDescent="0.25"/>
    <row r="1870" ht="22.2" customHeight="1" x14ac:dyDescent="0.25"/>
    <row r="1871" ht="22.2" customHeight="1" x14ac:dyDescent="0.25"/>
    <row r="1872" ht="22.2" customHeight="1" x14ac:dyDescent="0.25"/>
    <row r="1873" ht="22.2" customHeight="1" x14ac:dyDescent="0.25"/>
    <row r="1874" ht="22.2" customHeight="1" x14ac:dyDescent="0.25"/>
    <row r="1875" ht="22.2" customHeight="1" x14ac:dyDescent="0.25"/>
    <row r="1876" ht="22.2" customHeight="1" x14ac:dyDescent="0.25"/>
    <row r="1877" ht="22.2" customHeight="1" x14ac:dyDescent="0.25"/>
    <row r="1878" ht="22.2" customHeight="1" x14ac:dyDescent="0.25"/>
    <row r="1879" ht="22.2" customHeight="1" x14ac:dyDescent="0.25"/>
    <row r="1880" ht="22.2" customHeight="1" x14ac:dyDescent="0.25"/>
    <row r="1881" ht="22.2" customHeight="1" x14ac:dyDescent="0.25"/>
    <row r="1882" ht="22.2" customHeight="1" x14ac:dyDescent="0.25"/>
    <row r="1883" ht="22.2" customHeight="1" x14ac:dyDescent="0.25"/>
    <row r="1884" ht="22.2" customHeight="1" x14ac:dyDescent="0.25"/>
    <row r="1885" ht="22.2" customHeight="1" x14ac:dyDescent="0.25"/>
    <row r="1886" ht="22.2" customHeight="1" x14ac:dyDescent="0.25"/>
    <row r="1887" ht="22.2" customHeight="1" x14ac:dyDescent="0.25"/>
    <row r="1888" ht="22.2" customHeight="1" x14ac:dyDescent="0.25"/>
    <row r="1889" ht="22.2" customHeight="1" x14ac:dyDescent="0.25"/>
    <row r="1890" ht="22.2" customHeight="1" x14ac:dyDescent="0.25"/>
    <row r="1891" ht="22.2" customHeight="1" x14ac:dyDescent="0.25"/>
    <row r="1892" ht="22.2" customHeight="1" x14ac:dyDescent="0.25"/>
    <row r="1893" ht="22.2" customHeight="1" x14ac:dyDescent="0.25"/>
    <row r="1894" ht="22.2" customHeight="1" x14ac:dyDescent="0.25"/>
    <row r="1895" ht="22.2" customHeight="1" x14ac:dyDescent="0.25"/>
    <row r="1896" ht="22.2" customHeight="1" x14ac:dyDescent="0.25"/>
    <row r="1897" ht="22.2" customHeight="1" x14ac:dyDescent="0.25"/>
    <row r="1898" ht="22.2" customHeight="1" x14ac:dyDescent="0.25"/>
    <row r="1899" ht="22.2" customHeight="1" x14ac:dyDescent="0.25"/>
    <row r="1900" ht="22.2" customHeight="1" x14ac:dyDescent="0.25"/>
    <row r="1901" ht="22.2" customHeight="1" x14ac:dyDescent="0.25"/>
    <row r="1902" ht="22.2" customHeight="1" x14ac:dyDescent="0.25"/>
    <row r="1903" ht="22.2" customHeight="1" x14ac:dyDescent="0.25"/>
    <row r="1904" ht="22.2" customHeight="1" x14ac:dyDescent="0.25"/>
    <row r="1905" ht="22.2" customHeight="1" x14ac:dyDescent="0.25"/>
    <row r="1906" ht="22.2" customHeight="1" x14ac:dyDescent="0.25"/>
    <row r="1907" ht="22.2" customHeight="1" x14ac:dyDescent="0.25"/>
    <row r="1908" ht="22.2" customHeight="1" x14ac:dyDescent="0.25"/>
    <row r="1909" ht="22.2" customHeight="1" x14ac:dyDescent="0.25"/>
    <row r="1910" ht="22.2" customHeight="1" x14ac:dyDescent="0.25"/>
    <row r="1911" ht="22.2" customHeight="1" x14ac:dyDescent="0.25"/>
    <row r="1912" ht="22.2" customHeight="1" x14ac:dyDescent="0.25"/>
    <row r="1913" ht="22.2" customHeight="1" x14ac:dyDescent="0.25"/>
    <row r="1914" ht="22.2" customHeight="1" x14ac:dyDescent="0.25"/>
    <row r="1915" ht="22.2" customHeight="1" x14ac:dyDescent="0.25"/>
    <row r="1916" ht="22.2" customHeight="1" x14ac:dyDescent="0.25"/>
    <row r="1917" ht="22.2" customHeight="1" x14ac:dyDescent="0.25"/>
    <row r="1918" ht="22.2" customHeight="1" x14ac:dyDescent="0.25"/>
    <row r="1919" ht="22.2" customHeight="1" x14ac:dyDescent="0.25"/>
    <row r="1920" ht="22.2" customHeight="1" x14ac:dyDescent="0.25"/>
    <row r="1921" ht="22.2" customHeight="1" x14ac:dyDescent="0.25"/>
    <row r="1922" ht="22.2" customHeight="1" x14ac:dyDescent="0.25"/>
    <row r="1923" ht="22.2" customHeight="1" x14ac:dyDescent="0.25"/>
    <row r="1924" ht="22.2" customHeight="1" x14ac:dyDescent="0.25"/>
    <row r="1925" ht="22.2" customHeight="1" x14ac:dyDescent="0.25"/>
    <row r="1926" ht="22.2" customHeight="1" x14ac:dyDescent="0.25"/>
    <row r="1927" ht="22.2" customHeight="1" x14ac:dyDescent="0.25"/>
    <row r="1928" ht="22.2" customHeight="1" x14ac:dyDescent="0.25"/>
    <row r="1929" ht="22.2" customHeight="1" x14ac:dyDescent="0.25"/>
    <row r="1930" ht="22.2" customHeight="1" x14ac:dyDescent="0.25"/>
    <row r="1931" ht="22.2" customHeight="1" x14ac:dyDescent="0.25"/>
    <row r="1932" ht="22.2" customHeight="1" x14ac:dyDescent="0.25"/>
    <row r="1933" ht="22.2" customHeight="1" x14ac:dyDescent="0.25"/>
    <row r="1934" ht="22.2" customHeight="1" x14ac:dyDescent="0.25"/>
    <row r="1935" ht="22.2" customHeight="1" x14ac:dyDescent="0.25"/>
    <row r="1936" ht="22.2" customHeight="1" x14ac:dyDescent="0.25"/>
    <row r="1937" ht="22.2" customHeight="1" x14ac:dyDescent="0.25"/>
    <row r="1938" ht="22.2" customHeight="1" x14ac:dyDescent="0.25"/>
    <row r="1939" ht="22.2" customHeight="1" x14ac:dyDescent="0.25"/>
    <row r="1940" ht="22.2" customHeight="1" x14ac:dyDescent="0.25"/>
    <row r="1941" ht="22.2" customHeight="1" x14ac:dyDescent="0.25"/>
    <row r="1942" ht="22.2" customHeight="1" x14ac:dyDescent="0.25"/>
    <row r="1943" ht="22.2" customHeight="1" x14ac:dyDescent="0.25"/>
    <row r="1944" ht="22.2" customHeight="1" x14ac:dyDescent="0.25"/>
    <row r="1945" ht="22.2" customHeight="1" x14ac:dyDescent="0.25"/>
    <row r="1946" ht="22.2" customHeight="1" x14ac:dyDescent="0.25"/>
    <row r="1947" ht="22.2" customHeight="1" x14ac:dyDescent="0.25"/>
    <row r="1948" ht="22.2" customHeight="1" x14ac:dyDescent="0.25"/>
    <row r="1949" ht="22.2" customHeight="1" x14ac:dyDescent="0.25"/>
    <row r="1950" ht="22.2" customHeight="1" x14ac:dyDescent="0.25"/>
    <row r="1951" ht="22.2" customHeight="1" x14ac:dyDescent="0.25"/>
    <row r="1952" ht="22.2" customHeight="1" x14ac:dyDescent="0.25"/>
    <row r="1953" ht="22.2" customHeight="1" x14ac:dyDescent="0.25"/>
    <row r="1954" ht="22.2" customHeight="1" x14ac:dyDescent="0.25"/>
    <row r="1955" ht="22.2" customHeight="1" x14ac:dyDescent="0.25"/>
    <row r="1956" ht="22.2" customHeight="1" x14ac:dyDescent="0.25"/>
    <row r="1957" ht="22.2" customHeight="1" x14ac:dyDescent="0.25"/>
    <row r="1958" ht="22.2" customHeight="1" x14ac:dyDescent="0.25"/>
    <row r="1959" ht="22.2" customHeight="1" x14ac:dyDescent="0.25"/>
    <row r="1960" ht="22.2" customHeight="1" x14ac:dyDescent="0.25"/>
    <row r="1961" ht="22.2" customHeight="1" x14ac:dyDescent="0.25"/>
    <row r="1962" ht="22.2" customHeight="1" x14ac:dyDescent="0.25"/>
    <row r="1963" ht="22.2" customHeight="1" x14ac:dyDescent="0.25"/>
    <row r="1964" ht="22.2" customHeight="1" x14ac:dyDescent="0.25"/>
    <row r="1965" ht="22.2" customHeight="1" x14ac:dyDescent="0.25"/>
    <row r="1966" ht="22.2" customHeight="1" x14ac:dyDescent="0.25"/>
    <row r="1967" ht="22.2" customHeight="1" x14ac:dyDescent="0.25"/>
    <row r="1968" ht="22.2" customHeight="1" x14ac:dyDescent="0.25"/>
    <row r="1969" ht="22.2" customHeight="1" x14ac:dyDescent="0.25"/>
    <row r="1970" ht="22.2" customHeight="1" x14ac:dyDescent="0.25"/>
    <row r="1971" ht="22.2" customHeight="1" x14ac:dyDescent="0.25"/>
    <row r="1972" ht="22.2" customHeight="1" x14ac:dyDescent="0.25"/>
    <row r="1973" ht="22.2" customHeight="1" x14ac:dyDescent="0.25"/>
    <row r="1974" ht="22.2" customHeight="1" x14ac:dyDescent="0.25"/>
    <row r="1975" ht="22.2" customHeight="1" x14ac:dyDescent="0.25"/>
    <row r="1976" ht="22.2" customHeight="1" x14ac:dyDescent="0.25"/>
    <row r="1977" ht="22.2" customHeight="1" x14ac:dyDescent="0.25"/>
    <row r="1978" ht="22.2" customHeight="1" x14ac:dyDescent="0.25"/>
    <row r="1979" ht="22.2" customHeight="1" x14ac:dyDescent="0.25"/>
    <row r="1980" ht="22.2" customHeight="1" x14ac:dyDescent="0.25"/>
    <row r="1981" ht="22.2" customHeight="1" x14ac:dyDescent="0.25"/>
    <row r="1982" ht="22.2" customHeight="1" x14ac:dyDescent="0.25"/>
    <row r="1983" ht="22.2" customHeight="1" x14ac:dyDescent="0.25"/>
    <row r="1984" ht="22.2" customHeight="1" x14ac:dyDescent="0.25"/>
    <row r="1985" ht="22.2" customHeight="1" x14ac:dyDescent="0.25"/>
    <row r="1986" ht="22.2" customHeight="1" x14ac:dyDescent="0.25"/>
    <row r="1987" ht="22.2" customHeight="1" x14ac:dyDescent="0.25"/>
    <row r="1988" ht="22.2" customHeight="1" x14ac:dyDescent="0.25"/>
    <row r="1989" ht="22.2" customHeight="1" x14ac:dyDescent="0.25"/>
    <row r="1990" ht="22.2" customHeight="1" x14ac:dyDescent="0.25"/>
    <row r="1991" ht="22.2" customHeight="1" x14ac:dyDescent="0.25"/>
    <row r="1992" ht="22.2" customHeight="1" x14ac:dyDescent="0.25"/>
    <row r="1993" ht="22.2" customHeight="1" x14ac:dyDescent="0.25"/>
    <row r="1994" ht="22.2" customHeight="1" x14ac:dyDescent="0.25"/>
    <row r="1995" ht="22.2" customHeight="1" x14ac:dyDescent="0.25"/>
    <row r="1996" ht="22.2" customHeight="1" x14ac:dyDescent="0.25"/>
    <row r="1997" ht="22.2" customHeight="1" x14ac:dyDescent="0.25"/>
    <row r="1998" ht="22.2" customHeight="1" x14ac:dyDescent="0.25"/>
    <row r="1999" ht="22.2" customHeight="1" x14ac:dyDescent="0.25"/>
    <row r="2000" ht="22.2" customHeight="1" x14ac:dyDescent="0.25"/>
    <row r="2001" ht="22.2" customHeight="1" x14ac:dyDescent="0.25"/>
    <row r="2002" ht="22.2" customHeight="1" x14ac:dyDescent="0.25"/>
    <row r="2003" ht="22.2" customHeight="1" x14ac:dyDescent="0.25"/>
    <row r="2004" ht="22.2" customHeight="1" x14ac:dyDescent="0.25"/>
    <row r="2005" ht="22.2" customHeight="1" x14ac:dyDescent="0.25"/>
    <row r="2006" ht="22.2" customHeight="1" x14ac:dyDescent="0.25"/>
    <row r="2007" ht="22.2" customHeight="1" x14ac:dyDescent="0.25"/>
    <row r="2008" ht="22.2" customHeight="1" x14ac:dyDescent="0.25"/>
    <row r="2009" ht="22.2" customHeight="1" x14ac:dyDescent="0.25"/>
    <row r="2010" ht="22.2" customHeight="1" x14ac:dyDescent="0.25"/>
    <row r="2011" ht="22.2" customHeight="1" x14ac:dyDescent="0.25"/>
    <row r="2012" ht="22.2" customHeight="1" x14ac:dyDescent="0.25"/>
    <row r="2013" ht="22.2" customHeight="1" x14ac:dyDescent="0.25"/>
    <row r="2014" ht="22.2" customHeight="1" x14ac:dyDescent="0.25"/>
    <row r="2015" ht="22.2" customHeight="1" x14ac:dyDescent="0.25"/>
    <row r="2016" ht="22.2" customHeight="1" x14ac:dyDescent="0.25"/>
    <row r="2017" ht="22.2" customHeight="1" x14ac:dyDescent="0.25"/>
    <row r="2018" ht="22.2" customHeight="1" x14ac:dyDescent="0.25"/>
    <row r="2019" ht="22.2" customHeight="1" x14ac:dyDescent="0.25"/>
    <row r="2020" ht="22.2" customHeight="1" x14ac:dyDescent="0.25"/>
    <row r="2021" ht="22.2" customHeight="1" x14ac:dyDescent="0.25"/>
    <row r="2022" ht="22.2" customHeight="1" x14ac:dyDescent="0.25"/>
    <row r="2023" ht="22.2" customHeight="1" x14ac:dyDescent="0.25"/>
    <row r="2024" ht="22.2" customHeight="1" x14ac:dyDescent="0.25"/>
    <row r="2025" ht="22.2" customHeight="1" x14ac:dyDescent="0.25"/>
    <row r="2026" ht="22.2" customHeight="1" x14ac:dyDescent="0.25"/>
    <row r="2027" ht="22.2" customHeight="1" x14ac:dyDescent="0.25"/>
    <row r="2028" ht="22.2" customHeight="1" x14ac:dyDescent="0.25"/>
    <row r="2029" ht="22.2" customHeight="1" x14ac:dyDescent="0.25"/>
    <row r="2030" ht="22.2" customHeight="1" x14ac:dyDescent="0.25"/>
    <row r="2031" ht="22.2" customHeight="1" x14ac:dyDescent="0.25"/>
    <row r="2032" ht="22.2" customHeight="1" x14ac:dyDescent="0.25"/>
    <row r="2033" ht="22.2" customHeight="1" x14ac:dyDescent="0.25"/>
    <row r="2034" ht="22.2" customHeight="1" x14ac:dyDescent="0.25"/>
    <row r="2035" ht="22.2" customHeight="1" x14ac:dyDescent="0.25"/>
    <row r="2036" ht="22.2" customHeight="1" x14ac:dyDescent="0.25"/>
    <row r="2037" ht="22.2" customHeight="1" x14ac:dyDescent="0.25"/>
    <row r="2038" ht="22.2" customHeight="1" x14ac:dyDescent="0.25"/>
    <row r="2039" ht="22.2" customHeight="1" x14ac:dyDescent="0.25"/>
    <row r="2040" ht="22.2" customHeight="1" x14ac:dyDescent="0.25"/>
    <row r="2041" ht="22.2" customHeight="1" x14ac:dyDescent="0.25"/>
    <row r="2042" ht="22.2" customHeight="1" x14ac:dyDescent="0.25"/>
    <row r="2043" ht="22.2" customHeight="1" x14ac:dyDescent="0.25"/>
    <row r="2044" ht="22.2" customHeight="1" x14ac:dyDescent="0.25"/>
    <row r="2045" ht="22.2" customHeight="1" x14ac:dyDescent="0.25"/>
    <row r="2046" ht="22.2" customHeight="1" x14ac:dyDescent="0.25"/>
    <row r="2047" ht="22.2" customHeight="1" x14ac:dyDescent="0.25"/>
    <row r="2048" ht="22.2" customHeight="1" x14ac:dyDescent="0.25"/>
    <row r="2049" ht="22.2" customHeight="1" x14ac:dyDescent="0.25"/>
    <row r="2050" ht="22.2" customHeight="1" x14ac:dyDescent="0.25"/>
    <row r="2051" ht="22.2" customHeight="1" x14ac:dyDescent="0.25"/>
    <row r="2052" ht="22.2" customHeight="1" x14ac:dyDescent="0.25"/>
    <row r="2053" ht="22.2" customHeight="1" x14ac:dyDescent="0.25"/>
    <row r="2054" ht="22.2" customHeight="1" x14ac:dyDescent="0.25"/>
    <row r="2055" ht="22.2" customHeight="1" x14ac:dyDescent="0.25"/>
    <row r="2056" ht="22.2" customHeight="1" x14ac:dyDescent="0.25"/>
    <row r="2057" ht="22.2" customHeight="1" x14ac:dyDescent="0.25"/>
    <row r="2058" ht="22.2" customHeight="1" x14ac:dyDescent="0.25"/>
    <row r="2059" ht="22.2" customHeight="1" x14ac:dyDescent="0.25"/>
    <row r="2060" ht="22.2" customHeight="1" x14ac:dyDescent="0.25"/>
    <row r="2061" ht="22.2" customHeight="1" x14ac:dyDescent="0.25"/>
    <row r="2062" ht="22.2" customHeight="1" x14ac:dyDescent="0.25"/>
    <row r="2063" ht="22.2" customHeight="1" x14ac:dyDescent="0.25"/>
    <row r="2064" ht="22.2" customHeight="1" x14ac:dyDescent="0.25"/>
    <row r="2065" ht="22.2" customHeight="1" x14ac:dyDescent="0.25"/>
    <row r="2066" ht="22.2" customHeight="1" x14ac:dyDescent="0.25"/>
    <row r="2067" ht="22.2" customHeight="1" x14ac:dyDescent="0.25"/>
    <row r="2068" ht="22.2" customHeight="1" x14ac:dyDescent="0.25"/>
    <row r="2069" ht="22.2" customHeight="1" x14ac:dyDescent="0.25"/>
    <row r="2070" ht="22.2" customHeight="1" x14ac:dyDescent="0.25"/>
    <row r="2071" ht="22.2" customHeight="1" x14ac:dyDescent="0.25"/>
    <row r="2072" ht="22.2" customHeight="1" x14ac:dyDescent="0.25"/>
    <row r="2073" ht="22.2" customHeight="1" x14ac:dyDescent="0.25"/>
    <row r="2074" ht="22.2" customHeight="1" x14ac:dyDescent="0.25"/>
    <row r="2075" ht="22.2" customHeight="1" x14ac:dyDescent="0.25"/>
    <row r="2076" ht="22.2" customHeight="1" x14ac:dyDescent="0.25"/>
    <row r="2077" ht="22.2" customHeight="1" x14ac:dyDescent="0.25"/>
    <row r="2078" ht="22.2" customHeight="1" x14ac:dyDescent="0.25"/>
    <row r="2079" ht="22.2" customHeight="1" x14ac:dyDescent="0.25"/>
    <row r="2080" ht="22.2" customHeight="1" x14ac:dyDescent="0.25"/>
    <row r="2081" ht="22.2" customHeight="1" x14ac:dyDescent="0.25"/>
    <row r="2082" ht="22.2" customHeight="1" x14ac:dyDescent="0.25"/>
    <row r="2083" ht="22.2" customHeight="1" x14ac:dyDescent="0.25"/>
    <row r="2084" ht="22.2" customHeight="1" x14ac:dyDescent="0.25"/>
    <row r="2085" ht="22.2" customHeight="1" x14ac:dyDescent="0.25"/>
    <row r="2086" ht="22.2" customHeight="1" x14ac:dyDescent="0.25"/>
    <row r="2087" ht="22.2" customHeight="1" x14ac:dyDescent="0.25"/>
    <row r="2088" ht="22.2" customHeight="1" x14ac:dyDescent="0.25"/>
    <row r="2089" ht="22.2" customHeight="1" x14ac:dyDescent="0.25"/>
    <row r="2090" ht="22.2" customHeight="1" x14ac:dyDescent="0.25"/>
    <row r="2091" ht="22.2" customHeight="1" x14ac:dyDescent="0.25"/>
    <row r="2092" ht="22.2" customHeight="1" x14ac:dyDescent="0.25"/>
    <row r="2093" ht="22.2" customHeight="1" x14ac:dyDescent="0.25"/>
    <row r="2094" ht="22.2" customHeight="1" x14ac:dyDescent="0.25"/>
    <row r="2095" ht="22.2" customHeight="1" x14ac:dyDescent="0.25"/>
    <row r="2096" ht="22.2" customHeight="1" x14ac:dyDescent="0.25"/>
    <row r="2097" ht="22.2" customHeight="1" x14ac:dyDescent="0.25"/>
    <row r="2098" ht="22.2" customHeight="1" x14ac:dyDescent="0.25"/>
    <row r="2099" ht="22.2" customHeight="1" x14ac:dyDescent="0.25"/>
    <row r="2100" ht="22.2" customHeight="1" x14ac:dyDescent="0.25"/>
    <row r="2101" ht="22.2" customHeight="1" x14ac:dyDescent="0.25"/>
    <row r="2102" ht="22.2" customHeight="1" x14ac:dyDescent="0.25"/>
    <row r="2103" ht="22.2" customHeight="1" x14ac:dyDescent="0.25"/>
    <row r="2104" ht="22.2" customHeight="1" x14ac:dyDescent="0.25"/>
    <row r="2105" ht="22.2" customHeight="1" x14ac:dyDescent="0.25"/>
    <row r="2106" ht="22.2" customHeight="1" x14ac:dyDescent="0.25"/>
    <row r="2107" ht="22.2" customHeight="1" x14ac:dyDescent="0.25"/>
    <row r="2108" ht="22.2" customHeight="1" x14ac:dyDescent="0.25"/>
    <row r="2109" ht="22.2" customHeight="1" x14ac:dyDescent="0.25"/>
    <row r="2110" ht="22.2" customHeight="1" x14ac:dyDescent="0.25"/>
    <row r="2111" ht="22.2" customHeight="1" x14ac:dyDescent="0.25"/>
    <row r="2112" ht="22.2" customHeight="1" x14ac:dyDescent="0.25"/>
    <row r="2113" ht="22.2" customHeight="1" x14ac:dyDescent="0.25"/>
    <row r="2114" ht="22.2" customHeight="1" x14ac:dyDescent="0.25"/>
    <row r="2115" ht="22.2" customHeight="1" x14ac:dyDescent="0.25"/>
    <row r="2116" ht="22.2" customHeight="1" x14ac:dyDescent="0.25"/>
    <row r="2117" ht="22.2" customHeight="1" x14ac:dyDescent="0.25"/>
    <row r="2118" ht="22.2" customHeight="1" x14ac:dyDescent="0.25"/>
    <row r="2119" ht="22.2" customHeight="1" x14ac:dyDescent="0.25"/>
    <row r="2120" ht="22.2" customHeight="1" x14ac:dyDescent="0.25"/>
    <row r="2121" ht="22.2" customHeight="1" x14ac:dyDescent="0.25"/>
    <row r="2122" ht="22.2" customHeight="1" x14ac:dyDescent="0.25"/>
    <row r="2123" ht="22.2" customHeight="1" x14ac:dyDescent="0.25"/>
    <row r="2124" ht="22.2" customHeight="1" x14ac:dyDescent="0.25"/>
    <row r="2125" ht="22.2" customHeight="1" x14ac:dyDescent="0.25"/>
    <row r="2126" ht="22.2" customHeight="1" x14ac:dyDescent="0.25"/>
    <row r="2127" ht="22.2" customHeight="1" x14ac:dyDescent="0.25"/>
    <row r="2128" ht="22.2" customHeight="1" x14ac:dyDescent="0.25"/>
    <row r="2129" ht="22.2" customHeight="1" x14ac:dyDescent="0.25"/>
    <row r="2130" ht="22.2" customHeight="1" x14ac:dyDescent="0.25"/>
    <row r="2131" ht="22.2" customHeight="1" x14ac:dyDescent="0.25"/>
    <row r="2132" ht="22.2" customHeight="1" x14ac:dyDescent="0.25"/>
    <row r="2133" ht="22.2" customHeight="1" x14ac:dyDescent="0.25"/>
    <row r="2134" ht="22.2" customHeight="1" x14ac:dyDescent="0.25"/>
    <row r="2135" ht="22.2" customHeight="1" x14ac:dyDescent="0.25"/>
    <row r="2136" ht="22.2" customHeight="1" x14ac:dyDescent="0.25"/>
    <row r="2137" ht="22.2" customHeight="1" x14ac:dyDescent="0.25"/>
    <row r="2138" ht="22.2" customHeight="1" x14ac:dyDescent="0.25"/>
    <row r="2139" ht="22.2" customHeight="1" x14ac:dyDescent="0.25"/>
    <row r="2140" ht="22.2" customHeight="1" x14ac:dyDescent="0.25"/>
    <row r="2141" ht="22.2" customHeight="1" x14ac:dyDescent="0.25"/>
    <row r="2142" ht="22.2" customHeight="1" x14ac:dyDescent="0.25"/>
    <row r="2143" ht="22.2" customHeight="1" x14ac:dyDescent="0.25"/>
    <row r="2144" ht="22.2" customHeight="1" x14ac:dyDescent="0.25"/>
    <row r="2145" ht="22.2" customHeight="1" x14ac:dyDescent="0.25"/>
    <row r="2146" ht="22.2" customHeight="1" x14ac:dyDescent="0.25"/>
    <row r="2147" ht="22.2" customHeight="1" x14ac:dyDescent="0.25"/>
    <row r="2148" ht="22.2" customHeight="1" x14ac:dyDescent="0.25"/>
    <row r="2149" ht="22.2" customHeight="1" x14ac:dyDescent="0.25"/>
    <row r="2150" ht="22.2" customHeight="1" x14ac:dyDescent="0.25"/>
    <row r="2151" ht="22.2" customHeight="1" x14ac:dyDescent="0.25"/>
    <row r="2152" ht="22.2" customHeight="1" x14ac:dyDescent="0.25"/>
    <row r="2153" ht="22.2" customHeight="1" x14ac:dyDescent="0.25"/>
    <row r="2154" ht="22.2" customHeight="1" x14ac:dyDescent="0.25"/>
    <row r="2155" ht="22.2" customHeight="1" x14ac:dyDescent="0.25"/>
    <row r="2156" ht="22.2" customHeight="1" x14ac:dyDescent="0.25"/>
    <row r="2157" ht="22.2" customHeight="1" x14ac:dyDescent="0.25"/>
    <row r="2158" ht="22.2" customHeight="1" x14ac:dyDescent="0.25"/>
    <row r="2159" ht="22.2" customHeight="1" x14ac:dyDescent="0.25"/>
    <row r="2160" ht="22.2" customHeight="1" x14ac:dyDescent="0.25"/>
    <row r="2161" ht="22.2" customHeight="1" x14ac:dyDescent="0.25"/>
    <row r="2162" ht="22.2" customHeight="1" x14ac:dyDescent="0.25"/>
    <row r="2163" ht="22.2" customHeight="1" x14ac:dyDescent="0.25"/>
    <row r="2164" ht="22.2" customHeight="1" x14ac:dyDescent="0.25"/>
    <row r="2165" ht="22.2" customHeight="1" x14ac:dyDescent="0.25"/>
    <row r="2166" ht="22.2" customHeight="1" x14ac:dyDescent="0.25"/>
    <row r="2167" ht="22.2" customHeight="1" x14ac:dyDescent="0.25"/>
    <row r="2168" ht="22.2" customHeight="1" x14ac:dyDescent="0.25"/>
    <row r="2169" ht="22.2" customHeight="1" x14ac:dyDescent="0.25"/>
    <row r="2170" ht="22.2" customHeight="1" x14ac:dyDescent="0.25"/>
    <row r="2171" ht="22.2" customHeight="1" x14ac:dyDescent="0.25"/>
    <row r="2172" ht="22.2" customHeight="1" x14ac:dyDescent="0.25"/>
    <row r="2173" ht="22.2" customHeight="1" x14ac:dyDescent="0.25"/>
    <row r="2174" ht="22.2" customHeight="1" x14ac:dyDescent="0.25"/>
    <row r="2175" ht="22.2" customHeight="1" x14ac:dyDescent="0.25"/>
    <row r="2176" ht="22.2" customHeight="1" x14ac:dyDescent="0.25"/>
    <row r="2177" ht="22.2" customHeight="1" x14ac:dyDescent="0.25"/>
    <row r="2178" ht="22.2" customHeight="1" x14ac:dyDescent="0.25"/>
    <row r="2179" ht="22.2" customHeight="1" x14ac:dyDescent="0.25"/>
    <row r="2180" ht="22.2" customHeight="1" x14ac:dyDescent="0.25"/>
    <row r="2181" ht="22.2" customHeight="1" x14ac:dyDescent="0.25"/>
    <row r="2182" ht="22.2" customHeight="1" x14ac:dyDescent="0.25"/>
    <row r="2183" ht="22.2" customHeight="1" x14ac:dyDescent="0.25"/>
    <row r="2184" ht="22.2" customHeight="1" x14ac:dyDescent="0.25"/>
    <row r="2185" ht="22.2" customHeight="1" x14ac:dyDescent="0.25"/>
    <row r="2186" ht="22.2" customHeight="1" x14ac:dyDescent="0.25"/>
    <row r="2187" ht="22.2" customHeight="1" x14ac:dyDescent="0.25"/>
    <row r="2188" ht="22.2" customHeight="1" x14ac:dyDescent="0.25"/>
    <row r="2189" ht="22.2" customHeight="1" x14ac:dyDescent="0.25"/>
    <row r="2190" ht="22.2" customHeight="1" x14ac:dyDescent="0.25"/>
    <row r="2191" ht="22.2" customHeight="1" x14ac:dyDescent="0.25"/>
    <row r="2192" ht="22.2" customHeight="1" x14ac:dyDescent="0.25"/>
    <row r="2193" ht="22.2" customHeight="1" x14ac:dyDescent="0.25"/>
    <row r="2194" ht="22.2" customHeight="1" x14ac:dyDescent="0.25"/>
    <row r="2195" ht="22.2" customHeight="1" x14ac:dyDescent="0.25"/>
    <row r="2196" ht="22.2" customHeight="1" x14ac:dyDescent="0.25"/>
    <row r="2197" ht="22.2" customHeight="1" x14ac:dyDescent="0.25"/>
    <row r="2198" ht="22.2" customHeight="1" x14ac:dyDescent="0.25"/>
    <row r="2199" ht="22.2" customHeight="1" x14ac:dyDescent="0.25"/>
    <row r="2200" ht="22.2" customHeight="1" x14ac:dyDescent="0.25"/>
    <row r="2201" ht="22.2" customHeight="1" x14ac:dyDescent="0.25"/>
    <row r="2202" ht="22.2" customHeight="1" x14ac:dyDescent="0.25"/>
    <row r="2203" ht="22.2" customHeight="1" x14ac:dyDescent="0.25"/>
    <row r="2204" ht="22.2" customHeight="1" x14ac:dyDescent="0.25"/>
    <row r="2205" ht="22.2" customHeight="1" x14ac:dyDescent="0.25"/>
    <row r="2206" ht="22.2" customHeight="1" x14ac:dyDescent="0.25"/>
    <row r="2207" ht="22.2" customHeight="1" x14ac:dyDescent="0.25"/>
    <row r="2208" ht="22.2" customHeight="1" x14ac:dyDescent="0.25"/>
    <row r="2209" ht="22.2" customHeight="1" x14ac:dyDescent="0.25"/>
    <row r="2210" ht="22.2" customHeight="1" x14ac:dyDescent="0.25"/>
    <row r="2211" ht="22.2" customHeight="1" x14ac:dyDescent="0.25"/>
    <row r="2212" ht="22.2" customHeight="1" x14ac:dyDescent="0.25"/>
    <row r="2213" ht="22.2" customHeight="1" x14ac:dyDescent="0.25"/>
    <row r="2214" ht="22.2" customHeight="1" x14ac:dyDescent="0.25"/>
    <row r="2215" ht="22.2" customHeight="1" x14ac:dyDescent="0.25"/>
    <row r="2216" ht="22.2" customHeight="1" x14ac:dyDescent="0.25"/>
    <row r="2217" ht="22.2" customHeight="1" x14ac:dyDescent="0.25"/>
    <row r="2218" ht="22.2" customHeight="1" x14ac:dyDescent="0.25"/>
    <row r="2219" ht="22.2" customHeight="1" x14ac:dyDescent="0.25"/>
    <row r="2220" ht="22.2" customHeight="1" x14ac:dyDescent="0.25"/>
    <row r="2221" ht="22.2" customHeight="1" x14ac:dyDescent="0.25"/>
    <row r="2222" ht="22.2" customHeight="1" x14ac:dyDescent="0.25"/>
    <row r="2223" ht="22.2" customHeight="1" x14ac:dyDescent="0.25"/>
    <row r="2224" ht="22.2" customHeight="1" x14ac:dyDescent="0.25"/>
    <row r="2225" spans="2:2" ht="22.2" customHeight="1" x14ac:dyDescent="0.25"/>
    <row r="2226" spans="2:2" ht="22.2" customHeight="1" x14ac:dyDescent="0.25"/>
    <row r="2227" spans="2:2" ht="22.2" customHeight="1" x14ac:dyDescent="0.25"/>
    <row r="2228" spans="2:2" ht="22.2" customHeight="1" x14ac:dyDescent="0.25"/>
    <row r="2229" spans="2:2" ht="22.2" customHeight="1" x14ac:dyDescent="0.25"/>
    <row r="2230" spans="2:2" ht="22.2" customHeight="1" x14ac:dyDescent="0.25"/>
    <row r="2231" spans="2:2" ht="22.2" customHeight="1" x14ac:dyDescent="0.25"/>
    <row r="2232" spans="2:2" ht="22.2" customHeight="1" x14ac:dyDescent="0.25"/>
    <row r="2233" spans="2:2" ht="22.2" customHeight="1" x14ac:dyDescent="0.25"/>
    <row r="2234" spans="2:2" ht="22.2" customHeight="1" x14ac:dyDescent="0.25"/>
    <row r="2235" spans="2:2" ht="22.2" customHeight="1" x14ac:dyDescent="0.25"/>
    <row r="2236" spans="2:2" ht="22.2" customHeight="1" x14ac:dyDescent="0.25"/>
    <row r="2237" spans="2:2" ht="22.2" customHeight="1" x14ac:dyDescent="0.25"/>
    <row r="2238" spans="2:2" ht="22.2" customHeight="1" x14ac:dyDescent="0.25"/>
    <row r="2239" spans="2:2" ht="22.2" customHeight="1" x14ac:dyDescent="0.25"/>
    <row r="2240" spans="2:2" x14ac:dyDescent="0.25">
      <c r="B2240" s="57"/>
    </row>
    <row r="2241" spans="2:2" x14ac:dyDescent="0.25">
      <c r="B2241" s="57"/>
    </row>
    <row r="2242" spans="2:2" x14ac:dyDescent="0.25">
      <c r="B2242" s="57"/>
    </row>
  </sheetData>
  <sheetProtection algorithmName="SHA-512" hashValue="TzELGt6cYqEwfxJVojb3T9gU6y1Cv0jLV7gI+gVimZdn7BjuF5kSTnIhMnpEQJl84cTOvwnPcUf8EYHw7dgqJA==" saltValue="4zpJcWi07phb671kV0usYg==" spinCount="100000" sheet="1" objects="1" scenarios="1"/>
  <protectedRanges>
    <protectedRange sqref="B51:AM2240" name="Plage1"/>
  </protectedRanges>
  <mergeCells count="7">
    <mergeCell ref="C39:C43"/>
    <mergeCell ref="D39:D43"/>
    <mergeCell ref="E39:E43"/>
    <mergeCell ref="B5:E5"/>
    <mergeCell ref="B4:E4"/>
    <mergeCell ref="C11:C15"/>
    <mergeCell ref="C16:C20"/>
  </mergeCells>
  <phoneticPr fontId="7" type="noConversion"/>
  <conditionalFormatting sqref="B51:B2239">
    <cfRule type="expression" dxfId="478" priority="70">
      <formula>$B50&lt;&gt;""</formula>
    </cfRule>
  </conditionalFormatting>
  <conditionalFormatting sqref="B75:B214">
    <cfRule type="expression" dxfId="477" priority="77">
      <formula>$B75&lt;&gt;""</formula>
    </cfRule>
  </conditionalFormatting>
  <conditionalFormatting sqref="B233:B372">
    <cfRule type="expression" dxfId="476" priority="71">
      <formula>$B233&lt;&gt;""</formula>
    </cfRule>
  </conditionalFormatting>
  <conditionalFormatting sqref="B391:B530 B549:B688 B707:B846 B865:B1004 B1023:B1162 B1181:B1320 B1339:B1478 B1497:B1636 B1655:B1794 B1813:B1952 B1971:B2110 B2129:B2242">
    <cfRule type="expression" dxfId="475" priority="80">
      <formula>$B391&lt;&gt;""</formula>
    </cfRule>
  </conditionalFormatting>
  <conditionalFormatting sqref="C51:C2242">
    <cfRule type="expression" dxfId="474" priority="76">
      <formula>$B51&lt;&gt;""</formula>
    </cfRule>
  </conditionalFormatting>
  <conditionalFormatting sqref="D6:AG7">
    <cfRule type="expression" dxfId="473" priority="10">
      <formula>D$6=""</formula>
    </cfRule>
    <cfRule type="expression" dxfId="472" priority="13">
      <formula>D$5="Faux"</formula>
    </cfRule>
  </conditionalFormatting>
  <conditionalFormatting sqref="D7:AG7">
    <cfRule type="expression" dxfId="471" priority="12">
      <formula>D$6&lt;&gt;""</formula>
    </cfRule>
  </conditionalFormatting>
  <conditionalFormatting sqref="D7:AG9">
    <cfRule type="beginsWith" dxfId="470" priority="11" stopIfTrue="1" operator="beginsWith" text="Veuillez">
      <formula>LEFT(D7,LEN("Veuillez"))="Veuillez"</formula>
    </cfRule>
  </conditionalFormatting>
  <conditionalFormatting sqref="D8:AG9 D6:AG6">
    <cfRule type="expression" dxfId="469" priority="17">
      <formula>D$6&lt;&gt;""</formula>
    </cfRule>
  </conditionalFormatting>
  <conditionalFormatting sqref="D8:AG9">
    <cfRule type="expression" dxfId="468" priority="14">
      <formula>D$6=""</formula>
    </cfRule>
    <cfRule type="expression" dxfId="467" priority="15">
      <formula>D$5="Faux"</formula>
    </cfRule>
  </conditionalFormatting>
  <conditionalFormatting sqref="D11:AG18 D11:D20 D51:AG2207">
    <cfRule type="expression" dxfId="466" priority="94">
      <formula>AND($B11&lt;&gt;"",D$8&lt;&gt;"")</formula>
    </cfRule>
  </conditionalFormatting>
  <conditionalFormatting sqref="D11:AG20 D51:AG2207">
    <cfRule type="expression" dxfId="465" priority="86">
      <formula>D$6=""</formula>
    </cfRule>
  </conditionalFormatting>
  <conditionalFormatting sqref="D11:AG20">
    <cfRule type="expression" dxfId="464" priority="1">
      <formula>D$6&lt;&gt;""</formula>
    </cfRule>
  </conditionalFormatting>
  <conditionalFormatting sqref="D19:AG19">
    <cfRule type="expression" dxfId="463" priority="1639">
      <formula>AND($B20&lt;&gt;"",D$8&lt;&gt;"")</formula>
    </cfRule>
  </conditionalFormatting>
  <conditionalFormatting sqref="D20:AG20">
    <cfRule type="expression" dxfId="462" priority="1636">
      <formula>AND($B19&lt;&gt;"",D$8&lt;&gt;"")</formula>
    </cfRule>
  </conditionalFormatting>
  <conditionalFormatting sqref="D46:AG47">
    <cfRule type="expression" dxfId="461" priority="2">
      <formula>D$6=""</formula>
    </cfRule>
    <cfRule type="expression" dxfId="460" priority="5">
      <formula>D$5="Faux"</formula>
    </cfRule>
  </conditionalFormatting>
  <conditionalFormatting sqref="D47:AG47">
    <cfRule type="expression" dxfId="459" priority="4">
      <formula>D$6&lt;&gt;""</formula>
    </cfRule>
  </conditionalFormatting>
  <conditionalFormatting sqref="D47:AG49">
    <cfRule type="beginsWith" dxfId="458" priority="3" stopIfTrue="1" operator="beginsWith" text="Veuillez">
      <formula>LEFT(D47,LEN("Veuillez"))="Veuillez"</formula>
    </cfRule>
  </conditionalFormatting>
  <conditionalFormatting sqref="D48:AG49 D46:AG46">
    <cfRule type="expression" dxfId="457" priority="9">
      <formula>D$6&lt;&gt;""</formula>
    </cfRule>
  </conditionalFormatting>
  <conditionalFormatting sqref="D48:AG49">
    <cfRule type="expression" dxfId="456" priority="6">
      <formula>D$6=""</formula>
    </cfRule>
    <cfRule type="expression" dxfId="455" priority="7">
      <formula>D$5="Faux"</formula>
    </cfRule>
  </conditionalFormatting>
  <conditionalFormatting sqref="D2208:AG2242">
    <cfRule type="expression" dxfId="454" priority="79">
      <formula>AND($B2208&lt;&gt;"",D$20&lt;&gt;"")</formula>
    </cfRule>
  </conditionalFormatting>
  <conditionalFormatting sqref="D10:BJ10">
    <cfRule type="expression" dxfId="453" priority="18">
      <formula>D$46=""</formula>
    </cfRule>
    <cfRule type="expression" dxfId="452" priority="19">
      <formula>D$46&lt;&gt;""</formula>
    </cfRule>
  </conditionalFormatting>
  <conditionalFormatting sqref="E50:CO50">
    <cfRule type="expression" dxfId="451" priority="23">
      <formula>E$46=""</formula>
    </cfRule>
    <cfRule type="expression" dxfId="450" priority="24">
      <formula>E$46&lt;&gt;""</formula>
    </cfRule>
  </conditionalFormatting>
  <conditionalFormatting sqref="AA8:AG20">
    <cfRule type="expression" dxfId="449" priority="1641">
      <formula>AA$6&lt;&gt;""</formula>
    </cfRule>
  </conditionalFormatting>
  <dataValidations count="4">
    <dataValidation type="list" allowBlank="1" showInputMessage="1" showErrorMessage="1" sqref="C51:C551" xr:uid="{7FEB3C1F-7442-4DEB-BCDF-098C076C1F17}">
      <formula1>INDIRECT(SUBSTITUTE($B51," ",""))</formula1>
    </dataValidation>
    <dataValidation type="list" allowBlank="1" showInputMessage="1" showErrorMessage="1" sqref="B51:B551" xr:uid="{CEAEC04E-E1E7-4724-A55E-DD148D4BBE97}">
      <formula1>UserEquipements</formula1>
    </dataValidation>
    <dataValidation type="whole" allowBlank="1" showInputMessage="1" showErrorMessage="1" sqref="D552:AG2241" xr:uid="{AA15DCC3-EEF2-4A93-BA28-9F9B2F1182C7}">
      <formula1>0</formula1>
      <formula2>999999999</formula2>
    </dataValidation>
    <dataValidation type="whole" allowBlank="1" showInputMessage="1" showErrorMessage="1" errorTitle="Attention" error="Veuillez renseigner un nombre entier" sqref="D51:AG551" xr:uid="{BCB950F3-6456-46F3-87B9-8EEEE76FBD8F}">
      <formula1>0</formula1>
      <formula2>999999999</formula2>
    </dataValidation>
  </dataValidations>
  <pageMargins left="0.75" right="0.75" top="1" bottom="1" header="0.4921259845" footer="0.4921259845"/>
  <pageSetup paperSize="9" orientation="portrait" r:id="rId1"/>
  <headerFooter alignWithMargins="0"/>
  <drawing r:id="rId2"/>
  <legacyDrawing r:id="rId3"/>
  <pictur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473ED-3409-4943-BDBA-4436CDFF96A0}">
  <sheetPr codeName="Feuil6">
    <tabColor rgb="FF60A4BB"/>
  </sheetPr>
  <dimension ref="B1:CX46"/>
  <sheetViews>
    <sheetView zoomScale="91" zoomScaleNormal="91" workbookViewId="0">
      <pane xSplit="4" ySplit="11" topLeftCell="E12" activePane="bottomRight" state="frozen"/>
      <selection pane="topRight" activeCell="E1" sqref="E1"/>
      <selection pane="bottomLeft" activeCell="A12" sqref="A12"/>
      <selection pane="bottomRight"/>
    </sheetView>
  </sheetViews>
  <sheetFormatPr baseColWidth="10" defaultColWidth="50.77734375" defaultRowHeight="13.2" x14ac:dyDescent="0.25"/>
  <cols>
    <col min="1" max="1" width="10.77734375" style="44" customWidth="1"/>
    <col min="2" max="2" width="17.44140625" style="44" customWidth="1"/>
    <col min="3" max="3" width="48.77734375" style="57" customWidth="1"/>
    <col min="4" max="23" width="30.77734375" style="44" customWidth="1"/>
    <col min="24" max="16384" width="50.77734375" style="44"/>
  </cols>
  <sheetData>
    <row r="1" spans="2:23" s="147" customFormat="1" ht="60" customHeight="1" x14ac:dyDescent="0.25">
      <c r="B1" s="148" t="s">
        <v>1161</v>
      </c>
      <c r="D1" s="214" t="s">
        <v>3900</v>
      </c>
    </row>
    <row r="2" spans="2:23" x14ac:dyDescent="0.25">
      <c r="B2" s="102"/>
      <c r="C2" s="44"/>
    </row>
    <row r="3" spans="2:23" ht="18.75" customHeight="1" x14ac:dyDescent="0.25">
      <c r="B3" s="152" t="s">
        <v>1162</v>
      </c>
      <c r="C3" s="44"/>
    </row>
    <row r="4" spans="2:23" ht="18.75" customHeight="1" x14ac:dyDescent="0.25">
      <c r="B4" s="151" t="s">
        <v>1163</v>
      </c>
      <c r="C4" s="83"/>
    </row>
    <row r="5" spans="2:23" ht="18.75" customHeight="1" x14ac:dyDescent="0.25">
      <c r="B5" s="151" t="s">
        <v>1164</v>
      </c>
      <c r="C5" s="83"/>
    </row>
    <row r="6" spans="2:23" ht="18.75" customHeight="1" x14ac:dyDescent="0.25">
      <c r="B6" s="152" t="s">
        <v>1165</v>
      </c>
      <c r="C6" s="44"/>
      <c r="D6" s="60"/>
    </row>
    <row r="7" spans="2:23" ht="18.75" customHeight="1" x14ac:dyDescent="0.25">
      <c r="B7" s="152" t="s">
        <v>1166</v>
      </c>
      <c r="C7" s="153"/>
      <c r="D7" s="153"/>
      <c r="E7" s="153"/>
      <c r="F7" s="47"/>
      <c r="G7" s="47"/>
    </row>
    <row r="8" spans="2:23" ht="25.2" customHeight="1" x14ac:dyDescent="0.25">
      <c r="B8" s="152" t="s">
        <v>1167</v>
      </c>
      <c r="C8" s="152"/>
      <c r="D8" s="152"/>
      <c r="E8" s="153"/>
      <c r="F8" s="43" t="s">
        <v>62</v>
      </c>
    </row>
    <row r="9" spans="2:23" ht="25.2" customHeight="1" x14ac:dyDescent="0.25">
      <c r="B9" s="152" t="s">
        <v>1168</v>
      </c>
      <c r="C9" s="152"/>
      <c r="D9" s="152"/>
      <c r="E9" s="152"/>
      <c r="F9" s="43"/>
    </row>
    <row r="10" spans="2:23" ht="7.95" customHeight="1" x14ac:dyDescent="0.25">
      <c r="B10" s="149"/>
      <c r="C10" s="149"/>
      <c r="D10" s="149"/>
      <c r="E10" s="149"/>
      <c r="F10" s="43"/>
    </row>
    <row r="11" spans="2:23" ht="25.2" hidden="1" customHeight="1" x14ac:dyDescent="0.25">
      <c r="D11" s="81">
        <v>1</v>
      </c>
      <c r="E11" s="81">
        <v>2</v>
      </c>
      <c r="F11" s="81">
        <v>3</v>
      </c>
      <c r="G11" s="81">
        <v>4</v>
      </c>
      <c r="H11" s="81">
        <v>5</v>
      </c>
      <c r="I11" s="81">
        <v>6</v>
      </c>
      <c r="J11" s="81">
        <v>7</v>
      </c>
      <c r="K11" s="81">
        <v>8</v>
      </c>
      <c r="L11" s="81">
        <v>9</v>
      </c>
      <c r="M11" s="81">
        <v>10</v>
      </c>
      <c r="N11" s="81">
        <v>11</v>
      </c>
      <c r="O11" s="81">
        <v>12</v>
      </c>
      <c r="P11" s="81">
        <v>13</v>
      </c>
      <c r="Q11" s="81">
        <v>14</v>
      </c>
      <c r="R11" s="81">
        <v>15</v>
      </c>
      <c r="S11" s="81">
        <v>16</v>
      </c>
      <c r="T11" s="81">
        <v>17</v>
      </c>
      <c r="U11" s="81">
        <v>18</v>
      </c>
      <c r="V11" s="81">
        <v>19</v>
      </c>
      <c r="W11" s="81">
        <v>20</v>
      </c>
    </row>
    <row r="12" spans="2:23" ht="40.200000000000003" customHeight="1" x14ac:dyDescent="0.25">
      <c r="C12" s="55" t="s">
        <v>1169</v>
      </c>
      <c r="D12" s="84"/>
      <c r="E12" s="82"/>
      <c r="F12" s="82"/>
      <c r="G12" s="82"/>
      <c r="H12" s="82"/>
      <c r="I12" s="82"/>
      <c r="J12" s="82"/>
      <c r="K12" s="82"/>
      <c r="L12" s="82"/>
      <c r="M12" s="82"/>
      <c r="N12" s="82"/>
      <c r="O12" s="82"/>
      <c r="P12" s="82"/>
      <c r="Q12" s="82"/>
      <c r="R12" s="82"/>
      <c r="S12" s="82"/>
      <c r="T12" s="82"/>
      <c r="U12" s="82"/>
      <c r="V12" s="82"/>
      <c r="W12" s="82"/>
    </row>
    <row r="13" spans="2:23" ht="40.200000000000003" customHeight="1" x14ac:dyDescent="0.25">
      <c r="C13" s="55" t="s">
        <v>1170</v>
      </c>
      <c r="D13" s="196"/>
      <c r="E13" s="196"/>
      <c r="F13" s="196"/>
      <c r="G13" s="196"/>
      <c r="H13" s="196"/>
      <c r="I13" s="196"/>
      <c r="J13" s="196"/>
      <c r="K13" s="196"/>
      <c r="L13" s="196"/>
      <c r="M13" s="196"/>
      <c r="N13" s="196"/>
      <c r="O13" s="196"/>
      <c r="P13" s="196"/>
      <c r="Q13" s="196"/>
      <c r="R13" s="196"/>
      <c r="S13" s="196"/>
      <c r="T13" s="196"/>
      <c r="U13" s="196"/>
      <c r="V13" s="196"/>
      <c r="W13" s="196"/>
    </row>
    <row r="14" spans="2:23" ht="40.200000000000003" customHeight="1" x14ac:dyDescent="0.25">
      <c r="C14" s="55" t="s">
        <v>1171</v>
      </c>
      <c r="D14" s="196"/>
      <c r="E14" s="196"/>
      <c r="F14" s="196"/>
      <c r="G14" s="196"/>
      <c r="H14" s="196"/>
      <c r="I14" s="196"/>
      <c r="J14" s="196"/>
      <c r="K14" s="196"/>
      <c r="L14" s="196"/>
      <c r="M14" s="196"/>
      <c r="N14" s="196"/>
      <c r="O14" s="196"/>
      <c r="P14" s="196"/>
      <c r="Q14" s="196"/>
      <c r="R14" s="196"/>
      <c r="S14" s="196"/>
      <c r="T14" s="196"/>
      <c r="U14" s="196"/>
      <c r="V14" s="196"/>
      <c r="W14" s="196"/>
    </row>
    <row r="15" spans="2:23" ht="40.200000000000003" customHeight="1" x14ac:dyDescent="0.25">
      <c r="C15" s="85" t="s">
        <v>1172</v>
      </c>
      <c r="D15" s="196"/>
    </row>
    <row r="16" spans="2:23" ht="40.200000000000003" customHeight="1" x14ac:dyDescent="0.25">
      <c r="C16" s="85" t="s">
        <v>1173</v>
      </c>
      <c r="D16" s="54"/>
    </row>
    <row r="17" spans="2:102" s="46" customFormat="1" ht="40.200000000000003" customHeight="1" x14ac:dyDescent="0.25">
      <c r="B17" s="44"/>
      <c r="C17" s="85" t="s">
        <v>1174</v>
      </c>
      <c r="D17" s="54"/>
      <c r="E17" s="44"/>
      <c r="F17" s="44"/>
      <c r="G17" s="44"/>
      <c r="H17" s="44"/>
      <c r="I17" s="44"/>
      <c r="J17" s="44"/>
      <c r="K17" s="44"/>
      <c r="L17" s="44"/>
      <c r="M17" s="44"/>
      <c r="N17" s="44"/>
      <c r="O17" s="44"/>
      <c r="P17" s="44"/>
      <c r="Q17" s="44"/>
      <c r="R17" s="44"/>
      <c r="S17" s="44"/>
      <c r="T17" s="44"/>
      <c r="U17" s="44"/>
      <c r="V17" s="44"/>
      <c r="W17" s="44"/>
    </row>
    <row r="18" spans="2:102" s="46" customFormat="1" ht="40.200000000000003" customHeight="1" x14ac:dyDescent="0.25">
      <c r="B18" s="44"/>
      <c r="C18" s="85" t="s">
        <v>1175</v>
      </c>
      <c r="D18" s="54"/>
      <c r="E18" s="44"/>
      <c r="F18" s="44"/>
      <c r="G18" s="44"/>
      <c r="H18" s="44"/>
      <c r="I18" s="44"/>
      <c r="J18" s="44"/>
      <c r="K18" s="44"/>
      <c r="L18" s="44"/>
      <c r="M18" s="44"/>
      <c r="N18" s="44"/>
      <c r="O18" s="44"/>
      <c r="P18" s="44"/>
      <c r="Q18" s="44"/>
      <c r="R18" s="44"/>
      <c r="S18" s="44"/>
      <c r="T18" s="44"/>
      <c r="U18" s="44"/>
      <c r="V18" s="44"/>
      <c r="W18" s="44"/>
    </row>
    <row r="19" spans="2:102" s="46" customFormat="1" ht="40.200000000000003" customHeight="1" x14ac:dyDescent="0.25">
      <c r="B19" s="44"/>
      <c r="C19" s="85" t="s">
        <v>1176</v>
      </c>
      <c r="D19" s="54"/>
      <c r="E19" s="44"/>
      <c r="F19" s="44"/>
      <c r="G19" s="44"/>
      <c r="H19" s="44"/>
      <c r="I19" s="44"/>
      <c r="J19" s="44"/>
      <c r="K19" s="44"/>
      <c r="L19" s="44"/>
      <c r="M19" s="44"/>
      <c r="N19" s="44"/>
      <c r="O19" s="44"/>
      <c r="P19" s="44"/>
      <c r="Q19" s="44"/>
      <c r="R19" s="44"/>
      <c r="S19" s="44"/>
      <c r="T19" s="44"/>
      <c r="U19" s="44"/>
      <c r="V19" s="44"/>
      <c r="W19" s="44"/>
    </row>
    <row r="20" spans="2:102" s="46" customFormat="1" ht="40.200000000000003" customHeight="1" x14ac:dyDescent="0.25">
      <c r="B20" s="44"/>
      <c r="C20" s="85" t="s">
        <v>1177</v>
      </c>
      <c r="D20" s="54"/>
      <c r="E20" s="44"/>
      <c r="F20" s="44"/>
      <c r="G20" s="44"/>
      <c r="H20" s="44"/>
      <c r="I20" s="44"/>
      <c r="J20" s="44"/>
      <c r="K20" s="44"/>
      <c r="L20" s="44"/>
      <c r="M20" s="44"/>
      <c r="N20" s="44"/>
      <c r="O20" s="44"/>
      <c r="P20" s="44"/>
      <c r="Q20" s="44"/>
      <c r="R20" s="44"/>
      <c r="S20" s="44"/>
      <c r="T20" s="44"/>
      <c r="U20" s="44"/>
      <c r="V20" s="44"/>
      <c r="W20" s="44"/>
    </row>
    <row r="21" spans="2:102" ht="40.200000000000003" customHeight="1" x14ac:dyDescent="0.25">
      <c r="C21" s="85" t="s">
        <v>3482</v>
      </c>
      <c r="D21" s="54"/>
    </row>
    <row r="22" spans="2:102" ht="40.200000000000003" customHeight="1" x14ac:dyDescent="0.25">
      <c r="C22" s="85" t="s">
        <v>1178</v>
      </c>
      <c r="D22" s="87"/>
      <c r="E22" s="66"/>
      <c r="F22" s="66"/>
      <c r="G22" s="66"/>
      <c r="H22" s="66"/>
      <c r="I22" s="66"/>
      <c r="J22" s="66"/>
      <c r="K22" s="66"/>
      <c r="L22" s="66"/>
      <c r="M22" s="66"/>
      <c r="N22" s="66"/>
      <c r="O22" s="66"/>
      <c r="P22" s="66"/>
      <c r="Q22" s="66"/>
      <c r="R22" s="66"/>
      <c r="S22" s="66"/>
      <c r="T22" s="66"/>
      <c r="U22" s="66"/>
      <c r="V22" s="66"/>
      <c r="W22" s="66"/>
    </row>
    <row r="23" spans="2:102" ht="40.200000000000003" customHeight="1" x14ac:dyDescent="0.25">
      <c r="C23" s="85" t="s">
        <v>1179</v>
      </c>
      <c r="D23" s="87"/>
      <c r="E23" s="66"/>
      <c r="F23" s="66"/>
      <c r="G23" s="66"/>
      <c r="H23" s="66"/>
      <c r="I23" s="66"/>
      <c r="J23" s="66"/>
      <c r="K23" s="66"/>
      <c r="L23" s="66"/>
      <c r="M23" s="66"/>
      <c r="N23" s="66"/>
      <c r="O23" s="66"/>
      <c r="P23" s="66"/>
      <c r="Q23" s="66"/>
      <c r="R23" s="66"/>
      <c r="S23" s="66"/>
      <c r="T23" s="66"/>
      <c r="U23" s="66"/>
      <c r="V23" s="66"/>
      <c r="W23" s="66"/>
    </row>
    <row r="24" spans="2:102" ht="40.200000000000003" customHeight="1" x14ac:dyDescent="0.25">
      <c r="C24" s="85" t="s">
        <v>3483</v>
      </c>
      <c r="D24" s="54"/>
    </row>
    <row r="25" spans="2:102" ht="40.200000000000003" customHeight="1" x14ac:dyDescent="0.25">
      <c r="C25" s="85" t="s">
        <v>1180</v>
      </c>
      <c r="D25" s="87"/>
      <c r="E25" s="66"/>
      <c r="F25" s="66"/>
      <c r="G25" s="66"/>
      <c r="H25" s="66"/>
      <c r="I25" s="66"/>
      <c r="J25" s="66"/>
      <c r="K25" s="66"/>
      <c r="L25" s="66"/>
      <c r="M25" s="66"/>
      <c r="N25" s="66"/>
      <c r="O25" s="66"/>
      <c r="P25" s="66"/>
      <c r="Q25" s="66"/>
      <c r="R25" s="66"/>
      <c r="S25" s="66"/>
      <c r="T25" s="66"/>
      <c r="U25" s="66"/>
      <c r="V25" s="66"/>
      <c r="W25" s="66"/>
    </row>
    <row r="26" spans="2:102" ht="40.200000000000003" customHeight="1" x14ac:dyDescent="0.25">
      <c r="C26" s="85" t="s">
        <v>1181</v>
      </c>
      <c r="D26" s="54"/>
    </row>
    <row r="27" spans="2:102" ht="40.200000000000003" customHeight="1" x14ac:dyDescent="0.25">
      <c r="B27" s="331" t="s">
        <v>1182</v>
      </c>
      <c r="C27" s="64" t="s">
        <v>91</v>
      </c>
      <c r="D27" s="87"/>
      <c r="E27" s="66"/>
      <c r="F27" s="66"/>
      <c r="G27" s="66"/>
      <c r="H27" s="66"/>
      <c r="I27" s="66"/>
      <c r="J27" s="66"/>
      <c r="K27" s="66"/>
      <c r="L27" s="66"/>
      <c r="M27" s="66"/>
      <c r="N27" s="66"/>
      <c r="O27" s="66"/>
      <c r="P27" s="66"/>
      <c r="Q27" s="66"/>
      <c r="R27" s="66"/>
      <c r="S27" s="66"/>
      <c r="T27" s="66"/>
      <c r="U27" s="66"/>
      <c r="V27" s="66"/>
      <c r="W27" s="66"/>
    </row>
    <row r="28" spans="2:102" ht="40.200000000000003" customHeight="1" x14ac:dyDescent="0.25">
      <c r="B28" s="331"/>
      <c r="C28" s="64" t="s">
        <v>92</v>
      </c>
      <c r="D28" s="87"/>
      <c r="E28" s="66"/>
      <c r="F28" s="66"/>
      <c r="G28" s="66"/>
      <c r="H28" s="66"/>
      <c r="I28" s="66"/>
      <c r="J28" s="66"/>
      <c r="K28" s="66"/>
      <c r="L28" s="66"/>
      <c r="M28" s="66"/>
      <c r="N28" s="66"/>
      <c r="O28" s="66"/>
      <c r="P28" s="66"/>
      <c r="Q28" s="66"/>
      <c r="R28" s="66"/>
      <c r="S28" s="66"/>
      <c r="T28" s="66"/>
      <c r="U28" s="66"/>
      <c r="V28" s="66"/>
      <c r="W28" s="66"/>
    </row>
    <row r="29" spans="2:102" s="86" customFormat="1" ht="40.200000000000003" customHeight="1" x14ac:dyDescent="0.25">
      <c r="B29" s="331"/>
      <c r="C29" s="64" t="s">
        <v>93</v>
      </c>
      <c r="D29" s="66">
        <f t="shared" ref="D29:M29" si="0">1-D27-D28</f>
        <v>1</v>
      </c>
      <c r="E29" s="66">
        <f t="shared" si="0"/>
        <v>1</v>
      </c>
      <c r="F29" s="66">
        <f t="shared" si="0"/>
        <v>1</v>
      </c>
      <c r="G29" s="66">
        <f t="shared" si="0"/>
        <v>1</v>
      </c>
      <c r="H29" s="66">
        <f t="shared" si="0"/>
        <v>1</v>
      </c>
      <c r="I29" s="66">
        <f t="shared" si="0"/>
        <v>1</v>
      </c>
      <c r="J29" s="66">
        <f t="shared" si="0"/>
        <v>1</v>
      </c>
      <c r="K29" s="66">
        <f t="shared" si="0"/>
        <v>1</v>
      </c>
      <c r="L29" s="66">
        <f t="shared" si="0"/>
        <v>1</v>
      </c>
      <c r="M29" s="66">
        <f t="shared" si="0"/>
        <v>1</v>
      </c>
      <c r="N29" s="66">
        <f t="shared" ref="N29:W29" si="1">1-N27-N28</f>
        <v>1</v>
      </c>
      <c r="O29" s="66">
        <f t="shared" si="1"/>
        <v>1</v>
      </c>
      <c r="P29" s="66">
        <f t="shared" si="1"/>
        <v>1</v>
      </c>
      <c r="Q29" s="66">
        <f t="shared" si="1"/>
        <v>1</v>
      </c>
      <c r="R29" s="66">
        <f t="shared" si="1"/>
        <v>1</v>
      </c>
      <c r="S29" s="66">
        <f t="shared" si="1"/>
        <v>1</v>
      </c>
      <c r="T29" s="66">
        <f t="shared" si="1"/>
        <v>1</v>
      </c>
      <c r="U29" s="66">
        <f t="shared" si="1"/>
        <v>1</v>
      </c>
      <c r="V29" s="66">
        <f t="shared" si="1"/>
        <v>1</v>
      </c>
      <c r="W29" s="66">
        <f t="shared" si="1"/>
        <v>1</v>
      </c>
    </row>
    <row r="30" spans="2:102" s="154" customFormat="1" ht="40.200000000000003" customHeight="1" x14ac:dyDescent="0.25">
      <c r="C30" s="77" t="s">
        <v>94</v>
      </c>
      <c r="D30" s="154" t="str">
        <f>IF(D29&lt;0,"Une anomalie est présente",IF(SUM(D27:D29)&lt;&gt;1,"Le total ne fait pas 100%","OK"))</f>
        <v>OK</v>
      </c>
      <c r="E30" s="154" t="str">
        <f t="shared" ref="E30:BP30" si="2">IF(E29&lt;0,"Une anomalie est présente",IF(SUM(E27:E29)&lt;&gt;1,"Le total ne fait pas 100%","OK"))</f>
        <v>OK</v>
      </c>
      <c r="F30" s="154" t="str">
        <f t="shared" si="2"/>
        <v>OK</v>
      </c>
      <c r="G30" s="154" t="str">
        <f t="shared" si="2"/>
        <v>OK</v>
      </c>
      <c r="H30" s="154" t="str">
        <f t="shared" si="2"/>
        <v>OK</v>
      </c>
      <c r="I30" s="154" t="str">
        <f t="shared" si="2"/>
        <v>OK</v>
      </c>
      <c r="J30" s="154" t="str">
        <f t="shared" si="2"/>
        <v>OK</v>
      </c>
      <c r="K30" s="154" t="str">
        <f t="shared" si="2"/>
        <v>OK</v>
      </c>
      <c r="L30" s="154" t="str">
        <f t="shared" si="2"/>
        <v>OK</v>
      </c>
      <c r="M30" s="154" t="str">
        <f t="shared" si="2"/>
        <v>OK</v>
      </c>
      <c r="N30" s="154" t="str">
        <f t="shared" si="2"/>
        <v>OK</v>
      </c>
      <c r="O30" s="154" t="str">
        <f t="shared" si="2"/>
        <v>OK</v>
      </c>
      <c r="P30" s="154" t="str">
        <f t="shared" si="2"/>
        <v>OK</v>
      </c>
      <c r="Q30" s="154" t="str">
        <f t="shared" si="2"/>
        <v>OK</v>
      </c>
      <c r="R30" s="154" t="str">
        <f t="shared" si="2"/>
        <v>OK</v>
      </c>
      <c r="S30" s="154" t="str">
        <f t="shared" si="2"/>
        <v>OK</v>
      </c>
      <c r="T30" s="154" t="str">
        <f t="shared" si="2"/>
        <v>OK</v>
      </c>
      <c r="U30" s="154" t="str">
        <f t="shared" si="2"/>
        <v>OK</v>
      </c>
      <c r="V30" s="154" t="str">
        <f t="shared" si="2"/>
        <v>OK</v>
      </c>
      <c r="W30" s="154" t="str">
        <f t="shared" si="2"/>
        <v>OK</v>
      </c>
      <c r="X30" s="154" t="str">
        <f t="shared" si="2"/>
        <v>Le total ne fait pas 100%</v>
      </c>
      <c r="Y30" s="154" t="str">
        <f t="shared" si="2"/>
        <v>Le total ne fait pas 100%</v>
      </c>
      <c r="Z30" s="154" t="str">
        <f t="shared" si="2"/>
        <v>Le total ne fait pas 100%</v>
      </c>
      <c r="AA30" s="154" t="str">
        <f t="shared" si="2"/>
        <v>Le total ne fait pas 100%</v>
      </c>
      <c r="AB30" s="154" t="str">
        <f t="shared" si="2"/>
        <v>Le total ne fait pas 100%</v>
      </c>
      <c r="AC30" s="154" t="str">
        <f t="shared" si="2"/>
        <v>Le total ne fait pas 100%</v>
      </c>
      <c r="AD30" s="154" t="str">
        <f t="shared" si="2"/>
        <v>Le total ne fait pas 100%</v>
      </c>
      <c r="AE30" s="154" t="str">
        <f t="shared" si="2"/>
        <v>Le total ne fait pas 100%</v>
      </c>
      <c r="AF30" s="154" t="str">
        <f t="shared" si="2"/>
        <v>Le total ne fait pas 100%</v>
      </c>
      <c r="AG30" s="154" t="str">
        <f t="shared" si="2"/>
        <v>Le total ne fait pas 100%</v>
      </c>
      <c r="AH30" s="154" t="str">
        <f t="shared" si="2"/>
        <v>Le total ne fait pas 100%</v>
      </c>
      <c r="AI30" s="154" t="str">
        <f t="shared" si="2"/>
        <v>Le total ne fait pas 100%</v>
      </c>
      <c r="AJ30" s="154" t="str">
        <f t="shared" si="2"/>
        <v>Le total ne fait pas 100%</v>
      </c>
      <c r="AK30" s="154" t="str">
        <f t="shared" si="2"/>
        <v>Le total ne fait pas 100%</v>
      </c>
      <c r="AL30" s="154" t="str">
        <f t="shared" si="2"/>
        <v>Le total ne fait pas 100%</v>
      </c>
      <c r="AM30" s="154" t="str">
        <f t="shared" si="2"/>
        <v>Le total ne fait pas 100%</v>
      </c>
      <c r="AN30" s="154" t="str">
        <f t="shared" si="2"/>
        <v>Le total ne fait pas 100%</v>
      </c>
      <c r="AO30" s="154" t="str">
        <f t="shared" si="2"/>
        <v>Le total ne fait pas 100%</v>
      </c>
      <c r="AP30" s="154" t="str">
        <f t="shared" si="2"/>
        <v>Le total ne fait pas 100%</v>
      </c>
      <c r="AQ30" s="154" t="str">
        <f t="shared" si="2"/>
        <v>Le total ne fait pas 100%</v>
      </c>
      <c r="AR30" s="154" t="str">
        <f t="shared" si="2"/>
        <v>Le total ne fait pas 100%</v>
      </c>
      <c r="AS30" s="154" t="str">
        <f t="shared" si="2"/>
        <v>Le total ne fait pas 100%</v>
      </c>
      <c r="AT30" s="154" t="str">
        <f t="shared" si="2"/>
        <v>Le total ne fait pas 100%</v>
      </c>
      <c r="AU30" s="154" t="str">
        <f t="shared" si="2"/>
        <v>Le total ne fait pas 100%</v>
      </c>
      <c r="AV30" s="154" t="str">
        <f t="shared" si="2"/>
        <v>Le total ne fait pas 100%</v>
      </c>
      <c r="AW30" s="154" t="str">
        <f t="shared" si="2"/>
        <v>Le total ne fait pas 100%</v>
      </c>
      <c r="AX30" s="154" t="str">
        <f t="shared" si="2"/>
        <v>Le total ne fait pas 100%</v>
      </c>
      <c r="AY30" s="154" t="str">
        <f t="shared" si="2"/>
        <v>Le total ne fait pas 100%</v>
      </c>
      <c r="AZ30" s="154" t="str">
        <f t="shared" si="2"/>
        <v>Le total ne fait pas 100%</v>
      </c>
      <c r="BA30" s="154" t="str">
        <f t="shared" si="2"/>
        <v>Le total ne fait pas 100%</v>
      </c>
      <c r="BB30" s="154" t="str">
        <f t="shared" si="2"/>
        <v>Le total ne fait pas 100%</v>
      </c>
      <c r="BC30" s="154" t="str">
        <f t="shared" si="2"/>
        <v>Le total ne fait pas 100%</v>
      </c>
      <c r="BD30" s="154" t="str">
        <f t="shared" si="2"/>
        <v>Le total ne fait pas 100%</v>
      </c>
      <c r="BE30" s="154" t="str">
        <f t="shared" si="2"/>
        <v>Le total ne fait pas 100%</v>
      </c>
      <c r="BF30" s="154" t="str">
        <f t="shared" si="2"/>
        <v>Le total ne fait pas 100%</v>
      </c>
      <c r="BG30" s="154" t="str">
        <f t="shared" si="2"/>
        <v>Le total ne fait pas 100%</v>
      </c>
      <c r="BH30" s="154" t="str">
        <f t="shared" si="2"/>
        <v>Le total ne fait pas 100%</v>
      </c>
      <c r="BI30" s="154" t="str">
        <f t="shared" si="2"/>
        <v>Le total ne fait pas 100%</v>
      </c>
      <c r="BJ30" s="154" t="str">
        <f t="shared" si="2"/>
        <v>Le total ne fait pas 100%</v>
      </c>
      <c r="BK30" s="154" t="str">
        <f t="shared" si="2"/>
        <v>Le total ne fait pas 100%</v>
      </c>
      <c r="BL30" s="154" t="str">
        <f t="shared" si="2"/>
        <v>Le total ne fait pas 100%</v>
      </c>
      <c r="BM30" s="154" t="str">
        <f t="shared" si="2"/>
        <v>Le total ne fait pas 100%</v>
      </c>
      <c r="BN30" s="154" t="str">
        <f t="shared" si="2"/>
        <v>Le total ne fait pas 100%</v>
      </c>
      <c r="BO30" s="154" t="str">
        <f t="shared" si="2"/>
        <v>Le total ne fait pas 100%</v>
      </c>
      <c r="BP30" s="154" t="str">
        <f t="shared" si="2"/>
        <v>Le total ne fait pas 100%</v>
      </c>
      <c r="BQ30" s="154" t="str">
        <f t="shared" ref="BQ30:CX30" si="3">IF(BQ29&lt;0,"Une anomalie est présente",IF(SUM(BQ27:BQ29)&lt;&gt;1,"Le total ne fait pas 100%","OK"))</f>
        <v>Le total ne fait pas 100%</v>
      </c>
      <c r="BR30" s="154" t="str">
        <f t="shared" si="3"/>
        <v>Le total ne fait pas 100%</v>
      </c>
      <c r="BS30" s="154" t="str">
        <f t="shared" si="3"/>
        <v>Le total ne fait pas 100%</v>
      </c>
      <c r="BT30" s="154" t="str">
        <f t="shared" si="3"/>
        <v>Le total ne fait pas 100%</v>
      </c>
      <c r="BU30" s="154" t="str">
        <f t="shared" si="3"/>
        <v>Le total ne fait pas 100%</v>
      </c>
      <c r="BV30" s="154" t="str">
        <f t="shared" si="3"/>
        <v>Le total ne fait pas 100%</v>
      </c>
      <c r="BW30" s="154" t="str">
        <f t="shared" si="3"/>
        <v>Le total ne fait pas 100%</v>
      </c>
      <c r="BX30" s="154" t="str">
        <f t="shared" si="3"/>
        <v>Le total ne fait pas 100%</v>
      </c>
      <c r="BY30" s="154" t="str">
        <f t="shared" si="3"/>
        <v>Le total ne fait pas 100%</v>
      </c>
      <c r="BZ30" s="154" t="str">
        <f t="shared" si="3"/>
        <v>Le total ne fait pas 100%</v>
      </c>
      <c r="CA30" s="154" t="str">
        <f t="shared" si="3"/>
        <v>Le total ne fait pas 100%</v>
      </c>
      <c r="CB30" s="154" t="str">
        <f t="shared" si="3"/>
        <v>Le total ne fait pas 100%</v>
      </c>
      <c r="CC30" s="154" t="str">
        <f t="shared" si="3"/>
        <v>Le total ne fait pas 100%</v>
      </c>
      <c r="CD30" s="154" t="str">
        <f t="shared" si="3"/>
        <v>Le total ne fait pas 100%</v>
      </c>
      <c r="CE30" s="154" t="str">
        <f t="shared" si="3"/>
        <v>Le total ne fait pas 100%</v>
      </c>
      <c r="CF30" s="154" t="str">
        <f t="shared" si="3"/>
        <v>Le total ne fait pas 100%</v>
      </c>
      <c r="CG30" s="154" t="str">
        <f t="shared" si="3"/>
        <v>Le total ne fait pas 100%</v>
      </c>
      <c r="CH30" s="154" t="str">
        <f t="shared" si="3"/>
        <v>Le total ne fait pas 100%</v>
      </c>
      <c r="CI30" s="154" t="str">
        <f t="shared" si="3"/>
        <v>Le total ne fait pas 100%</v>
      </c>
      <c r="CJ30" s="154" t="str">
        <f t="shared" si="3"/>
        <v>Le total ne fait pas 100%</v>
      </c>
      <c r="CK30" s="154" t="str">
        <f t="shared" si="3"/>
        <v>Le total ne fait pas 100%</v>
      </c>
      <c r="CL30" s="154" t="str">
        <f t="shared" si="3"/>
        <v>Le total ne fait pas 100%</v>
      </c>
      <c r="CM30" s="154" t="str">
        <f t="shared" si="3"/>
        <v>Le total ne fait pas 100%</v>
      </c>
      <c r="CN30" s="154" t="str">
        <f t="shared" si="3"/>
        <v>Le total ne fait pas 100%</v>
      </c>
      <c r="CO30" s="154" t="str">
        <f t="shared" si="3"/>
        <v>Le total ne fait pas 100%</v>
      </c>
      <c r="CP30" s="154" t="str">
        <f t="shared" si="3"/>
        <v>Le total ne fait pas 100%</v>
      </c>
      <c r="CQ30" s="154" t="str">
        <f t="shared" si="3"/>
        <v>Le total ne fait pas 100%</v>
      </c>
      <c r="CR30" s="154" t="str">
        <f t="shared" si="3"/>
        <v>Le total ne fait pas 100%</v>
      </c>
      <c r="CS30" s="154" t="str">
        <f t="shared" si="3"/>
        <v>Le total ne fait pas 100%</v>
      </c>
      <c r="CT30" s="154" t="str">
        <f t="shared" si="3"/>
        <v>Le total ne fait pas 100%</v>
      </c>
      <c r="CU30" s="154" t="str">
        <f t="shared" si="3"/>
        <v>Le total ne fait pas 100%</v>
      </c>
      <c r="CV30" s="154" t="str">
        <f t="shared" si="3"/>
        <v>Le total ne fait pas 100%</v>
      </c>
      <c r="CW30" s="154" t="str">
        <f t="shared" si="3"/>
        <v>Le total ne fait pas 100%</v>
      </c>
      <c r="CX30" s="154" t="str">
        <f t="shared" si="3"/>
        <v>Le total ne fait pas 100%</v>
      </c>
    </row>
    <row r="31" spans="2:102" ht="49.95" customHeight="1" x14ac:dyDescent="0.25">
      <c r="B31" s="75" t="s">
        <v>95</v>
      </c>
      <c r="C31" s="64" t="s">
        <v>3541</v>
      </c>
      <c r="D31" s="54"/>
      <c r="X31" s="231"/>
      <c r="AB31" s="231"/>
      <c r="AF31" s="231"/>
      <c r="AJ31" s="231"/>
    </row>
    <row r="32" spans="2:102" ht="40.200000000000003" customHeight="1" x14ac:dyDescent="0.25">
      <c r="E32" s="46"/>
    </row>
    <row r="33" spans="2:23" ht="40.200000000000003" customHeight="1" x14ac:dyDescent="0.25">
      <c r="B33" s="335" t="s">
        <v>1183</v>
      </c>
      <c r="C33" s="336"/>
      <c r="D33" s="66" t="s">
        <v>98</v>
      </c>
      <c r="E33" s="66" t="s">
        <v>98</v>
      </c>
      <c r="F33" s="66" t="s">
        <v>98</v>
      </c>
      <c r="G33" s="66" t="s">
        <v>98</v>
      </c>
      <c r="H33" s="66" t="s">
        <v>98</v>
      </c>
      <c r="I33" s="66" t="s">
        <v>98</v>
      </c>
      <c r="J33" s="66" t="s">
        <v>98</v>
      </c>
      <c r="K33" s="66" t="s">
        <v>98</v>
      </c>
      <c r="L33" s="66" t="s">
        <v>98</v>
      </c>
      <c r="M33" s="66" t="s">
        <v>98</v>
      </c>
      <c r="N33" s="66" t="s">
        <v>98</v>
      </c>
      <c r="O33" s="66" t="s">
        <v>98</v>
      </c>
      <c r="P33" s="66" t="s">
        <v>98</v>
      </c>
      <c r="Q33" s="66" t="s">
        <v>98</v>
      </c>
      <c r="R33" s="66" t="s">
        <v>98</v>
      </c>
      <c r="S33" s="66" t="s">
        <v>98</v>
      </c>
      <c r="T33" s="66" t="s">
        <v>98</v>
      </c>
      <c r="U33" s="66" t="s">
        <v>98</v>
      </c>
      <c r="V33" s="66" t="s">
        <v>98</v>
      </c>
      <c r="W33" s="66" t="s">
        <v>98</v>
      </c>
    </row>
    <row r="34" spans="2:23" ht="40.200000000000003" customHeight="1" x14ac:dyDescent="0.25"/>
    <row r="35" spans="2:23" ht="40.200000000000003" customHeight="1" x14ac:dyDescent="0.25">
      <c r="B35" s="332" t="s">
        <v>90</v>
      </c>
      <c r="C35" s="88" t="s">
        <v>99</v>
      </c>
      <c r="D35" s="66"/>
      <c r="E35" s="66"/>
      <c r="F35" s="66"/>
      <c r="G35" s="66"/>
      <c r="H35" s="66"/>
      <c r="I35" s="66"/>
      <c r="J35" s="66"/>
      <c r="K35" s="66"/>
      <c r="L35" s="66"/>
      <c r="M35" s="66"/>
      <c r="N35" s="66"/>
      <c r="O35" s="66"/>
      <c r="P35" s="66"/>
      <c r="Q35" s="66"/>
      <c r="R35" s="66"/>
      <c r="S35" s="66"/>
      <c r="T35" s="66"/>
      <c r="U35" s="66"/>
      <c r="V35" s="66"/>
      <c r="W35" s="66"/>
    </row>
    <row r="36" spans="2:23" ht="40.200000000000003" customHeight="1" x14ac:dyDescent="0.25">
      <c r="B36" s="333"/>
      <c r="C36" s="88" t="s">
        <v>100</v>
      </c>
      <c r="D36" s="66"/>
      <c r="E36" s="66"/>
      <c r="F36" s="66"/>
      <c r="G36" s="66"/>
      <c r="H36" s="66"/>
      <c r="I36" s="66"/>
      <c r="J36" s="66"/>
      <c r="K36" s="66"/>
      <c r="L36" s="66"/>
      <c r="M36" s="66"/>
      <c r="N36" s="66"/>
      <c r="O36" s="66"/>
      <c r="P36" s="66"/>
      <c r="Q36" s="66"/>
      <c r="R36" s="66"/>
      <c r="S36" s="66"/>
      <c r="T36" s="66"/>
      <c r="U36" s="66"/>
      <c r="V36" s="66"/>
      <c r="W36" s="66"/>
    </row>
    <row r="37" spans="2:23" ht="40.200000000000003" customHeight="1" x14ac:dyDescent="0.25">
      <c r="B37" s="333"/>
      <c r="C37" s="88" t="s">
        <v>101</v>
      </c>
      <c r="D37" s="66"/>
      <c r="E37" s="66"/>
      <c r="F37" s="66"/>
      <c r="G37" s="66"/>
      <c r="H37" s="66"/>
      <c r="I37" s="66"/>
      <c r="J37" s="66"/>
      <c r="K37" s="66"/>
      <c r="L37" s="66"/>
      <c r="M37" s="66"/>
      <c r="N37" s="66"/>
      <c r="O37" s="66"/>
      <c r="P37" s="66"/>
      <c r="Q37" s="66"/>
      <c r="R37" s="66"/>
      <c r="S37" s="66"/>
      <c r="T37" s="66"/>
      <c r="U37" s="66"/>
      <c r="V37" s="66"/>
      <c r="W37" s="66"/>
    </row>
    <row r="38" spans="2:23" ht="40.200000000000003" customHeight="1" x14ac:dyDescent="0.25">
      <c r="B38" s="333"/>
      <c r="C38" s="88" t="s">
        <v>102</v>
      </c>
      <c r="D38" s="66"/>
      <c r="E38" s="66"/>
      <c r="F38" s="66"/>
      <c r="G38" s="66"/>
      <c r="H38" s="66"/>
      <c r="I38" s="66"/>
      <c r="J38" s="66"/>
      <c r="K38" s="66"/>
      <c r="L38" s="66"/>
      <c r="M38" s="66"/>
      <c r="N38" s="66"/>
      <c r="O38" s="66"/>
      <c r="P38" s="66"/>
      <c r="Q38" s="66"/>
      <c r="R38" s="66"/>
      <c r="S38" s="66"/>
      <c r="T38" s="66"/>
      <c r="U38" s="66"/>
      <c r="V38" s="66"/>
      <c r="W38" s="66"/>
    </row>
    <row r="39" spans="2:23" ht="40.200000000000003" customHeight="1" x14ac:dyDescent="0.25">
      <c r="B39" s="333"/>
      <c r="C39" s="88" t="s">
        <v>103</v>
      </c>
      <c r="D39" s="66"/>
      <c r="E39" s="66"/>
      <c r="F39" s="66"/>
      <c r="G39" s="66"/>
      <c r="H39" s="66"/>
      <c r="I39" s="66"/>
      <c r="J39" s="66"/>
      <c r="K39" s="66"/>
      <c r="L39" s="66"/>
      <c r="M39" s="66"/>
      <c r="N39" s="66"/>
      <c r="O39" s="66"/>
      <c r="P39" s="66"/>
      <c r="Q39" s="66"/>
      <c r="R39" s="66"/>
      <c r="S39" s="66"/>
      <c r="T39" s="66"/>
      <c r="U39" s="66"/>
      <c r="V39" s="66"/>
      <c r="W39" s="66"/>
    </row>
    <row r="40" spans="2:23" ht="40.200000000000003" customHeight="1" x14ac:dyDescent="0.25">
      <c r="B40" s="333"/>
      <c r="C40" s="88" t="s">
        <v>104</v>
      </c>
      <c r="D40" s="66"/>
      <c r="E40" s="66"/>
      <c r="F40" s="66"/>
      <c r="G40" s="66"/>
      <c r="H40" s="66"/>
      <c r="I40" s="66"/>
      <c r="J40" s="66"/>
      <c r="K40" s="66"/>
      <c r="L40" s="66"/>
      <c r="M40" s="66"/>
      <c r="N40" s="66"/>
      <c r="O40" s="66"/>
      <c r="P40" s="66"/>
      <c r="Q40" s="66"/>
      <c r="R40" s="66"/>
      <c r="S40" s="66"/>
      <c r="T40" s="66"/>
      <c r="U40" s="66"/>
      <c r="V40" s="66"/>
      <c r="W40" s="66"/>
    </row>
    <row r="41" spans="2:23" ht="40.200000000000003" customHeight="1" x14ac:dyDescent="0.25">
      <c r="B41" s="333"/>
      <c r="C41" s="88" t="s">
        <v>105</v>
      </c>
      <c r="D41" s="66"/>
      <c r="E41" s="66"/>
      <c r="F41" s="66"/>
      <c r="G41" s="66"/>
      <c r="H41" s="66"/>
      <c r="I41" s="66"/>
      <c r="J41" s="66"/>
      <c r="K41" s="66"/>
      <c r="L41" s="66"/>
      <c r="M41" s="66"/>
      <c r="N41" s="66"/>
      <c r="O41" s="66"/>
      <c r="P41" s="66"/>
      <c r="Q41" s="66"/>
      <c r="R41" s="66"/>
      <c r="S41" s="66"/>
      <c r="T41" s="66"/>
      <c r="U41" s="66"/>
      <c r="V41" s="66"/>
      <c r="W41" s="66"/>
    </row>
    <row r="42" spans="2:23" ht="40.200000000000003" customHeight="1" x14ac:dyDescent="0.25">
      <c r="B42" s="333"/>
      <c r="C42" s="88" t="s">
        <v>106</v>
      </c>
      <c r="D42" s="66"/>
      <c r="E42" s="66"/>
      <c r="F42" s="66"/>
      <c r="G42" s="66"/>
      <c r="H42" s="66"/>
      <c r="I42" s="66"/>
      <c r="J42" s="66"/>
      <c r="K42" s="66"/>
      <c r="L42" s="66"/>
      <c r="M42" s="66"/>
      <c r="N42" s="66"/>
      <c r="O42" s="66"/>
      <c r="P42" s="66"/>
      <c r="Q42" s="66"/>
      <c r="R42" s="66"/>
      <c r="S42" s="66"/>
      <c r="T42" s="66"/>
      <c r="U42" s="66"/>
      <c r="V42" s="66"/>
      <c r="W42" s="66"/>
    </row>
    <row r="43" spans="2:23" ht="40.200000000000003" customHeight="1" x14ac:dyDescent="0.25">
      <c r="B43" s="333"/>
      <c r="C43" s="88" t="s">
        <v>107</v>
      </c>
      <c r="D43" s="66"/>
      <c r="E43" s="66"/>
      <c r="F43" s="66"/>
      <c r="G43" s="66"/>
      <c r="H43" s="66"/>
      <c r="I43" s="66"/>
      <c r="J43" s="66"/>
      <c r="K43" s="66"/>
      <c r="L43" s="66"/>
      <c r="M43" s="66"/>
      <c r="N43" s="66"/>
      <c r="O43" s="66"/>
      <c r="P43" s="66"/>
      <c r="Q43" s="66"/>
      <c r="R43" s="66"/>
      <c r="S43" s="66"/>
      <c r="T43" s="66"/>
      <c r="U43" s="66"/>
      <c r="V43" s="66"/>
      <c r="W43" s="66"/>
    </row>
    <row r="44" spans="2:23" ht="40.200000000000003" customHeight="1" x14ac:dyDescent="0.25">
      <c r="B44" s="334"/>
      <c r="C44" s="88" t="s">
        <v>108</v>
      </c>
      <c r="D44" s="66"/>
      <c r="E44" s="66"/>
      <c r="F44" s="66"/>
      <c r="G44" s="66"/>
      <c r="H44" s="66"/>
      <c r="I44" s="66"/>
      <c r="J44" s="66"/>
      <c r="K44" s="66"/>
      <c r="L44" s="66"/>
      <c r="M44" s="66"/>
      <c r="N44" s="66"/>
      <c r="O44" s="66"/>
      <c r="P44" s="66"/>
      <c r="Q44" s="66"/>
      <c r="R44" s="66"/>
      <c r="S44" s="66"/>
      <c r="T44" s="66"/>
      <c r="U44" s="66"/>
      <c r="V44" s="66"/>
      <c r="W44" s="66"/>
    </row>
    <row r="45" spans="2:23" s="154" customFormat="1" ht="40.200000000000003" customHeight="1" x14ac:dyDescent="0.25">
      <c r="C45" s="89" t="s">
        <v>109</v>
      </c>
      <c r="D45" s="154" t="str">
        <f>IF(E44&lt;0,"Une anomalie est présente",IF(SUM(D35:D44)&lt;&gt;1,"Le total ne fait pas 100%","OK"))</f>
        <v>Le total ne fait pas 100%</v>
      </c>
      <c r="E45" s="154" t="str">
        <f t="shared" ref="E45:W45" si="4">IF(F44&lt;0,"Une anomalie est présente",IF(SUM(E35:E44)&lt;&gt;1,"Le total ne fait pas 100%","OK"))</f>
        <v>Le total ne fait pas 100%</v>
      </c>
      <c r="F45" s="154" t="str">
        <f t="shared" si="4"/>
        <v>Le total ne fait pas 100%</v>
      </c>
      <c r="G45" s="154" t="str">
        <f t="shared" si="4"/>
        <v>Le total ne fait pas 100%</v>
      </c>
      <c r="H45" s="154" t="str">
        <f t="shared" si="4"/>
        <v>Le total ne fait pas 100%</v>
      </c>
      <c r="I45" s="154" t="str">
        <f t="shared" si="4"/>
        <v>Le total ne fait pas 100%</v>
      </c>
      <c r="J45" s="154" t="str">
        <f t="shared" si="4"/>
        <v>Le total ne fait pas 100%</v>
      </c>
      <c r="K45" s="154" t="str">
        <f t="shared" si="4"/>
        <v>Le total ne fait pas 100%</v>
      </c>
      <c r="L45" s="154" t="str">
        <f t="shared" si="4"/>
        <v>Le total ne fait pas 100%</v>
      </c>
      <c r="M45" s="154" t="str">
        <f t="shared" si="4"/>
        <v>Le total ne fait pas 100%</v>
      </c>
      <c r="N45" s="154" t="str">
        <f t="shared" si="4"/>
        <v>Le total ne fait pas 100%</v>
      </c>
      <c r="O45" s="154" t="str">
        <f t="shared" si="4"/>
        <v>Le total ne fait pas 100%</v>
      </c>
      <c r="P45" s="154" t="str">
        <f t="shared" si="4"/>
        <v>Le total ne fait pas 100%</v>
      </c>
      <c r="Q45" s="154" t="str">
        <f t="shared" si="4"/>
        <v>Le total ne fait pas 100%</v>
      </c>
      <c r="R45" s="154" t="str">
        <f t="shared" si="4"/>
        <v>Le total ne fait pas 100%</v>
      </c>
      <c r="S45" s="154" t="str">
        <f t="shared" si="4"/>
        <v>Le total ne fait pas 100%</v>
      </c>
      <c r="T45" s="154" t="str">
        <f t="shared" si="4"/>
        <v>Le total ne fait pas 100%</v>
      </c>
      <c r="U45" s="154" t="str">
        <f t="shared" si="4"/>
        <v>Le total ne fait pas 100%</v>
      </c>
      <c r="V45" s="154" t="str">
        <f t="shared" si="4"/>
        <v>Le total ne fait pas 100%</v>
      </c>
      <c r="W45" s="154" t="str">
        <f t="shared" si="4"/>
        <v>Le total ne fait pas 100%</v>
      </c>
    </row>
    <row r="46" spans="2:23" ht="25.2" customHeight="1" x14ac:dyDescent="0.25"/>
  </sheetData>
  <sheetProtection algorithmName="SHA-512" hashValue="i/cYge0Auk2HkXr8KoYdHiT+ubsVCSFlif8wfcMVNm2arqNDB1P0rdP4vcLLpknKpZwgASwB1jxeFW506jlxSA==" saltValue="DnJ8sv38jihFbXtcScnE9Q==" spinCount="100000" sheet="1" objects="1" scenarios="1"/>
  <protectedRanges>
    <protectedRange sqref="D35:X44" name="Plage4"/>
    <protectedRange sqref="X31:AK31" name="Plage2"/>
    <protectedRange sqref="D12:AA29 D31:W31" name="Plage1"/>
    <protectedRange sqref="D33:X33" name="Plage3"/>
  </protectedRanges>
  <mergeCells count="3">
    <mergeCell ref="B27:B29"/>
    <mergeCell ref="B35:B44"/>
    <mergeCell ref="B33:C33"/>
  </mergeCells>
  <phoneticPr fontId="92" type="noConversion"/>
  <conditionalFormatting sqref="D13:W13">
    <cfRule type="expression" dxfId="448" priority="88">
      <formula>D$12&lt;&gt;""</formula>
    </cfRule>
    <cfRule type="expression" dxfId="447" priority="14">
      <formula>D$12=""</formula>
    </cfRule>
  </conditionalFormatting>
  <conditionalFormatting sqref="D14:W14">
    <cfRule type="expression" dxfId="446" priority="12">
      <formula>D13=""</formula>
    </cfRule>
    <cfRule type="expression" dxfId="445" priority="13">
      <formula>D13&lt;&gt;""</formula>
    </cfRule>
  </conditionalFormatting>
  <conditionalFormatting sqref="D15:W28">
    <cfRule type="expression" dxfId="444" priority="68">
      <formula>D$14&lt;&gt;""</formula>
    </cfRule>
  </conditionalFormatting>
  <conditionalFormatting sqref="D15:W30 W30:CX30">
    <cfRule type="expression" dxfId="443" priority="10" stopIfTrue="1">
      <formula>D$14=""</formula>
    </cfRule>
  </conditionalFormatting>
  <conditionalFormatting sqref="D22:W23">
    <cfRule type="expression" dxfId="442" priority="15">
      <formula>D$12&lt;&gt;""</formula>
    </cfRule>
    <cfRule type="expression" dxfId="441" priority="16">
      <formula>D$12=""</formula>
    </cfRule>
  </conditionalFormatting>
  <conditionalFormatting sqref="D29:W29">
    <cfRule type="notContainsBlanks" dxfId="440" priority="11">
      <formula>LEN(TRIM(D29))&gt;0</formula>
    </cfRule>
  </conditionalFormatting>
  <conditionalFormatting sqref="D31:W31">
    <cfRule type="expression" dxfId="439" priority="3">
      <formula>D$14&lt;&gt;""</formula>
    </cfRule>
    <cfRule type="expression" dxfId="438" priority="2">
      <formula>D$14=""</formula>
    </cfRule>
  </conditionalFormatting>
  <conditionalFormatting sqref="D33:W33">
    <cfRule type="expression" dxfId="437" priority="48">
      <formula>D$14=""</formula>
    </cfRule>
    <cfRule type="expression" dxfId="436" priority="52">
      <formula>D$14&lt;&gt;""</formula>
    </cfRule>
  </conditionalFormatting>
  <conditionalFormatting sqref="D35:W44 E45:W45">
    <cfRule type="expression" dxfId="435" priority="49">
      <formula>D$12&lt;&gt;""</formula>
    </cfRule>
  </conditionalFormatting>
  <conditionalFormatting sqref="D35:W45">
    <cfRule type="expression" dxfId="434" priority="31">
      <formula>D$33="Non"</formula>
    </cfRule>
  </conditionalFormatting>
  <conditionalFormatting sqref="D45:W45">
    <cfRule type="expression" dxfId="433" priority="29">
      <formula>D$12&lt;&gt;""</formula>
    </cfRule>
    <cfRule type="expression" dxfId="432" priority="30">
      <formula>D$12=""</formula>
    </cfRule>
    <cfRule type="cellIs" dxfId="431" priority="33" operator="notEqual">
      <formula>"OK"</formula>
    </cfRule>
    <cfRule type="cellIs" dxfId="430" priority="34" operator="equal">
      <formula>"OK"</formula>
    </cfRule>
  </conditionalFormatting>
  <conditionalFormatting sqref="D30:CX30">
    <cfRule type="expression" dxfId="429" priority="46">
      <formula>D$12&lt;&gt;""</formula>
    </cfRule>
    <cfRule type="cellIs" dxfId="428" priority="69" operator="notEqual">
      <formula>"OK"</formula>
    </cfRule>
    <cfRule type="expression" dxfId="427" priority="70">
      <formula>SUM(D$27:D$29)=1</formula>
    </cfRule>
  </conditionalFormatting>
  <conditionalFormatting sqref="E45">
    <cfRule type="expression" dxfId="426" priority="35">
      <formula>"SOMME(D$33:D$42)&lt;&gt;1"</formula>
    </cfRule>
    <cfRule type="expression" dxfId="425" priority="38">
      <formula>E$12&lt;&gt;""</formula>
    </cfRule>
    <cfRule type="expression" dxfId="424" priority="39">
      <formula>SUM(E$35:E$44)=1</formula>
    </cfRule>
    <cfRule type="expression" dxfId="423" priority="36">
      <formula>E$12=""</formula>
    </cfRule>
    <cfRule type="expression" dxfId="422" priority="37">
      <formula>E$33="Non"</formula>
    </cfRule>
  </conditionalFormatting>
  <conditionalFormatting sqref="E12:W12">
    <cfRule type="expression" dxfId="421" priority="87">
      <formula>D$12&lt;&gt;""</formula>
    </cfRule>
  </conditionalFormatting>
  <conditionalFormatting sqref="E45:W45 D35:W44">
    <cfRule type="expression" dxfId="420" priority="41">
      <formula>D$12=""</formula>
    </cfRule>
  </conditionalFormatting>
  <conditionalFormatting sqref="E45:W45">
    <cfRule type="expression" dxfId="419" priority="40">
      <formula>"SOMME(D$33:D$42)=1"</formula>
    </cfRule>
    <cfRule type="expression" dxfId="418" priority="67">
      <formula>SUM(E$35:E$44)&lt;&gt;1</formula>
    </cfRule>
  </conditionalFormatting>
  <conditionalFormatting sqref="G33">
    <cfRule type="expression" dxfId="417" priority="66">
      <formula>G$12&lt;&gt;""</formula>
    </cfRule>
  </conditionalFormatting>
  <conditionalFormatting sqref="I33:W33">
    <cfRule type="expression" dxfId="416" priority="50">
      <formula>I$12&lt;&gt;""</formula>
    </cfRule>
    <cfRule type="expression" dxfId="415" priority="51">
      <formula>J$12=""</formula>
    </cfRule>
  </conditionalFormatting>
  <conditionalFormatting sqref="X31:AK31">
    <cfRule type="expression" dxfId="414" priority="21">
      <formula>X$12&lt;&gt;""</formula>
    </cfRule>
  </conditionalFormatting>
  <dataValidations count="10">
    <dataValidation type="list" allowBlank="1" showInputMessage="1" showErrorMessage="1" sqref="H2:W3 D13:W13" xr:uid="{D95EBAAD-3EEC-204B-876D-B5A196E40113}">
      <formula1>Regions</formula1>
    </dataValidation>
    <dataValidation type="list" allowBlank="1" showInputMessage="1" showErrorMessage="1" sqref="D14:W14" xr:uid="{53622C86-C95A-F641-802E-7E7957F56CC9}">
      <formula1>INDIRECT(SUBSTITUTE(D13," ",""))</formula1>
    </dataValidation>
    <dataValidation type="list" allowBlank="1" showInputMessage="1" showErrorMessage="1" sqref="D33:W33" xr:uid="{66314E03-DBF5-954E-A51A-7DB9564DBA88}">
      <formula1>"Oui,Non"</formula1>
    </dataValidation>
    <dataValidation type="list" allowBlank="1" showInputMessage="1" showErrorMessage="1" sqref="H4:W4" xr:uid="{DD574657-48EE-FE48-9081-E4EF999540DE}">
      <formula1>INDIRECT(SUBSTITUTE(H2," ",""))</formula1>
    </dataValidation>
    <dataValidation type="decimal" allowBlank="1" showInputMessage="1" showErrorMessage="1" errorTitle="Attention" error="Veuillez renseigner un pourcentage" sqref="D35:W44 D22:W23 D25:W25 D27:W28" xr:uid="{10DB5C79-ECF2-4C2D-B6C1-8C033F242A0A}">
      <formula1>0</formula1>
      <formula2>1</formula2>
    </dataValidation>
    <dataValidation type="decimal" allowBlank="1" showInputMessage="1" showErrorMessage="1" sqref="X26" xr:uid="{203BE91C-20B0-4ADB-8423-D7DEF1819CA9}">
      <formula1>0</formula1>
      <formula2>99999999999999</formula2>
    </dataValidation>
    <dataValidation type="decimal" allowBlank="1" showInputMessage="1" showErrorMessage="1" sqref="X24:Z24" xr:uid="{2791CD72-0260-4C1F-994C-1BD4855F5951}">
      <formula1>0</formula1>
      <formula2>999999999999</formula2>
    </dataValidation>
    <dataValidation type="decimal" allowBlank="1" showInputMessage="1" showErrorMessage="1" sqref="X16:AM21" xr:uid="{8D8D1EAE-F85E-412E-865F-61B759EF7C0B}">
      <formula1>0</formula1>
      <formula2>9999999999999</formula2>
    </dataValidation>
    <dataValidation type="decimal" allowBlank="1" showInputMessage="1" showErrorMessage="1" errorTitle="Attention" error="Veuillez renseigner un nombre (décimal autorisées)" sqref="D15:W15" xr:uid="{6D275902-0E1C-4990-8A5B-E0F5B9F9EAA4}">
      <formula1>0</formula1>
      <formula2>10</formula2>
    </dataValidation>
    <dataValidation type="decimal" allowBlank="1" showInputMessage="1" showErrorMessage="1" errorTitle="Attention" error="Veuillez renseigner un nombre" sqref="D16:W21 D24:W24 D26:W26 D31:W31" xr:uid="{05C112E5-EF0B-4D64-A0B9-09E825AE6B61}">
      <formula1>0</formula1>
      <formula2>9999999999999</formula2>
    </dataValidation>
  </dataValidations>
  <pageMargins left="0.75" right="0.75" top="1" bottom="1" header="0.4921259845" footer="0.4921259845"/>
  <pageSetup paperSize="9" orientation="portrait" r:id="rId1"/>
  <headerFooter alignWithMargins="0"/>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DFEDF-EB89-448A-9518-244A0ABBF985}">
  <sheetPr codeName="Feuil7">
    <tabColor rgb="FF60A4BB"/>
  </sheetPr>
  <dimension ref="B1:IS156"/>
  <sheetViews>
    <sheetView zoomScaleNormal="100" workbookViewId="0">
      <pane xSplit="4" ySplit="13" topLeftCell="E14" activePane="bottomRight" state="frozen"/>
      <selection pane="topRight" activeCell="E1" sqref="E1"/>
      <selection pane="bottomLeft" activeCell="A14" sqref="A14"/>
      <selection pane="bottomRight"/>
    </sheetView>
  </sheetViews>
  <sheetFormatPr baseColWidth="10" defaultColWidth="50.77734375" defaultRowHeight="13.2" x14ac:dyDescent="0.25"/>
  <cols>
    <col min="1" max="1" width="10.77734375" style="44" customWidth="1"/>
    <col min="2" max="2" width="26.77734375" style="44" customWidth="1"/>
    <col min="3" max="3" width="26.77734375" style="57" customWidth="1"/>
    <col min="4" max="4" width="26.77734375" style="44" customWidth="1"/>
    <col min="5" max="24" width="28.77734375" style="44" customWidth="1"/>
    <col min="25" max="25" width="28.77734375" style="44" hidden="1" customWidth="1"/>
    <col min="26" max="16384" width="50.77734375" style="44"/>
  </cols>
  <sheetData>
    <row r="1" spans="2:253" s="147" customFormat="1" ht="60" customHeight="1" x14ac:dyDescent="0.25">
      <c r="B1" s="148" t="s">
        <v>1184</v>
      </c>
      <c r="E1" s="214" t="s">
        <v>3900</v>
      </c>
    </row>
    <row r="2" spans="2:253" ht="9" customHeight="1" x14ac:dyDescent="0.25">
      <c r="B2" s="60"/>
      <c r="C2" s="44"/>
    </row>
    <row r="3" spans="2:253" ht="25.2" customHeight="1" x14ac:dyDescent="0.25">
      <c r="B3" s="48" t="s">
        <v>1185</v>
      </c>
      <c r="I3" s="46"/>
    </row>
    <row r="4" spans="2:253" ht="19.2" customHeight="1" x14ac:dyDescent="0.25">
      <c r="B4" s="49" t="s">
        <v>1186</v>
      </c>
    </row>
    <row r="5" spans="2:253" ht="19.2" customHeight="1" x14ac:dyDescent="0.25">
      <c r="B5" s="49" t="s">
        <v>1187</v>
      </c>
    </row>
    <row r="6" spans="2:253" ht="7.95" customHeight="1" x14ac:dyDescent="0.25">
      <c r="I6" s="46"/>
    </row>
    <row r="7" spans="2:253" ht="7.95" customHeight="1" x14ac:dyDescent="0.25">
      <c r="G7" s="46"/>
    </row>
    <row r="8" spans="2:253" ht="7.95" customHeight="1" x14ac:dyDescent="0.25"/>
    <row r="9" spans="2:253" ht="15" hidden="1" customHeight="1" x14ac:dyDescent="0.25">
      <c r="C9" s="49"/>
      <c r="D9" s="55"/>
      <c r="E9" s="50">
        <v>1</v>
      </c>
      <c r="F9" s="50">
        <v>2</v>
      </c>
      <c r="G9" s="50">
        <v>3</v>
      </c>
      <c r="H9" s="50">
        <v>4</v>
      </c>
      <c r="I9" s="50">
        <v>5</v>
      </c>
      <c r="J9" s="50">
        <v>6</v>
      </c>
      <c r="K9" s="50">
        <v>7</v>
      </c>
      <c r="L9" s="50">
        <v>8</v>
      </c>
      <c r="M9" s="50">
        <v>9</v>
      </c>
      <c r="N9" s="50">
        <v>10</v>
      </c>
      <c r="O9" s="50">
        <v>11</v>
      </c>
      <c r="P9" s="50">
        <v>12</v>
      </c>
      <c r="Q9" s="50">
        <v>13</v>
      </c>
      <c r="R9" s="50">
        <v>14</v>
      </c>
      <c r="S9" s="50">
        <v>15</v>
      </c>
      <c r="T9" s="50">
        <v>16</v>
      </c>
      <c r="U9" s="50">
        <v>17</v>
      </c>
      <c r="V9" s="50">
        <v>18</v>
      </c>
      <c r="W9" s="50">
        <v>19</v>
      </c>
      <c r="X9" s="50">
        <v>20</v>
      </c>
    </row>
    <row r="10" spans="2:253" ht="25.2" customHeight="1" x14ac:dyDescent="0.25">
      <c r="C10" s="49"/>
      <c r="D10" s="55" t="s">
        <v>1188</v>
      </c>
      <c r="E10" s="84" t="str">
        <f>IF('1.3 Centres de données'!D12&lt;&gt;"",'1.3 Centres de données'!D12,"")</f>
        <v/>
      </c>
      <c r="F10" s="84" t="str">
        <f>IF('1.3 Centres de données'!E12&lt;&gt;"",'1.3 Centres de données'!E12,"")</f>
        <v/>
      </c>
      <c r="G10" s="84" t="str">
        <f>IF('1.3 Centres de données'!F12&lt;&gt;"",'1.3 Centres de données'!F12,"")</f>
        <v/>
      </c>
      <c r="H10" s="84" t="str">
        <f>IF('1.3 Centres de données'!G12&lt;&gt;"",'1.3 Centres de données'!G12,"")</f>
        <v/>
      </c>
      <c r="I10" s="84" t="str">
        <f>IF('1.3 Centres de données'!H12&lt;&gt;"",'1.3 Centres de données'!H12,"")</f>
        <v/>
      </c>
      <c r="J10" s="84" t="str">
        <f>IF('1.3 Centres de données'!I12&lt;&gt;"",'1.3 Centres de données'!I12,"")</f>
        <v/>
      </c>
      <c r="K10" s="84" t="str">
        <f>IF('1.3 Centres de données'!J12&lt;&gt;"",'1.3 Centres de données'!J12,"")</f>
        <v/>
      </c>
      <c r="L10" s="84" t="str">
        <f>IF('1.3 Centres de données'!K12&lt;&gt;"",'1.3 Centres de données'!K12,"")</f>
        <v/>
      </c>
      <c r="M10" s="84" t="str">
        <f>IF('1.3 Centres de données'!L12&lt;&gt;"",'1.3 Centres de données'!L12,"")</f>
        <v/>
      </c>
      <c r="N10" s="84" t="str">
        <f>IF('1.3 Centres de données'!M12&lt;&gt;"",'1.3 Centres de données'!M12,"")</f>
        <v/>
      </c>
      <c r="O10" s="84" t="str">
        <f>IF('1.3 Centres de données'!N12&lt;&gt;"",'1.3 Centres de données'!N12,"")</f>
        <v/>
      </c>
      <c r="P10" s="84" t="str">
        <f>IF('1.3 Centres de données'!O12&lt;&gt;"",'1.3 Centres de données'!O12,"")</f>
        <v/>
      </c>
      <c r="Q10" s="84" t="str">
        <f>IF('1.3 Centres de données'!P12&lt;&gt;"",'1.3 Centres de données'!P12,"")</f>
        <v/>
      </c>
      <c r="R10" s="84" t="str">
        <f>IF('1.3 Centres de données'!Q12&lt;&gt;"",'1.3 Centres de données'!Q12,"")</f>
        <v/>
      </c>
      <c r="S10" s="84" t="str">
        <f>IF('1.3 Centres de données'!R12&lt;&gt;"",'1.3 Centres de données'!R12,"")</f>
        <v/>
      </c>
      <c r="T10" s="84" t="str">
        <f>IF('1.3 Centres de données'!S12&lt;&gt;"",'1.3 Centres de données'!S12,"")</f>
        <v/>
      </c>
      <c r="U10" s="84" t="str">
        <f>IF('1.3 Centres de données'!T12&lt;&gt;"",'1.3 Centres de données'!T12,"")</f>
        <v/>
      </c>
      <c r="V10" s="84" t="str">
        <f>IF('1.3 Centres de données'!U12&lt;&gt;"",'1.3 Centres de données'!U12,"")</f>
        <v/>
      </c>
      <c r="W10" s="84" t="str">
        <f>IF('1.3 Centres de données'!V12&lt;&gt;"",'1.3 Centres de données'!V12,"")</f>
        <v/>
      </c>
      <c r="X10" s="84" t="str">
        <f>IF('1.3 Centres de données'!W12&lt;&gt;"",'1.3 Centres de données'!W12,"")</f>
        <v/>
      </c>
    </row>
    <row r="11" spans="2:253" ht="25.2" customHeight="1" x14ac:dyDescent="0.25">
      <c r="C11" s="49"/>
      <c r="D11" s="55" t="s">
        <v>66</v>
      </c>
      <c r="E11" s="50" t="str">
        <f>IF('1.3 Centres de données'!D13&lt;&gt;"",'1.3 Centres de données'!D13,IF('1.3 Centres de données'!D12&lt;&gt;"","Veuillez sélectionner la région",""))</f>
        <v/>
      </c>
      <c r="F11" s="50" t="str">
        <f>IF('1.3 Centres de données'!E13&lt;&gt;"",'1.3 Centres de données'!E13,IF('1.3 Centres de données'!E12&lt;&gt;"","Veuillez sélectionner la région",""))</f>
        <v/>
      </c>
      <c r="G11" s="50" t="str">
        <f>IF('1.3 Centres de données'!F13&lt;&gt;"",'1.3 Centres de données'!F13,IF('1.3 Centres de données'!F12&lt;&gt;"","Veuillez sélectionner la région",""))</f>
        <v/>
      </c>
      <c r="H11" s="50" t="str">
        <f>IF('1.3 Centres de données'!G13&lt;&gt;"",'1.3 Centres de données'!G13,IF('1.3 Centres de données'!G12&lt;&gt;"","Veuillez sélectionner la région",""))</f>
        <v/>
      </c>
      <c r="I11" s="50" t="str">
        <f>IF('1.3 Centres de données'!H13&lt;&gt;"",'1.3 Centres de données'!H13,IF('1.3 Centres de données'!H12&lt;&gt;"","Veuillez sélectionner la région",""))</f>
        <v/>
      </c>
      <c r="J11" s="50" t="str">
        <f>IF('1.3 Centres de données'!I13&lt;&gt;"",'1.3 Centres de données'!I13,IF('1.3 Centres de données'!I12&lt;&gt;"","Veuillez sélectionner la région",""))</f>
        <v/>
      </c>
      <c r="K11" s="50" t="str">
        <f>IF('1.3 Centres de données'!J13&lt;&gt;"",'1.3 Centres de données'!J13,IF('1.3 Centres de données'!J12&lt;&gt;"","Veuillez sélectionner la région",""))</f>
        <v/>
      </c>
      <c r="L11" s="50" t="str">
        <f>IF('1.3 Centres de données'!K13&lt;&gt;"",'1.3 Centres de données'!K13,IF('1.3 Centres de données'!K12&lt;&gt;"","Veuillez sélectionner la région",""))</f>
        <v/>
      </c>
      <c r="M11" s="50" t="str">
        <f>IF('1.3 Centres de données'!L13&lt;&gt;"",'1.3 Centres de données'!L13,IF('1.3 Centres de données'!L12&lt;&gt;"","Veuillez sélectionner la région",""))</f>
        <v/>
      </c>
      <c r="N11" s="50" t="str">
        <f>IF('1.3 Centres de données'!M13&lt;&gt;"",'1.3 Centres de données'!M13,IF('1.3 Centres de données'!M12&lt;&gt;"","Veuillez sélectionner la région",""))</f>
        <v/>
      </c>
      <c r="O11" s="50" t="str">
        <f>IF('1.3 Centres de données'!N13&lt;&gt;"",'1.3 Centres de données'!N13,IF('1.3 Centres de données'!N12&lt;&gt;"","Veuillez sélectionner la région",""))</f>
        <v/>
      </c>
      <c r="P11" s="50" t="str">
        <f>IF('1.3 Centres de données'!O13&lt;&gt;"",'1.3 Centres de données'!O13,IF('1.3 Centres de données'!O12&lt;&gt;"","Veuillez sélectionner la région",""))</f>
        <v/>
      </c>
      <c r="Q11" s="50" t="str">
        <f>IF('1.3 Centres de données'!P13&lt;&gt;"",'1.3 Centres de données'!P13,IF('1.3 Centres de données'!P12&lt;&gt;"","Veuillez sélectionner la région",""))</f>
        <v/>
      </c>
      <c r="R11" s="50" t="str">
        <f>IF('1.3 Centres de données'!Q13&lt;&gt;"",'1.3 Centres de données'!Q13,IF('1.3 Centres de données'!Q12&lt;&gt;"","Veuillez sélectionner la région",""))</f>
        <v/>
      </c>
      <c r="S11" s="50" t="str">
        <f>IF('1.3 Centres de données'!R13&lt;&gt;"",'1.3 Centres de données'!R13,IF('1.3 Centres de données'!R12&lt;&gt;"","Veuillez sélectionner la région",""))</f>
        <v/>
      </c>
      <c r="T11" s="50" t="str">
        <f>IF('1.3 Centres de données'!S13&lt;&gt;"",'1.3 Centres de données'!S13,IF('1.3 Centres de données'!S12&lt;&gt;"","Veuillez sélectionner la région",""))</f>
        <v/>
      </c>
      <c r="U11" s="50" t="str">
        <f>IF('1.3 Centres de données'!T13&lt;&gt;"",'1.3 Centres de données'!T13,IF('1.3 Centres de données'!T12&lt;&gt;"","Veuillez sélectionner la région",""))</f>
        <v/>
      </c>
      <c r="V11" s="50" t="str">
        <f>IF('1.3 Centres de données'!U13&lt;&gt;"",'1.3 Centres de données'!U13,IF('1.3 Centres de données'!U12&lt;&gt;"","Veuillez sélectionner la région",""))</f>
        <v/>
      </c>
      <c r="W11" s="50" t="str">
        <f>IF('1.3 Centres de données'!V13&lt;&gt;"",'1.3 Centres de données'!V13,IF('1.3 Centres de données'!V12&lt;&gt;"","Veuillez sélectionner la région",""))</f>
        <v/>
      </c>
      <c r="X11" s="50" t="str">
        <f>IF('1.3 Centres de données'!W13&lt;&gt;"",'1.3 Centres de données'!W13,IF('1.3 Centres de données'!W12&lt;&gt;"","Veuillez sélectionner la région",""))</f>
        <v/>
      </c>
      <c r="Y11" s="51" t="e">
        <f>IF('1.3 Centres de données'!#REF!&lt;&gt;"",'1.3 Centres de données'!#REF!,"")</f>
        <v>#REF!</v>
      </c>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row>
    <row r="12" spans="2:253" ht="25.2" customHeight="1" x14ac:dyDescent="0.25">
      <c r="C12" s="49"/>
      <c r="D12" s="55" t="s">
        <v>67</v>
      </c>
      <c r="E12" s="50" t="str">
        <f>IF('1.3 Centres de données'!D14&lt;&gt;"",'1.3 Centres de données'!D14,IF('1.3 Centres de données'!D13&lt;&gt;"","Veuillez sélectionner le pays",""))</f>
        <v/>
      </c>
      <c r="F12" s="50" t="str">
        <f>IF('1.3 Centres de données'!E14&lt;&gt;"",'1.3 Centres de données'!E14,IF('1.3 Centres de données'!E13&lt;&gt;"","Veuillez sélectionner le pays",""))</f>
        <v/>
      </c>
      <c r="G12" s="50" t="str">
        <f>IF('1.3 Centres de données'!F14&lt;&gt;"",'1.3 Centres de données'!F14,IF('1.3 Centres de données'!F13&lt;&gt;"","Veuillez sélectionner le pays",""))</f>
        <v/>
      </c>
      <c r="H12" s="50" t="str">
        <f>IF('1.3 Centres de données'!G14&lt;&gt;"",'1.3 Centres de données'!G14,IF('1.3 Centres de données'!G13&lt;&gt;"","Veuillez sélectionner le pays",""))</f>
        <v/>
      </c>
      <c r="I12" s="50" t="str">
        <f>IF('1.3 Centres de données'!H14&lt;&gt;"",'1.3 Centres de données'!H14,IF('1.3 Centres de données'!H13&lt;&gt;"","Veuillez sélectionner le pays",""))</f>
        <v/>
      </c>
      <c r="J12" s="50" t="str">
        <f>IF('1.3 Centres de données'!I14&lt;&gt;"",'1.3 Centres de données'!I14,IF('1.3 Centres de données'!I13&lt;&gt;"","Veuillez sélectionner le pays",""))</f>
        <v/>
      </c>
      <c r="K12" s="50" t="str">
        <f>IF('1.3 Centres de données'!J14&lt;&gt;"",'1.3 Centres de données'!J14,IF('1.3 Centres de données'!J13&lt;&gt;"","Veuillez sélectionner le pays",""))</f>
        <v/>
      </c>
      <c r="L12" s="50" t="str">
        <f>IF('1.3 Centres de données'!K14&lt;&gt;"",'1.3 Centres de données'!K14,IF('1.3 Centres de données'!K13&lt;&gt;"","Veuillez sélectionner le pays",""))</f>
        <v/>
      </c>
      <c r="M12" s="50" t="str">
        <f>IF('1.3 Centres de données'!L14&lt;&gt;"",'1.3 Centres de données'!L14,IF('1.3 Centres de données'!L13&lt;&gt;"","Veuillez sélectionner le pays",""))</f>
        <v/>
      </c>
      <c r="N12" s="50" t="str">
        <f>IF('1.3 Centres de données'!M14&lt;&gt;"",'1.3 Centres de données'!M14,IF('1.3 Centres de données'!M13&lt;&gt;"","Veuillez sélectionner le pays",""))</f>
        <v/>
      </c>
      <c r="O12" s="50" t="str">
        <f>IF('1.3 Centres de données'!N14&lt;&gt;"",'1.3 Centres de données'!N14,IF('1.3 Centres de données'!N13&lt;&gt;"","Veuillez sélectionner le pays",""))</f>
        <v/>
      </c>
      <c r="P12" s="50" t="str">
        <f>IF('1.3 Centres de données'!O14&lt;&gt;"",'1.3 Centres de données'!O14,IF('1.3 Centres de données'!O13&lt;&gt;"","Veuillez sélectionner le pays",""))</f>
        <v/>
      </c>
      <c r="Q12" s="50" t="str">
        <f>IF('1.3 Centres de données'!P14&lt;&gt;"",'1.3 Centres de données'!P14,IF('1.3 Centres de données'!P13&lt;&gt;"","Veuillez sélectionner le pays",""))</f>
        <v/>
      </c>
      <c r="R12" s="50" t="str">
        <f>IF('1.3 Centres de données'!Q14&lt;&gt;"",'1.3 Centres de données'!Q14,IF('1.3 Centres de données'!Q13&lt;&gt;"","Veuillez sélectionner le pays",""))</f>
        <v/>
      </c>
      <c r="S12" s="50" t="str">
        <f>IF('1.3 Centres de données'!R14&lt;&gt;"",'1.3 Centres de données'!R14,IF('1.3 Centres de données'!R13&lt;&gt;"","Veuillez sélectionner le pays",""))</f>
        <v/>
      </c>
      <c r="T12" s="50" t="str">
        <f>IF('1.3 Centres de données'!S14&lt;&gt;"",'1.3 Centres de données'!S14,IF('1.3 Centres de données'!S13&lt;&gt;"","Veuillez sélectionner le pays",""))</f>
        <v/>
      </c>
      <c r="U12" s="50" t="str">
        <f>IF('1.3 Centres de données'!T14&lt;&gt;"",'1.3 Centres de données'!T14,IF('1.3 Centres de données'!T13&lt;&gt;"","Veuillez sélectionner le pays",""))</f>
        <v/>
      </c>
      <c r="V12" s="50" t="str">
        <f>IF('1.3 Centres de données'!U14&lt;&gt;"",'1.3 Centres de données'!U14,IF('1.3 Centres de données'!U13&lt;&gt;"","Veuillez sélectionner le pays",""))</f>
        <v/>
      </c>
      <c r="W12" s="50" t="str">
        <f>IF('1.3 Centres de données'!V14&lt;&gt;"",'1.3 Centres de données'!V14,IF('1.3 Centres de données'!V13&lt;&gt;"","Veuillez sélectionner le pays",""))</f>
        <v/>
      </c>
      <c r="X12" s="50" t="str">
        <f>IF('1.3 Centres de données'!W14&lt;&gt;"",'1.3 Centres de données'!W14,IF('1.3 Centres de données'!W13&lt;&gt;"","Veuillez sélectionner le pays",""))</f>
        <v/>
      </c>
      <c r="Y12" s="51" t="e">
        <f>IF('1.3 Centres de données'!#REF!&lt;&gt;"",'1.3 Centres de données'!#REF!,"")</f>
        <v>#REF!</v>
      </c>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row>
    <row r="13" spans="2:253" ht="25.2" customHeight="1" x14ac:dyDescent="0.25">
      <c r="B13" s="155" t="s">
        <v>1189</v>
      </c>
      <c r="C13" s="155" t="s">
        <v>1190</v>
      </c>
      <c r="D13" s="155" t="s">
        <v>1191</v>
      </c>
      <c r="E13" s="156" t="str">
        <f t="shared" ref="E13:Y13" si="0">IF(E$10&lt;&gt;"","Utilise / Est utilisé par","")</f>
        <v/>
      </c>
      <c r="F13" s="84" t="str">
        <f t="shared" si="0"/>
        <v/>
      </c>
      <c r="G13" s="84" t="str">
        <f t="shared" si="0"/>
        <v/>
      </c>
      <c r="H13" s="84" t="str">
        <f t="shared" si="0"/>
        <v/>
      </c>
      <c r="I13" s="84" t="str">
        <f t="shared" si="0"/>
        <v/>
      </c>
      <c r="J13" s="84" t="str">
        <f t="shared" si="0"/>
        <v/>
      </c>
      <c r="K13" s="84" t="str">
        <f t="shared" si="0"/>
        <v/>
      </c>
      <c r="L13" s="84" t="str">
        <f t="shared" si="0"/>
        <v/>
      </c>
      <c r="M13" s="84" t="str">
        <f t="shared" si="0"/>
        <v/>
      </c>
      <c r="N13" s="84" t="str">
        <f t="shared" si="0"/>
        <v/>
      </c>
      <c r="O13" s="84" t="str">
        <f t="shared" si="0"/>
        <v/>
      </c>
      <c r="P13" s="84" t="str">
        <f t="shared" si="0"/>
        <v/>
      </c>
      <c r="Q13" s="84" t="str">
        <f t="shared" si="0"/>
        <v/>
      </c>
      <c r="R13" s="84" t="str">
        <f t="shared" si="0"/>
        <v/>
      </c>
      <c r="S13" s="84" t="str">
        <f t="shared" si="0"/>
        <v/>
      </c>
      <c r="T13" s="84" t="str">
        <f t="shared" si="0"/>
        <v/>
      </c>
      <c r="U13" s="84" t="str">
        <f t="shared" si="0"/>
        <v/>
      </c>
      <c r="V13" s="84" t="str">
        <f t="shared" si="0"/>
        <v/>
      </c>
      <c r="W13" s="84" t="str">
        <f t="shared" si="0"/>
        <v/>
      </c>
      <c r="X13" s="84" t="str">
        <f t="shared" si="0"/>
        <v/>
      </c>
      <c r="Y13" s="84" t="str">
        <f t="shared" si="0"/>
        <v/>
      </c>
    </row>
    <row r="14" spans="2:253" ht="24" customHeight="1" x14ac:dyDescent="0.25">
      <c r="B14" s="50" t="str">
        <f ca="1">IF(OFFSET(Identité!$C$34,0,Y14)&lt;&gt;"",OFFSET(Identité!$C$34,0,Y14),"")</f>
        <v/>
      </c>
      <c r="C14" s="50" t="str">
        <f ca="1">IF(OFFSET(Identité!$C$35,0,Y14)&lt;&gt;"",OFFSET(Identité!$C$35,0,Y14),IF(OFFSET(Identité!$C$34,0,Y14)&lt;&gt;"","Veuillez sélectionner la région",""))</f>
        <v/>
      </c>
      <c r="D14" s="50" t="str">
        <f ca="1">IF(OFFSET(Identité!$C$36,0,Y14)&lt;&gt;"",OFFSET(Identité!$C$36,0,Y14),IF(OFFSET(Identité!$C$35,0,Y14)&lt;&gt;"","Veuillez sélectionner le pays",""))</f>
        <v/>
      </c>
      <c r="E14" s="90"/>
      <c r="F14" s="90"/>
      <c r="G14" s="90"/>
      <c r="H14" s="90"/>
      <c r="I14" s="90"/>
      <c r="J14" s="90"/>
      <c r="K14" s="90"/>
      <c r="L14" s="90"/>
      <c r="M14" s="90"/>
      <c r="N14" s="90"/>
      <c r="O14" s="90"/>
      <c r="P14" s="90"/>
      <c r="Q14" s="90"/>
      <c r="R14" s="90"/>
      <c r="S14" s="90"/>
      <c r="T14" s="90"/>
      <c r="U14" s="90"/>
      <c r="V14" s="90"/>
      <c r="W14" s="90"/>
      <c r="X14" s="90"/>
      <c r="Y14" s="44">
        <v>0</v>
      </c>
    </row>
    <row r="15" spans="2:253" ht="24" customHeight="1" x14ac:dyDescent="0.25">
      <c r="B15" s="50" t="str">
        <f ca="1">IF(OFFSET(Identité!$C$34,0,Y15)&lt;&gt;"",OFFSET(Identité!$C$34,0,Y15),"")</f>
        <v/>
      </c>
      <c r="C15" s="50" t="str">
        <f ca="1">IF(OFFSET(Identité!$C$35,0,Y15)&lt;&gt;"",OFFSET(Identité!$C$35,0,Y15),IF(OFFSET(Identité!$C$34,0,Y15)&lt;&gt;"","Veuillez sélectionner la région",""))</f>
        <v/>
      </c>
      <c r="D15" s="50" t="str">
        <f ca="1">IF(OFFSET(Identité!$C$36,0,Y15)&lt;&gt;"",OFFSET(Identité!$C$36,0,Y15),IF(OFFSET(Identité!$C$35,0,Y15)&lt;&gt;"","Veuillez sélectionner le pays",""))</f>
        <v/>
      </c>
      <c r="E15" s="90"/>
      <c r="F15" s="90"/>
      <c r="G15" s="90"/>
      <c r="H15" s="90"/>
      <c r="I15" s="90"/>
      <c r="J15" s="90"/>
      <c r="K15" s="90"/>
      <c r="L15" s="90"/>
      <c r="M15" s="90"/>
      <c r="N15" s="90"/>
      <c r="O15" s="90"/>
      <c r="P15" s="90"/>
      <c r="Q15" s="90"/>
      <c r="R15" s="90"/>
      <c r="S15" s="90"/>
      <c r="T15" s="90"/>
      <c r="U15" s="90"/>
      <c r="V15" s="90"/>
      <c r="W15" s="90"/>
      <c r="X15" s="90"/>
      <c r="Y15" s="44">
        <v>1</v>
      </c>
    </row>
    <row r="16" spans="2:253" ht="24" customHeight="1" x14ac:dyDescent="0.25">
      <c r="B16" s="50" t="str">
        <f ca="1">IF(OFFSET(Identité!$C$34,0,Y16)&lt;&gt;"",OFFSET(Identité!$C$34,0,Y16),"")</f>
        <v/>
      </c>
      <c r="C16" s="50" t="str">
        <f ca="1">IF(OFFSET(Identité!$C$35,0,Y16)&lt;&gt;"",OFFSET(Identité!$C$35,0,Y16),IF(OFFSET(Identité!$C$34,0,Y16)&lt;&gt;"","Veuillez sélectionner la région",""))</f>
        <v/>
      </c>
      <c r="D16" s="50" t="str">
        <f ca="1">IF(OFFSET(Identité!$C$36,0,Y16)&lt;&gt;"",OFFSET(Identité!$C$36,0,Y16),IF(OFFSET(Identité!$C$35,0,Y16)&lt;&gt;"","Veuillez sélectionner le pays",""))</f>
        <v/>
      </c>
      <c r="E16" s="90"/>
      <c r="F16" s="90"/>
      <c r="G16" s="90"/>
      <c r="H16" s="90"/>
      <c r="I16" s="90"/>
      <c r="J16" s="90"/>
      <c r="K16" s="90"/>
      <c r="L16" s="90"/>
      <c r="M16" s="90"/>
      <c r="N16" s="90"/>
      <c r="O16" s="90"/>
      <c r="P16" s="90"/>
      <c r="Q16" s="90"/>
      <c r="R16" s="90"/>
      <c r="S16" s="90"/>
      <c r="T16" s="90"/>
      <c r="U16" s="90"/>
      <c r="V16" s="90"/>
      <c r="W16" s="90"/>
      <c r="X16" s="90"/>
      <c r="Y16" s="44">
        <v>2</v>
      </c>
    </row>
    <row r="17" spans="2:25" ht="24" customHeight="1" x14ac:dyDescent="0.25">
      <c r="B17" s="50" t="str">
        <f ca="1">IF(OFFSET(Identité!$C$34,0,Y17)&lt;&gt;"",OFFSET(Identité!$C$34,0,Y17),"")</f>
        <v/>
      </c>
      <c r="C17" s="50" t="str">
        <f ca="1">IF(OFFSET(Identité!$C$35,0,Y17)&lt;&gt;"",OFFSET(Identité!$C$35,0,Y17),IF(OFFSET(Identité!$C$34,0,Y17)&lt;&gt;"","Veuillez sélectionner la région",""))</f>
        <v/>
      </c>
      <c r="D17" s="50" t="str">
        <f ca="1">IF(OFFSET(Identité!$C$36,0,Y17)&lt;&gt;"",OFFSET(Identité!$C$36,0,Y17),IF(OFFSET(Identité!$C$35,0,Y17)&lt;&gt;"","Veuillez sélectionner le pays",""))</f>
        <v/>
      </c>
      <c r="E17" s="90"/>
      <c r="F17" s="90"/>
      <c r="G17" s="90"/>
      <c r="H17" s="90"/>
      <c r="I17" s="90"/>
      <c r="J17" s="90"/>
      <c r="K17" s="90"/>
      <c r="L17" s="90"/>
      <c r="M17" s="90"/>
      <c r="N17" s="90"/>
      <c r="O17" s="90"/>
      <c r="P17" s="90"/>
      <c r="Q17" s="90"/>
      <c r="R17" s="90"/>
      <c r="S17" s="90"/>
      <c r="T17" s="90"/>
      <c r="U17" s="90"/>
      <c r="V17" s="90"/>
      <c r="W17" s="90"/>
      <c r="X17" s="90"/>
      <c r="Y17" s="44">
        <v>3</v>
      </c>
    </row>
    <row r="18" spans="2:25" ht="24" customHeight="1" x14ac:dyDescent="0.25">
      <c r="B18" s="50" t="str">
        <f ca="1">IF(OFFSET(Identité!$C$34,0,Y18)&lt;&gt;"",OFFSET(Identité!$C$34,0,Y18),"")</f>
        <v/>
      </c>
      <c r="C18" s="50" t="str">
        <f ca="1">IF(OFFSET(Identité!$C$35,0,Y18)&lt;&gt;"",OFFSET(Identité!$C$35,0,Y18),IF(OFFSET(Identité!$C$34,0,Y18)&lt;&gt;"","Veuillez sélectionner la région",""))</f>
        <v/>
      </c>
      <c r="D18" s="50" t="str">
        <f ca="1">IF(OFFSET(Identité!$C$36,0,Y18)&lt;&gt;"",OFFSET(Identité!$C$36,0,Y18),IF(OFFSET(Identité!$C$35,0,Y18)&lt;&gt;"","Veuillez sélectionner le pays",""))</f>
        <v/>
      </c>
      <c r="E18" s="90"/>
      <c r="F18" s="90"/>
      <c r="G18" s="90"/>
      <c r="H18" s="90"/>
      <c r="I18" s="90"/>
      <c r="J18" s="90"/>
      <c r="K18" s="90"/>
      <c r="L18" s="90"/>
      <c r="M18" s="90"/>
      <c r="N18" s="90"/>
      <c r="O18" s="90"/>
      <c r="P18" s="90"/>
      <c r="Q18" s="90"/>
      <c r="R18" s="90"/>
      <c r="S18" s="90"/>
      <c r="T18" s="90"/>
      <c r="U18" s="90"/>
      <c r="V18" s="90"/>
      <c r="W18" s="90"/>
      <c r="X18" s="90"/>
      <c r="Y18" s="44">
        <v>4</v>
      </c>
    </row>
    <row r="19" spans="2:25" ht="24" customHeight="1" x14ac:dyDescent="0.25">
      <c r="B19" s="50" t="str">
        <f ca="1">IF(OFFSET(Identité!$C$34,0,Y19)&lt;&gt;"",OFFSET(Identité!$C$34,0,Y19),"")</f>
        <v/>
      </c>
      <c r="C19" s="50" t="str">
        <f ca="1">IF(OFFSET(Identité!$C$35,0,Y19)&lt;&gt;"",OFFSET(Identité!$C$35,0,Y19),IF(OFFSET(Identité!$C$34,0,Y19)&lt;&gt;"","Veuillez sélectionner la région",""))</f>
        <v/>
      </c>
      <c r="D19" s="50" t="str">
        <f ca="1">IF(OFFSET(Identité!$C$36,0,Y19)&lt;&gt;"",OFFSET(Identité!$C$36,0,Y19),IF(OFFSET(Identité!$C$35,0,Y19)&lt;&gt;"","Veuillez sélectionner le pays",""))</f>
        <v/>
      </c>
      <c r="E19" s="90"/>
      <c r="F19" s="90"/>
      <c r="G19" s="90"/>
      <c r="H19" s="90"/>
      <c r="I19" s="90"/>
      <c r="J19" s="90"/>
      <c r="K19" s="90"/>
      <c r="L19" s="90"/>
      <c r="M19" s="90"/>
      <c r="N19" s="90"/>
      <c r="O19" s="90"/>
      <c r="P19" s="90"/>
      <c r="Q19" s="90"/>
      <c r="R19" s="90"/>
      <c r="S19" s="90"/>
      <c r="T19" s="90"/>
      <c r="U19" s="90"/>
      <c r="V19" s="90"/>
      <c r="W19" s="90"/>
      <c r="X19" s="90"/>
      <c r="Y19" s="44">
        <v>5</v>
      </c>
    </row>
    <row r="20" spans="2:25" ht="24" customHeight="1" x14ac:dyDescent="0.25">
      <c r="B20" s="50" t="str">
        <f ca="1">IF(OFFSET(Identité!$C$34,0,Y20)&lt;&gt;"",OFFSET(Identité!$C$34,0,Y20),"")</f>
        <v/>
      </c>
      <c r="C20" s="50" t="str">
        <f ca="1">IF(OFFSET(Identité!$C$35,0,Y20)&lt;&gt;"",OFFSET(Identité!$C$35,0,Y20),IF(OFFSET(Identité!$C$34,0,Y20)&lt;&gt;"","Veuillez sélectionner la région",""))</f>
        <v/>
      </c>
      <c r="D20" s="50" t="str">
        <f ca="1">IF(OFFSET(Identité!$C$36,0,Y20)&lt;&gt;"",OFFSET(Identité!$C$36,0,Y20),IF(OFFSET(Identité!$C$35,0,Y20)&lt;&gt;"","Veuillez sélectionner le pays",""))</f>
        <v/>
      </c>
      <c r="E20" s="90"/>
      <c r="F20" s="90"/>
      <c r="G20" s="90"/>
      <c r="H20" s="90"/>
      <c r="I20" s="90"/>
      <c r="J20" s="90"/>
      <c r="K20" s="90"/>
      <c r="L20" s="90"/>
      <c r="M20" s="90"/>
      <c r="N20" s="90"/>
      <c r="O20" s="90"/>
      <c r="P20" s="90"/>
      <c r="Q20" s="90"/>
      <c r="R20" s="90"/>
      <c r="S20" s="90"/>
      <c r="T20" s="90"/>
      <c r="U20" s="90"/>
      <c r="V20" s="90"/>
      <c r="W20" s="90"/>
      <c r="X20" s="90"/>
      <c r="Y20" s="44">
        <v>6</v>
      </c>
    </row>
    <row r="21" spans="2:25" ht="24" customHeight="1" x14ac:dyDescent="0.25">
      <c r="B21" s="50" t="str">
        <f ca="1">IF(OFFSET(Identité!$C$34,0,Y21)&lt;&gt;"",OFFSET(Identité!$C$34,0,Y21),"")</f>
        <v/>
      </c>
      <c r="C21" s="50" t="str">
        <f ca="1">IF(OFFSET(Identité!$C$35,0,Y21)&lt;&gt;"",OFFSET(Identité!$C$35,0,Y21),IF(OFFSET(Identité!$C$34,0,Y21)&lt;&gt;"","Veuillez sélectionner la région",""))</f>
        <v/>
      </c>
      <c r="D21" s="50" t="str">
        <f ca="1">IF(OFFSET(Identité!$C$36,0,Y21)&lt;&gt;"",OFFSET(Identité!$C$36,0,Y21),IF(OFFSET(Identité!$C$35,0,Y21)&lt;&gt;"","Veuillez sélectionner le pays",""))</f>
        <v/>
      </c>
      <c r="E21" s="90"/>
      <c r="F21" s="90"/>
      <c r="G21" s="90"/>
      <c r="H21" s="90"/>
      <c r="I21" s="90"/>
      <c r="J21" s="90"/>
      <c r="K21" s="90"/>
      <c r="L21" s="90"/>
      <c r="M21" s="90"/>
      <c r="N21" s="90"/>
      <c r="O21" s="90"/>
      <c r="P21" s="90"/>
      <c r="Q21" s="90"/>
      <c r="R21" s="90"/>
      <c r="S21" s="90"/>
      <c r="T21" s="90"/>
      <c r="U21" s="90"/>
      <c r="V21" s="90"/>
      <c r="W21" s="90"/>
      <c r="X21" s="90"/>
      <c r="Y21" s="44">
        <v>7</v>
      </c>
    </row>
    <row r="22" spans="2:25" ht="24" customHeight="1" x14ac:dyDescent="0.25">
      <c r="B22" s="50" t="str">
        <f ca="1">IF(OFFSET(Identité!$C$34,0,Y22)&lt;&gt;"",OFFSET(Identité!$C$34,0,Y22),"")</f>
        <v/>
      </c>
      <c r="C22" s="50" t="str">
        <f ca="1">IF(OFFSET(Identité!$C$35,0,Y22)&lt;&gt;"",OFFSET(Identité!$C$35,0,Y22),IF(OFFSET(Identité!$C$34,0,Y22)&lt;&gt;"","Veuillez sélectionner la région",""))</f>
        <v/>
      </c>
      <c r="D22" s="50" t="str">
        <f ca="1">IF(OFFSET(Identité!$C$36,0,Y22)&lt;&gt;"",OFFSET(Identité!$C$36,0,Y22),IF(OFFSET(Identité!$C$35,0,Y22)&lt;&gt;"","Veuillez sélectionner le pays",""))</f>
        <v/>
      </c>
      <c r="E22" s="90"/>
      <c r="F22" s="90"/>
      <c r="G22" s="90"/>
      <c r="H22" s="90"/>
      <c r="I22" s="90"/>
      <c r="J22" s="90"/>
      <c r="K22" s="90"/>
      <c r="L22" s="90"/>
      <c r="M22" s="90"/>
      <c r="N22" s="90"/>
      <c r="O22" s="90"/>
      <c r="P22" s="90"/>
      <c r="Q22" s="90"/>
      <c r="R22" s="90"/>
      <c r="S22" s="90"/>
      <c r="T22" s="90"/>
      <c r="U22" s="90"/>
      <c r="V22" s="90"/>
      <c r="W22" s="90"/>
      <c r="X22" s="90"/>
      <c r="Y22" s="44">
        <v>8</v>
      </c>
    </row>
    <row r="23" spans="2:25" ht="24" customHeight="1" x14ac:dyDescent="0.25">
      <c r="B23" s="50" t="str">
        <f ca="1">IF(OFFSET(Identité!$C$34,0,Y23)&lt;&gt;"",OFFSET(Identité!$C$34,0,Y23),"")</f>
        <v/>
      </c>
      <c r="C23" s="50" t="str">
        <f ca="1">IF(OFFSET(Identité!$C$35,0,Y23)&lt;&gt;"",OFFSET(Identité!$C$35,0,Y23),IF(OFFSET(Identité!$C$34,0,Y23)&lt;&gt;"","Veuillez sélectionner la région",""))</f>
        <v/>
      </c>
      <c r="D23" s="50" t="str">
        <f ca="1">IF(OFFSET(Identité!$C$36,0,Y23)&lt;&gt;"",OFFSET(Identité!$C$36,0,Y23),IF(OFFSET(Identité!$C$35,0,Y23)&lt;&gt;"","Veuillez sélectionner le pays",""))</f>
        <v/>
      </c>
      <c r="E23" s="90"/>
      <c r="F23" s="90"/>
      <c r="G23" s="90"/>
      <c r="H23" s="90"/>
      <c r="I23" s="90"/>
      <c r="J23" s="90"/>
      <c r="K23" s="90"/>
      <c r="L23" s="90"/>
      <c r="M23" s="90"/>
      <c r="N23" s="90"/>
      <c r="O23" s="90"/>
      <c r="P23" s="90"/>
      <c r="Q23" s="90"/>
      <c r="R23" s="90"/>
      <c r="S23" s="90"/>
      <c r="T23" s="90"/>
      <c r="U23" s="90"/>
      <c r="V23" s="90"/>
      <c r="W23" s="90"/>
      <c r="X23" s="90"/>
      <c r="Y23" s="44">
        <v>9</v>
      </c>
    </row>
    <row r="24" spans="2:25" ht="24" customHeight="1" x14ac:dyDescent="0.25">
      <c r="B24" s="50" t="str">
        <f ca="1">IF(OFFSET(Identité!$C$34,0,Y24)&lt;&gt;"",OFFSET(Identité!$C$34,0,Y24),"")</f>
        <v/>
      </c>
      <c r="C24" s="50" t="str">
        <f ca="1">IF(OFFSET(Identité!$C$35,0,Y24)&lt;&gt;"",OFFSET(Identité!$C$35,0,Y24),IF(OFFSET(Identité!$C$34,0,Y24)&lt;&gt;"","Veuillez sélectionner la région",""))</f>
        <v/>
      </c>
      <c r="D24" s="50" t="str">
        <f ca="1">IF(OFFSET(Identité!$C$36,0,Y24)&lt;&gt;"",OFFSET(Identité!$C$36,0,Y24),IF(OFFSET(Identité!$C$35,0,Y24)&lt;&gt;"","Veuillez sélectionner le pays",""))</f>
        <v/>
      </c>
      <c r="E24" s="90"/>
      <c r="F24" s="90"/>
      <c r="G24" s="90"/>
      <c r="H24" s="90"/>
      <c r="I24" s="90"/>
      <c r="J24" s="90"/>
      <c r="K24" s="90"/>
      <c r="L24" s="90"/>
      <c r="M24" s="90"/>
      <c r="N24" s="90"/>
      <c r="O24" s="90"/>
      <c r="P24" s="90"/>
      <c r="Q24" s="90"/>
      <c r="R24" s="90"/>
      <c r="S24" s="90"/>
      <c r="T24" s="90"/>
      <c r="U24" s="90"/>
      <c r="V24" s="90"/>
      <c r="W24" s="90"/>
      <c r="X24" s="90"/>
      <c r="Y24" s="44">
        <v>10</v>
      </c>
    </row>
    <row r="25" spans="2:25" ht="24" customHeight="1" x14ac:dyDescent="0.25">
      <c r="B25" s="50" t="str">
        <f ca="1">IF(OFFSET(Identité!$C$34,0,Y25)&lt;&gt;"",OFFSET(Identité!$C$34,0,Y25),"")</f>
        <v/>
      </c>
      <c r="C25" s="50" t="str">
        <f ca="1">IF(OFFSET(Identité!$C$35,0,Y25)&lt;&gt;"",OFFSET(Identité!$C$35,0,Y25),IF(OFFSET(Identité!$C$34,0,Y25)&lt;&gt;"","Veuillez sélectionner la région",""))</f>
        <v/>
      </c>
      <c r="D25" s="50" t="str">
        <f ca="1">IF(OFFSET(Identité!$C$36,0,Y25)&lt;&gt;"",OFFSET(Identité!$C$36,0,Y25),IF(OFFSET(Identité!$C$35,0,Y25)&lt;&gt;"","Veuillez sélectionner le pays",""))</f>
        <v/>
      </c>
      <c r="E25" s="90"/>
      <c r="F25" s="90"/>
      <c r="G25" s="90"/>
      <c r="H25" s="90"/>
      <c r="I25" s="90"/>
      <c r="J25" s="90"/>
      <c r="K25" s="90"/>
      <c r="L25" s="90"/>
      <c r="M25" s="90"/>
      <c r="N25" s="90"/>
      <c r="O25" s="90"/>
      <c r="P25" s="90"/>
      <c r="Q25" s="90"/>
      <c r="R25" s="90"/>
      <c r="S25" s="90"/>
      <c r="T25" s="90"/>
      <c r="U25" s="90"/>
      <c r="V25" s="90"/>
      <c r="W25" s="90"/>
      <c r="X25" s="90"/>
      <c r="Y25" s="44">
        <v>11</v>
      </c>
    </row>
    <row r="26" spans="2:25" ht="24" customHeight="1" x14ac:dyDescent="0.25">
      <c r="B26" s="50" t="str">
        <f ca="1">IF(OFFSET(Identité!$C$34,0,Y26)&lt;&gt;"",OFFSET(Identité!$C$34,0,Y26),"")</f>
        <v/>
      </c>
      <c r="C26" s="50" t="str">
        <f ca="1">IF(OFFSET(Identité!$C$35,0,Y26)&lt;&gt;"",OFFSET(Identité!$C$35,0,Y26),IF(OFFSET(Identité!$C$34,0,Y26)&lt;&gt;"","Veuillez sélectionner la région",""))</f>
        <v/>
      </c>
      <c r="D26" s="50" t="str">
        <f ca="1">IF(OFFSET(Identité!$C$36,0,Y26)&lt;&gt;"",OFFSET(Identité!$C$36,0,Y26),IF(OFFSET(Identité!$C$35,0,Y26)&lt;&gt;"","Veuillez sélectionner le pays",""))</f>
        <v/>
      </c>
      <c r="E26" s="90"/>
      <c r="F26" s="90"/>
      <c r="G26" s="90"/>
      <c r="H26" s="90"/>
      <c r="I26" s="90"/>
      <c r="J26" s="90"/>
      <c r="K26" s="90"/>
      <c r="L26" s="90"/>
      <c r="M26" s="90"/>
      <c r="N26" s="90"/>
      <c r="O26" s="90"/>
      <c r="P26" s="90"/>
      <c r="Q26" s="90"/>
      <c r="R26" s="90"/>
      <c r="S26" s="90"/>
      <c r="T26" s="90"/>
      <c r="U26" s="90"/>
      <c r="V26" s="90"/>
      <c r="W26" s="90"/>
      <c r="X26" s="90"/>
      <c r="Y26" s="44">
        <v>12</v>
      </c>
    </row>
    <row r="27" spans="2:25" ht="24" customHeight="1" x14ac:dyDescent="0.25">
      <c r="B27" s="50" t="str">
        <f ca="1">IF(OFFSET(Identité!$C$34,0,Y27)&lt;&gt;"",OFFSET(Identité!$C$34,0,Y27),"")</f>
        <v/>
      </c>
      <c r="C27" s="50" t="str">
        <f ca="1">IF(OFFSET(Identité!$C$35,0,Y27)&lt;&gt;"",OFFSET(Identité!$C$35,0,Y27),IF(OFFSET(Identité!$C$34,0,Y27)&lt;&gt;"","Veuillez sélectionner la région",""))</f>
        <v/>
      </c>
      <c r="D27" s="50" t="str">
        <f ca="1">IF(OFFSET(Identité!$C$36,0,Y27)&lt;&gt;"",OFFSET(Identité!$C$36,0,Y27),IF(OFFSET(Identité!$C$35,0,Y27)&lt;&gt;"","Veuillez sélectionner le pays",""))</f>
        <v/>
      </c>
      <c r="E27" s="90"/>
      <c r="F27" s="90"/>
      <c r="G27" s="90"/>
      <c r="H27" s="90"/>
      <c r="I27" s="90"/>
      <c r="J27" s="90"/>
      <c r="K27" s="90"/>
      <c r="L27" s="90"/>
      <c r="M27" s="90"/>
      <c r="N27" s="90"/>
      <c r="O27" s="90"/>
      <c r="P27" s="90"/>
      <c r="Q27" s="90"/>
      <c r="R27" s="90"/>
      <c r="S27" s="90"/>
      <c r="T27" s="90"/>
      <c r="U27" s="90"/>
      <c r="V27" s="90"/>
      <c r="W27" s="90"/>
      <c r="X27" s="90"/>
      <c r="Y27" s="44">
        <v>13</v>
      </c>
    </row>
    <row r="28" spans="2:25" ht="24" customHeight="1" x14ac:dyDescent="0.25">
      <c r="B28" s="50" t="str">
        <f ca="1">IF(OFFSET(Identité!$C$34,0,Y28)&lt;&gt;"",OFFSET(Identité!$C$34,0,Y28),"")</f>
        <v/>
      </c>
      <c r="C28" s="50" t="str">
        <f ca="1">IF(OFFSET(Identité!$C$35,0,Y28)&lt;&gt;"",OFFSET(Identité!$C$35,0,Y28),IF(OFFSET(Identité!$C$34,0,Y28)&lt;&gt;"","Veuillez sélectionner la région",""))</f>
        <v/>
      </c>
      <c r="D28" s="50" t="str">
        <f ca="1">IF(OFFSET(Identité!$C$36,0,Y28)&lt;&gt;"",OFFSET(Identité!$C$36,0,Y28),IF(OFFSET(Identité!$C$35,0,Y28)&lt;&gt;"","Veuillez sélectionner le pays",""))</f>
        <v/>
      </c>
      <c r="E28" s="90"/>
      <c r="F28" s="90"/>
      <c r="G28" s="90"/>
      <c r="H28" s="90"/>
      <c r="I28" s="90"/>
      <c r="J28" s="90"/>
      <c r="K28" s="90"/>
      <c r="L28" s="90"/>
      <c r="M28" s="90"/>
      <c r="N28" s="90"/>
      <c r="O28" s="90"/>
      <c r="P28" s="90"/>
      <c r="Q28" s="90"/>
      <c r="R28" s="90"/>
      <c r="S28" s="90"/>
      <c r="T28" s="90"/>
      <c r="U28" s="90"/>
      <c r="V28" s="90"/>
      <c r="W28" s="90"/>
      <c r="X28" s="90"/>
      <c r="Y28" s="44">
        <v>14</v>
      </c>
    </row>
    <row r="29" spans="2:25" ht="24" customHeight="1" x14ac:dyDescent="0.25">
      <c r="B29" s="50" t="str">
        <f ca="1">IF(OFFSET(Identité!$C$34,0,Y29)&lt;&gt;"",OFFSET(Identité!$C$34,0,Y29),"")</f>
        <v/>
      </c>
      <c r="C29" s="50" t="str">
        <f ca="1">IF(OFFSET(Identité!$C$35,0,Y29)&lt;&gt;"",OFFSET(Identité!$C$35,0,Y29),IF(OFFSET(Identité!$C$34,0,Y29)&lt;&gt;"","Veuillez sélectionner la région",""))</f>
        <v/>
      </c>
      <c r="D29" s="50" t="str">
        <f ca="1">IF(OFFSET(Identité!$C$36,0,Y29)&lt;&gt;"",OFFSET(Identité!$C$36,0,Y29),IF(OFFSET(Identité!$C$35,0,Y29)&lt;&gt;"","Veuillez sélectionner le pays",""))</f>
        <v/>
      </c>
      <c r="E29" s="90"/>
      <c r="F29" s="90"/>
      <c r="G29" s="90"/>
      <c r="H29" s="90"/>
      <c r="I29" s="90"/>
      <c r="J29" s="90"/>
      <c r="K29" s="90"/>
      <c r="L29" s="90"/>
      <c r="M29" s="90"/>
      <c r="N29" s="90"/>
      <c r="O29" s="90"/>
      <c r="P29" s="90"/>
      <c r="Q29" s="90"/>
      <c r="R29" s="90"/>
      <c r="S29" s="90"/>
      <c r="T29" s="90"/>
      <c r="U29" s="90"/>
      <c r="V29" s="90"/>
      <c r="W29" s="90"/>
      <c r="X29" s="90"/>
      <c r="Y29" s="44">
        <v>15</v>
      </c>
    </row>
    <row r="30" spans="2:25" ht="24" customHeight="1" x14ac:dyDescent="0.25">
      <c r="B30" s="50" t="str">
        <f ca="1">IF(OFFSET(Identité!$C$34,0,Y30)&lt;&gt;"",OFFSET(Identité!$C$34,0,Y30),"")</f>
        <v/>
      </c>
      <c r="C30" s="50" t="str">
        <f ca="1">IF(OFFSET(Identité!$C$35,0,Y30)&lt;&gt;"",OFFSET(Identité!$C$35,0,Y30),IF(OFFSET(Identité!$C$34,0,Y30)&lt;&gt;"","Veuillez sélectionner la région",""))</f>
        <v/>
      </c>
      <c r="D30" s="50" t="str">
        <f ca="1">IF(OFFSET(Identité!$C$36,0,Y30)&lt;&gt;"",OFFSET(Identité!$C$36,0,Y30),IF(OFFSET(Identité!$C$35,0,Y30)&lt;&gt;"","Veuillez sélectionner le pays",""))</f>
        <v/>
      </c>
      <c r="E30" s="90"/>
      <c r="F30" s="90"/>
      <c r="G30" s="90"/>
      <c r="H30" s="90"/>
      <c r="I30" s="90"/>
      <c r="J30" s="90"/>
      <c r="K30" s="90"/>
      <c r="L30" s="90"/>
      <c r="M30" s="90"/>
      <c r="N30" s="90"/>
      <c r="O30" s="90"/>
      <c r="P30" s="90"/>
      <c r="Q30" s="90"/>
      <c r="R30" s="90"/>
      <c r="S30" s="90"/>
      <c r="T30" s="90"/>
      <c r="U30" s="90"/>
      <c r="V30" s="90"/>
      <c r="W30" s="90"/>
      <c r="X30" s="90"/>
      <c r="Y30" s="44">
        <v>16</v>
      </c>
    </row>
    <row r="31" spans="2:25" ht="24" customHeight="1" x14ac:dyDescent="0.25">
      <c r="B31" s="50" t="str">
        <f ca="1">IF(OFFSET(Identité!$C$34,0,Y31)&lt;&gt;"",OFFSET(Identité!$C$34,0,Y31),"")</f>
        <v/>
      </c>
      <c r="C31" s="50" t="str">
        <f ca="1">IF(OFFSET(Identité!$C$35,0,Y31)&lt;&gt;"",OFFSET(Identité!$C$35,0,Y31),IF(OFFSET(Identité!$C$34,0,Y31)&lt;&gt;"","Veuillez sélectionner la région",""))</f>
        <v/>
      </c>
      <c r="D31" s="50" t="str">
        <f ca="1">IF(OFFSET(Identité!$C$36,0,Y31)&lt;&gt;"",OFFSET(Identité!$C$36,0,Y31),IF(OFFSET(Identité!$C$35,0,Y31)&lt;&gt;"","Veuillez sélectionner le pays",""))</f>
        <v/>
      </c>
      <c r="E31" s="90"/>
      <c r="F31" s="90"/>
      <c r="G31" s="90"/>
      <c r="H31" s="90"/>
      <c r="I31" s="90"/>
      <c r="J31" s="90"/>
      <c r="K31" s="90"/>
      <c r="L31" s="90"/>
      <c r="M31" s="90"/>
      <c r="N31" s="90"/>
      <c r="O31" s="90"/>
      <c r="P31" s="90"/>
      <c r="Q31" s="90"/>
      <c r="R31" s="90"/>
      <c r="S31" s="90"/>
      <c r="T31" s="90"/>
      <c r="U31" s="90"/>
      <c r="V31" s="90"/>
      <c r="W31" s="90"/>
      <c r="X31" s="90"/>
      <c r="Y31" s="44">
        <v>17</v>
      </c>
    </row>
    <row r="32" spans="2:25" ht="24" customHeight="1" x14ac:dyDescent="0.25">
      <c r="B32" s="50" t="str">
        <f ca="1">IF(OFFSET(Identité!$C$34,0,Y32)&lt;&gt;"",OFFSET(Identité!$C$34,0,Y32),"")</f>
        <v/>
      </c>
      <c r="C32" s="50" t="str">
        <f ca="1">IF(OFFSET(Identité!$C$35,0,Y32)&lt;&gt;"",OFFSET(Identité!$C$35,0,Y32),IF(OFFSET(Identité!$C$34,0,Y32)&lt;&gt;"","Veuillez sélectionner la région",""))</f>
        <v/>
      </c>
      <c r="D32" s="50" t="str">
        <f ca="1">IF(OFFSET(Identité!$C$36,0,Y32)&lt;&gt;"",OFFSET(Identité!$C$36,0,Y32),IF(OFFSET(Identité!$C$35,0,Y32)&lt;&gt;"","Veuillez sélectionner le pays",""))</f>
        <v/>
      </c>
      <c r="E32" s="90"/>
      <c r="F32" s="90"/>
      <c r="G32" s="90"/>
      <c r="H32" s="90"/>
      <c r="I32" s="90"/>
      <c r="J32" s="90"/>
      <c r="K32" s="90"/>
      <c r="L32" s="90"/>
      <c r="M32" s="90"/>
      <c r="N32" s="90"/>
      <c r="O32" s="90"/>
      <c r="P32" s="90"/>
      <c r="Q32" s="90"/>
      <c r="R32" s="90"/>
      <c r="S32" s="90"/>
      <c r="T32" s="90"/>
      <c r="U32" s="90"/>
      <c r="V32" s="90"/>
      <c r="W32" s="90"/>
      <c r="X32" s="90"/>
      <c r="Y32" s="44">
        <v>18</v>
      </c>
    </row>
    <row r="33" spans="2:25" ht="24" customHeight="1" x14ac:dyDescent="0.25">
      <c r="B33" s="50" t="str">
        <f ca="1">IF(OFFSET(Identité!$C$34,0,Y33)&lt;&gt;"",OFFSET(Identité!$C$34,0,Y33),"")</f>
        <v/>
      </c>
      <c r="C33" s="50" t="str">
        <f ca="1">IF(OFFSET(Identité!$C$35,0,Y33)&lt;&gt;"",OFFSET(Identité!$C$35,0,Y33),IF(OFFSET(Identité!$C$34,0,Y33)&lt;&gt;"","Veuillez sélectionner la région",""))</f>
        <v/>
      </c>
      <c r="D33" s="50" t="str">
        <f ca="1">IF(OFFSET(Identité!$C$36,0,Y33)&lt;&gt;"",OFFSET(Identité!$C$36,0,Y33),IF(OFFSET(Identité!$C$35,0,Y33)&lt;&gt;"","Veuillez sélectionner le pays",""))</f>
        <v/>
      </c>
      <c r="E33" s="90"/>
      <c r="F33" s="90"/>
      <c r="G33" s="90"/>
      <c r="H33" s="90"/>
      <c r="I33" s="90"/>
      <c r="J33" s="90"/>
      <c r="K33" s="90"/>
      <c r="L33" s="90"/>
      <c r="M33" s="90"/>
      <c r="N33" s="90"/>
      <c r="O33" s="90"/>
      <c r="P33" s="90"/>
      <c r="Q33" s="90"/>
      <c r="R33" s="90"/>
      <c r="S33" s="90"/>
      <c r="T33" s="90"/>
      <c r="U33" s="90"/>
      <c r="V33" s="90"/>
      <c r="W33" s="90"/>
      <c r="X33" s="90"/>
      <c r="Y33" s="44">
        <v>19</v>
      </c>
    </row>
    <row r="34" spans="2:25" ht="24" customHeight="1" x14ac:dyDescent="0.25">
      <c r="B34" s="50" t="str">
        <f ca="1">IF(OFFSET(Identité!$C$34,0,Y34)&lt;&gt;"",OFFSET(Identité!$C$34,0,Y34),"")</f>
        <v/>
      </c>
      <c r="C34" s="50" t="str">
        <f ca="1">IF(OFFSET(Identité!$C$35,0,Y34)&lt;&gt;"",OFFSET(Identité!$C$35,0,Y34),IF(OFFSET(Identité!$C$34,0,Y34)&lt;&gt;"","Veuillez sélectionner la région",""))</f>
        <v/>
      </c>
      <c r="D34" s="50" t="str">
        <f ca="1">IF(OFFSET(Identité!$C$36,0,Y34)&lt;&gt;"",OFFSET(Identité!$C$36,0,Y34),IF(OFFSET(Identité!$C$35,0,Y34)&lt;&gt;"","Veuillez sélectionner le pays",""))</f>
        <v/>
      </c>
      <c r="E34" s="90"/>
      <c r="F34" s="90"/>
      <c r="G34" s="90"/>
      <c r="H34" s="90"/>
      <c r="I34" s="90"/>
      <c r="J34" s="90"/>
      <c r="K34" s="90"/>
      <c r="L34" s="90"/>
      <c r="M34" s="90"/>
      <c r="N34" s="90"/>
      <c r="O34" s="90"/>
      <c r="P34" s="90"/>
      <c r="Q34" s="90"/>
      <c r="R34" s="90"/>
      <c r="S34" s="90"/>
      <c r="T34" s="90"/>
      <c r="U34" s="90"/>
      <c r="V34" s="90"/>
      <c r="W34" s="90"/>
      <c r="X34" s="90"/>
      <c r="Y34" s="44">
        <v>20</v>
      </c>
    </row>
    <row r="35" spans="2:25" ht="24" customHeight="1" x14ac:dyDescent="0.25">
      <c r="B35" s="50" t="str">
        <f ca="1">IF(OFFSET(Identité!$C$34,0,Y35)&lt;&gt;"",OFFSET(Identité!$C$34,0,Y35),"")</f>
        <v/>
      </c>
      <c r="C35" s="50" t="str">
        <f ca="1">IF(OFFSET(Identité!$C$35,0,Y35)&lt;&gt;"",OFFSET(Identité!$C$35,0,Y35),IF(OFFSET(Identité!$C$34,0,Y35)&lt;&gt;"","Veuillez sélectionner la région",""))</f>
        <v/>
      </c>
      <c r="D35" s="50" t="str">
        <f ca="1">IF(OFFSET(Identité!$C$36,0,Y35)&lt;&gt;"",OFFSET(Identité!$C$36,0,Y35),IF(OFFSET(Identité!$C$35,0,Y35)&lt;&gt;"","Veuillez sélectionner le pays",""))</f>
        <v/>
      </c>
      <c r="E35" s="90"/>
      <c r="F35" s="90"/>
      <c r="G35" s="90"/>
      <c r="H35" s="90"/>
      <c r="I35" s="90"/>
      <c r="J35" s="90"/>
      <c r="K35" s="90"/>
      <c r="L35" s="90"/>
      <c r="M35" s="90"/>
      <c r="N35" s="90"/>
      <c r="O35" s="90"/>
      <c r="P35" s="90"/>
      <c r="Q35" s="90"/>
      <c r="R35" s="90"/>
      <c r="S35" s="90"/>
      <c r="T35" s="90"/>
      <c r="U35" s="90"/>
      <c r="V35" s="90"/>
      <c r="W35" s="90"/>
      <c r="X35" s="90"/>
      <c r="Y35" s="44">
        <v>21</v>
      </c>
    </row>
    <row r="36" spans="2:25" ht="24" customHeight="1" x14ac:dyDescent="0.25">
      <c r="B36" s="50" t="str">
        <f ca="1">IF(OFFSET(Identité!$C$34,0,Y36)&lt;&gt;"",OFFSET(Identité!$C$34,0,Y36),"")</f>
        <v/>
      </c>
      <c r="C36" s="50" t="str">
        <f ca="1">IF(OFFSET(Identité!$C$35,0,Y36)&lt;&gt;"",OFFSET(Identité!$C$35,0,Y36),IF(OFFSET(Identité!$C$34,0,Y36)&lt;&gt;"","Veuillez sélectionner la région",""))</f>
        <v/>
      </c>
      <c r="D36" s="50" t="str">
        <f ca="1">IF(OFFSET(Identité!$C$36,0,Y36)&lt;&gt;"",OFFSET(Identité!$C$36,0,Y36),IF(OFFSET(Identité!$C$35,0,Y36)&lt;&gt;"","Veuillez sélectionner le pays",""))</f>
        <v/>
      </c>
      <c r="E36" s="90"/>
      <c r="F36" s="90"/>
      <c r="G36" s="90"/>
      <c r="H36" s="90"/>
      <c r="I36" s="90"/>
      <c r="J36" s="90"/>
      <c r="K36" s="90"/>
      <c r="L36" s="90"/>
      <c r="M36" s="90"/>
      <c r="N36" s="90"/>
      <c r="O36" s="90"/>
      <c r="P36" s="90"/>
      <c r="Q36" s="90"/>
      <c r="R36" s="90"/>
      <c r="S36" s="90"/>
      <c r="T36" s="90"/>
      <c r="U36" s="90"/>
      <c r="V36" s="90"/>
      <c r="W36" s="90"/>
      <c r="X36" s="90"/>
      <c r="Y36" s="44">
        <v>22</v>
      </c>
    </row>
    <row r="37" spans="2:25" ht="24" customHeight="1" x14ac:dyDescent="0.25">
      <c r="B37" s="50" t="str">
        <f ca="1">IF(OFFSET(Identité!$C$34,0,Y37)&lt;&gt;"",OFFSET(Identité!$C$34,0,Y37),"")</f>
        <v/>
      </c>
      <c r="C37" s="50" t="str">
        <f ca="1">IF(OFFSET(Identité!$C$35,0,Y37)&lt;&gt;"",OFFSET(Identité!$C$35,0,Y37),IF(OFFSET(Identité!$C$34,0,Y37)&lt;&gt;"","Veuillez sélectionner la région",""))</f>
        <v/>
      </c>
      <c r="D37" s="50" t="str">
        <f ca="1">IF(OFFSET(Identité!$C$36,0,Y37)&lt;&gt;"",OFFSET(Identité!$C$36,0,Y37),IF(OFFSET(Identité!$C$35,0,Y37)&lt;&gt;"","Veuillez sélectionner le pays",""))</f>
        <v/>
      </c>
      <c r="E37" s="90"/>
      <c r="F37" s="90"/>
      <c r="G37" s="90"/>
      <c r="H37" s="90"/>
      <c r="I37" s="90"/>
      <c r="J37" s="90"/>
      <c r="K37" s="90"/>
      <c r="L37" s="90"/>
      <c r="M37" s="90"/>
      <c r="N37" s="90"/>
      <c r="O37" s="90"/>
      <c r="P37" s="90"/>
      <c r="Q37" s="90"/>
      <c r="R37" s="90"/>
      <c r="S37" s="90"/>
      <c r="T37" s="90"/>
      <c r="U37" s="90"/>
      <c r="V37" s="90"/>
      <c r="W37" s="90"/>
      <c r="X37" s="90"/>
      <c r="Y37" s="44">
        <v>23</v>
      </c>
    </row>
    <row r="38" spans="2:25" ht="24" customHeight="1" x14ac:dyDescent="0.25">
      <c r="B38" s="50" t="str">
        <f ca="1">IF(OFFSET(Identité!$C$34,0,Y38)&lt;&gt;"",OFFSET(Identité!$C$34,0,Y38),"")</f>
        <v/>
      </c>
      <c r="C38" s="50" t="str">
        <f ca="1">IF(OFFSET(Identité!$C$35,0,Y38)&lt;&gt;"",OFFSET(Identité!$C$35,0,Y38),IF(OFFSET(Identité!$C$34,0,Y38)&lt;&gt;"","Veuillez sélectionner la région",""))</f>
        <v/>
      </c>
      <c r="D38" s="50" t="str">
        <f ca="1">IF(OFFSET(Identité!$C$36,0,Y38)&lt;&gt;"",OFFSET(Identité!$C$36,0,Y38),IF(OFFSET(Identité!$C$35,0,Y38)&lt;&gt;"","Veuillez sélectionner le pays",""))</f>
        <v/>
      </c>
      <c r="E38" s="90"/>
      <c r="F38" s="90"/>
      <c r="G38" s="90"/>
      <c r="H38" s="90"/>
      <c r="I38" s="90"/>
      <c r="J38" s="90"/>
      <c r="K38" s="90"/>
      <c r="L38" s="90"/>
      <c r="M38" s="90"/>
      <c r="N38" s="90"/>
      <c r="O38" s="90"/>
      <c r="P38" s="90"/>
      <c r="Q38" s="90"/>
      <c r="R38" s="90"/>
      <c r="S38" s="90"/>
      <c r="T38" s="90"/>
      <c r="U38" s="90"/>
      <c r="V38" s="90"/>
      <c r="W38" s="90"/>
      <c r="X38" s="90"/>
      <c r="Y38" s="44">
        <v>24</v>
      </c>
    </row>
    <row r="39" spans="2:25" ht="24" customHeight="1" x14ac:dyDescent="0.25">
      <c r="B39" s="50" t="str">
        <f ca="1">IF(OFFSET(Identité!$C$34,0,Y39)&lt;&gt;"",OFFSET(Identité!$C$34,0,Y39),"")</f>
        <v/>
      </c>
      <c r="C39" s="50" t="str">
        <f ca="1">IF(OFFSET(Identité!$C$35,0,Y39)&lt;&gt;"",OFFSET(Identité!$C$35,0,Y39),IF(OFFSET(Identité!$C$34,0,Y39)&lt;&gt;"","Veuillez sélectionner la région",""))</f>
        <v/>
      </c>
      <c r="D39" s="50" t="str">
        <f ca="1">IF(OFFSET(Identité!$C$36,0,Y39)&lt;&gt;"",OFFSET(Identité!$C$36,0,Y39),IF(OFFSET(Identité!$C$35,0,Y39)&lt;&gt;"","Veuillez sélectionner le pays",""))</f>
        <v/>
      </c>
      <c r="E39" s="90"/>
      <c r="F39" s="90"/>
      <c r="G39" s="90"/>
      <c r="H39" s="90"/>
      <c r="I39" s="90"/>
      <c r="J39" s="90"/>
      <c r="K39" s="90"/>
      <c r="L39" s="90"/>
      <c r="M39" s="90"/>
      <c r="N39" s="90"/>
      <c r="O39" s="90"/>
      <c r="P39" s="90"/>
      <c r="Q39" s="90"/>
      <c r="R39" s="90"/>
      <c r="S39" s="90"/>
      <c r="T39" s="90"/>
      <c r="U39" s="90"/>
      <c r="V39" s="90"/>
      <c r="W39" s="90"/>
      <c r="X39" s="90"/>
      <c r="Y39" s="44">
        <v>25</v>
      </c>
    </row>
    <row r="40" spans="2:25" ht="24" customHeight="1" x14ac:dyDescent="0.25">
      <c r="B40" s="50" t="str">
        <f ca="1">IF(OFFSET(Identité!$C$34,0,Y40)&lt;&gt;"",OFFSET(Identité!$C$34,0,Y40),"")</f>
        <v/>
      </c>
      <c r="C40" s="50" t="str">
        <f ca="1">IF(OFFSET(Identité!$C$35,0,Y40)&lt;&gt;"",OFFSET(Identité!$C$35,0,Y40),IF(OFFSET(Identité!$C$34,0,Y40)&lt;&gt;"","Veuillez sélectionner la région",""))</f>
        <v/>
      </c>
      <c r="D40" s="50" t="str">
        <f ca="1">IF(OFFSET(Identité!$C$36,0,Y40)&lt;&gt;"",OFFSET(Identité!$C$36,0,Y40),IF(OFFSET(Identité!$C$35,0,Y40)&lt;&gt;"","Veuillez sélectionner le pays",""))</f>
        <v/>
      </c>
      <c r="E40" s="90"/>
      <c r="F40" s="90"/>
      <c r="G40" s="90"/>
      <c r="H40" s="90"/>
      <c r="I40" s="90"/>
      <c r="J40" s="90"/>
      <c r="K40" s="90"/>
      <c r="L40" s="90"/>
      <c r="M40" s="90"/>
      <c r="N40" s="90"/>
      <c r="O40" s="90"/>
      <c r="P40" s="90"/>
      <c r="Q40" s="90"/>
      <c r="R40" s="90"/>
      <c r="S40" s="90"/>
      <c r="T40" s="90"/>
      <c r="U40" s="90"/>
      <c r="V40" s="90"/>
      <c r="W40" s="90"/>
      <c r="X40" s="90"/>
      <c r="Y40" s="44">
        <v>26</v>
      </c>
    </row>
    <row r="41" spans="2:25" ht="24" customHeight="1" x14ac:dyDescent="0.25">
      <c r="B41" s="50" t="str">
        <f ca="1">IF(OFFSET(Identité!$C$34,0,Y41)&lt;&gt;"",OFFSET(Identité!$C$34,0,Y41),"")</f>
        <v/>
      </c>
      <c r="C41" s="50" t="str">
        <f ca="1">IF(OFFSET(Identité!$C$35,0,Y41)&lt;&gt;"",OFFSET(Identité!$C$35,0,Y41),IF(OFFSET(Identité!$C$34,0,Y41)&lt;&gt;"","Veuillez sélectionner la région",""))</f>
        <v/>
      </c>
      <c r="D41" s="50" t="str">
        <f ca="1">IF(OFFSET(Identité!$C$36,0,Y41)&lt;&gt;"",OFFSET(Identité!$C$36,0,Y41),IF(OFFSET(Identité!$C$35,0,Y41)&lt;&gt;"","Veuillez sélectionner le pays",""))</f>
        <v/>
      </c>
      <c r="E41" s="90"/>
      <c r="F41" s="90"/>
      <c r="G41" s="90"/>
      <c r="H41" s="90"/>
      <c r="I41" s="90"/>
      <c r="J41" s="90"/>
      <c r="K41" s="90"/>
      <c r="L41" s="90"/>
      <c r="M41" s="90"/>
      <c r="N41" s="90"/>
      <c r="O41" s="90"/>
      <c r="P41" s="90"/>
      <c r="Q41" s="90"/>
      <c r="R41" s="90"/>
      <c r="S41" s="90"/>
      <c r="T41" s="90"/>
      <c r="U41" s="90"/>
      <c r="V41" s="90"/>
      <c r="W41" s="90"/>
      <c r="X41" s="90"/>
      <c r="Y41" s="44">
        <v>27</v>
      </c>
    </row>
    <row r="42" spans="2:25" ht="24" customHeight="1" x14ac:dyDescent="0.25">
      <c r="B42" s="50" t="str">
        <f ca="1">IF(OFFSET(Identité!$C$34,0,Y42)&lt;&gt;"",OFFSET(Identité!$C$34,0,Y42),"")</f>
        <v/>
      </c>
      <c r="C42" s="50" t="str">
        <f ca="1">IF(OFFSET(Identité!$C$35,0,Y42)&lt;&gt;"",OFFSET(Identité!$C$35,0,Y42),IF(OFFSET(Identité!$C$34,0,Y42)&lt;&gt;"","Veuillez sélectionner la région",""))</f>
        <v/>
      </c>
      <c r="D42" s="50" t="str">
        <f ca="1">IF(OFFSET(Identité!$C$36,0,Y42)&lt;&gt;"",OFFSET(Identité!$C$36,0,Y42),IF(OFFSET(Identité!$C$35,0,Y42)&lt;&gt;"","Veuillez sélectionner le pays",""))</f>
        <v/>
      </c>
      <c r="E42" s="90"/>
      <c r="F42" s="90"/>
      <c r="G42" s="90"/>
      <c r="H42" s="90"/>
      <c r="I42" s="90"/>
      <c r="J42" s="90"/>
      <c r="K42" s="90"/>
      <c r="L42" s="90"/>
      <c r="M42" s="90"/>
      <c r="N42" s="90"/>
      <c r="O42" s="90"/>
      <c r="P42" s="90"/>
      <c r="Q42" s="90"/>
      <c r="R42" s="90"/>
      <c r="S42" s="90"/>
      <c r="T42" s="90"/>
      <c r="U42" s="90"/>
      <c r="V42" s="90"/>
      <c r="W42" s="90"/>
      <c r="X42" s="90"/>
      <c r="Y42" s="44">
        <v>28</v>
      </c>
    </row>
    <row r="43" spans="2:25" ht="24" customHeight="1" x14ac:dyDescent="0.25">
      <c r="B43" s="50" t="str">
        <f ca="1">IF(OFFSET(Identité!$C$34,0,Y43)&lt;&gt;"",OFFSET(Identité!$C$34,0,Y43),"")</f>
        <v/>
      </c>
      <c r="C43" s="50" t="str">
        <f ca="1">IF(OFFSET(Identité!$C$35,0,Y43)&lt;&gt;"",OFFSET(Identité!$C$35,0,Y43),IF(OFFSET(Identité!$C$34,0,Y43)&lt;&gt;"","Veuillez sélectionner la région",""))</f>
        <v/>
      </c>
      <c r="D43" s="50" t="str">
        <f ca="1">IF(OFFSET(Identité!$C$36,0,Y43)&lt;&gt;"",OFFSET(Identité!$C$36,0,Y43),IF(OFFSET(Identité!$C$35,0,Y43)&lt;&gt;"","Veuillez sélectionner le pays",""))</f>
        <v/>
      </c>
      <c r="E43" s="90"/>
      <c r="F43" s="90"/>
      <c r="G43" s="90"/>
      <c r="H43" s="90"/>
      <c r="I43" s="90"/>
      <c r="J43" s="90"/>
      <c r="K43" s="90"/>
      <c r="L43" s="90"/>
      <c r="M43" s="90"/>
      <c r="N43" s="90"/>
      <c r="O43" s="90"/>
      <c r="P43" s="90"/>
      <c r="Q43" s="90"/>
      <c r="R43" s="90"/>
      <c r="S43" s="90"/>
      <c r="T43" s="90"/>
      <c r="U43" s="90"/>
      <c r="V43" s="90"/>
      <c r="W43" s="90"/>
      <c r="X43" s="90"/>
      <c r="Y43" s="44">
        <v>29</v>
      </c>
    </row>
    <row r="44" spans="2:25" ht="24" customHeight="1" x14ac:dyDescent="0.25">
      <c r="B44" s="51" t="str">
        <f ca="1">IF(OFFSET(Identité!$C$34,0,Y44)&lt;&gt;"",OFFSET(Identité!$C$34,0,Y44),"")</f>
        <v/>
      </c>
      <c r="C44" s="51" t="str">
        <f ca="1">IF(OFFSET(Identité!$C$35,0,Y44)&lt;&gt;"",OFFSET(Identité!$C$35,0,Y44),"")</f>
        <v/>
      </c>
      <c r="D44" s="51" t="str">
        <f ca="1">IF(OFFSET(Identité!$C$36,0,Y44)&lt;&gt;"",OFFSET(Identité!$C$36,0,Y44),"")</f>
        <v/>
      </c>
      <c r="E44" s="91"/>
      <c r="F44" s="91"/>
      <c r="G44" s="91"/>
      <c r="H44" s="91"/>
      <c r="I44" s="91"/>
      <c r="J44" s="91"/>
      <c r="K44" s="91"/>
      <c r="L44" s="91"/>
      <c r="M44" s="91"/>
      <c r="N44" s="91"/>
      <c r="O44" s="91"/>
      <c r="P44" s="91"/>
      <c r="Q44" s="91"/>
      <c r="R44" s="91"/>
      <c r="S44" s="91"/>
      <c r="T44" s="91"/>
      <c r="U44" s="91"/>
      <c r="V44" s="91"/>
      <c r="W44" s="91"/>
      <c r="X44" s="91"/>
      <c r="Y44" s="44">
        <v>30</v>
      </c>
    </row>
    <row r="45" spans="2:25" ht="24" customHeight="1" x14ac:dyDescent="0.25">
      <c r="B45" s="51" t="str">
        <f ca="1">IF(OFFSET(Identité!$C$34,0,Y45)&lt;&gt;"",OFFSET(Identité!$C$34,0,Y45),"")</f>
        <v/>
      </c>
      <c r="C45" s="51" t="str">
        <f ca="1">IF(OFFSET(Identité!$C$35,0,Y45)&lt;&gt;"",OFFSET(Identité!$C$35,0,Y45),"")</f>
        <v/>
      </c>
      <c r="D45" s="51" t="str">
        <f ca="1">IF(OFFSET(Identité!$C$36,0,Y45)&lt;&gt;"",OFFSET(Identité!$C$36,0,Y45),"")</f>
        <v/>
      </c>
      <c r="E45" s="91"/>
      <c r="F45" s="91"/>
      <c r="G45" s="91"/>
      <c r="H45" s="91"/>
      <c r="I45" s="91"/>
      <c r="J45" s="91"/>
      <c r="K45" s="91"/>
      <c r="L45" s="91"/>
      <c r="M45" s="91"/>
      <c r="N45" s="91"/>
      <c r="O45" s="91"/>
      <c r="P45" s="91"/>
      <c r="Q45" s="91"/>
      <c r="R45" s="91"/>
      <c r="S45" s="91"/>
      <c r="T45" s="91"/>
      <c r="U45" s="91"/>
      <c r="V45" s="91"/>
      <c r="W45" s="91"/>
      <c r="X45" s="91"/>
      <c r="Y45" s="44">
        <v>31</v>
      </c>
    </row>
    <row r="46" spans="2:25" ht="24" customHeight="1" x14ac:dyDescent="0.25">
      <c r="B46" s="51" t="str">
        <f ca="1">IF(OFFSET(Identité!$C$34,0,Y46)&lt;&gt;"",OFFSET(Identité!$C$34,0,Y46),"")</f>
        <v/>
      </c>
      <c r="C46" s="51" t="str">
        <f ca="1">IF(OFFSET(Identité!$C$35,0,Y46)&lt;&gt;"",OFFSET(Identité!$C$35,0,Y46),"")</f>
        <v/>
      </c>
      <c r="D46" s="51" t="str">
        <f ca="1">IF(OFFSET(Identité!$C$36,0,Y46)&lt;&gt;"",OFFSET(Identité!$C$36,0,Y46),"")</f>
        <v/>
      </c>
      <c r="E46" s="91"/>
      <c r="F46" s="91"/>
      <c r="G46" s="91"/>
      <c r="H46" s="91"/>
      <c r="I46" s="91"/>
      <c r="J46" s="91"/>
      <c r="K46" s="91"/>
      <c r="L46" s="91"/>
      <c r="M46" s="91"/>
      <c r="N46" s="91"/>
      <c r="O46" s="91"/>
      <c r="P46" s="91"/>
      <c r="Q46" s="91"/>
      <c r="R46" s="91"/>
      <c r="S46" s="91"/>
      <c r="T46" s="91"/>
      <c r="U46" s="91"/>
      <c r="V46" s="91"/>
      <c r="W46" s="91"/>
      <c r="X46" s="91"/>
      <c r="Y46" s="44">
        <v>32</v>
      </c>
    </row>
    <row r="47" spans="2:25" ht="24" customHeight="1" x14ac:dyDescent="0.25">
      <c r="B47" s="51" t="str">
        <f ca="1">IF(OFFSET(Identité!$C$34,0,Y47)&lt;&gt;"",OFFSET(Identité!$C$34,0,Y47),"")</f>
        <v/>
      </c>
      <c r="C47" s="51" t="str">
        <f ca="1">IF(OFFSET(Identité!$C$35,0,Y47)&lt;&gt;"",OFFSET(Identité!$C$35,0,Y47),"")</f>
        <v/>
      </c>
      <c r="D47" s="51" t="str">
        <f ca="1">IF(OFFSET(Identité!$C$36,0,Y47)&lt;&gt;"",OFFSET(Identité!$C$36,0,Y47),"")</f>
        <v/>
      </c>
      <c r="E47" s="91"/>
      <c r="F47" s="91"/>
      <c r="G47" s="91"/>
      <c r="H47" s="91"/>
      <c r="I47" s="91"/>
      <c r="J47" s="91"/>
      <c r="K47" s="91"/>
      <c r="L47" s="91"/>
      <c r="M47" s="91"/>
      <c r="N47" s="91"/>
      <c r="O47" s="91"/>
      <c r="P47" s="91"/>
      <c r="Q47" s="91"/>
      <c r="R47" s="91"/>
      <c r="S47" s="91"/>
      <c r="T47" s="91"/>
      <c r="U47" s="91"/>
      <c r="V47" s="91"/>
      <c r="W47" s="91"/>
      <c r="X47" s="91"/>
      <c r="Y47" s="44">
        <v>33</v>
      </c>
    </row>
    <row r="48" spans="2:25" ht="24" customHeight="1" x14ac:dyDescent="0.25">
      <c r="B48" s="51" t="str">
        <f ca="1">IF(OFFSET(Identité!$C$34,0,Y48)&lt;&gt;"",OFFSET(Identité!$C$34,0,Y48),"")</f>
        <v/>
      </c>
      <c r="C48" s="51" t="str">
        <f ca="1">IF(OFFSET(Identité!$C$35,0,Y48)&lt;&gt;"",OFFSET(Identité!$C$35,0,Y48),"")</f>
        <v/>
      </c>
      <c r="D48" s="51" t="str">
        <f ca="1">IF(OFFSET(Identité!$C$36,0,Y48)&lt;&gt;"",OFFSET(Identité!$C$36,0,Y48),"")</f>
        <v/>
      </c>
      <c r="E48" s="91"/>
      <c r="F48" s="91"/>
      <c r="G48" s="91"/>
      <c r="H48" s="91"/>
      <c r="I48" s="91"/>
      <c r="J48" s="91"/>
      <c r="K48" s="91"/>
      <c r="L48" s="91"/>
      <c r="M48" s="91"/>
      <c r="N48" s="91"/>
      <c r="O48" s="91"/>
      <c r="P48" s="91"/>
      <c r="Q48" s="91"/>
      <c r="R48" s="91"/>
      <c r="S48" s="91"/>
      <c r="T48" s="91"/>
      <c r="U48" s="91"/>
      <c r="V48" s="91"/>
      <c r="W48" s="91"/>
      <c r="X48" s="91"/>
      <c r="Y48" s="44">
        <v>34</v>
      </c>
    </row>
    <row r="49" spans="2:25" ht="24" customHeight="1" x14ac:dyDescent="0.25">
      <c r="B49" s="51" t="str">
        <f ca="1">IF(OFFSET(Identité!$C$34,0,Y49)&lt;&gt;"",OFFSET(Identité!$C$34,0,Y49),"")</f>
        <v/>
      </c>
      <c r="C49" s="51" t="str">
        <f ca="1">IF(OFFSET(Identité!$C$35,0,Y49)&lt;&gt;"",OFFSET(Identité!$C$35,0,Y49),"")</f>
        <v/>
      </c>
      <c r="D49" s="51" t="str">
        <f ca="1">IF(OFFSET(Identité!$C$36,0,Y49)&lt;&gt;"",OFFSET(Identité!$C$36,0,Y49),"")</f>
        <v/>
      </c>
      <c r="E49" s="91"/>
      <c r="F49" s="91"/>
      <c r="G49" s="91"/>
      <c r="H49" s="91"/>
      <c r="I49" s="91"/>
      <c r="J49" s="91"/>
      <c r="K49" s="91"/>
      <c r="L49" s="91"/>
      <c r="M49" s="91"/>
      <c r="N49" s="91"/>
      <c r="O49" s="91"/>
      <c r="P49" s="91"/>
      <c r="Q49" s="91"/>
      <c r="R49" s="91"/>
      <c r="S49" s="91"/>
      <c r="T49" s="91"/>
      <c r="U49" s="91"/>
      <c r="V49" s="91"/>
      <c r="W49" s="91"/>
      <c r="X49" s="91"/>
      <c r="Y49" s="44">
        <v>35</v>
      </c>
    </row>
    <row r="50" spans="2:25" ht="24" customHeight="1" x14ac:dyDescent="0.25">
      <c r="B50" s="51" t="str">
        <f ca="1">IF(OFFSET(Identité!$C$34,0,Y50)&lt;&gt;"",OFFSET(Identité!$C$34,0,Y50),"")</f>
        <v/>
      </c>
      <c r="C50" s="51" t="str">
        <f ca="1">IF(OFFSET(Identité!$C$35,0,Y50)&lt;&gt;"",OFFSET(Identité!$C$35,0,Y50),"")</f>
        <v/>
      </c>
      <c r="D50" s="51" t="str">
        <f ca="1">IF(OFFSET(Identité!$C$36,0,Y50)&lt;&gt;"",OFFSET(Identité!$C$36,0,Y50),"")</f>
        <v/>
      </c>
      <c r="E50" s="91"/>
      <c r="F50" s="91"/>
      <c r="G50" s="91"/>
      <c r="H50" s="91"/>
      <c r="I50" s="91"/>
      <c r="J50" s="91"/>
      <c r="K50" s="91"/>
      <c r="L50" s="91"/>
      <c r="M50" s="91"/>
      <c r="N50" s="91"/>
      <c r="O50" s="91"/>
      <c r="P50" s="91"/>
      <c r="Q50" s="91"/>
      <c r="R50" s="91"/>
      <c r="S50" s="91"/>
      <c r="T50" s="91"/>
      <c r="U50" s="91"/>
      <c r="V50" s="91"/>
      <c r="W50" s="91"/>
      <c r="X50" s="91"/>
      <c r="Y50" s="44">
        <v>36</v>
      </c>
    </row>
    <row r="51" spans="2:25" ht="24" customHeight="1" x14ac:dyDescent="0.25">
      <c r="B51" s="51" t="str">
        <f ca="1">IF(OFFSET(Identité!$C$34,0,Y51)&lt;&gt;"",OFFSET(Identité!$C$34,0,Y51),"")</f>
        <v/>
      </c>
      <c r="C51" s="51" t="str">
        <f ca="1">IF(OFFSET(Identité!$C$35,0,Y51)&lt;&gt;"",OFFSET(Identité!$C$35,0,Y51),"")</f>
        <v/>
      </c>
      <c r="D51" s="51" t="str">
        <f ca="1">IF(OFFSET(Identité!$C$36,0,Y51)&lt;&gt;"",OFFSET(Identité!$C$36,0,Y51),"")</f>
        <v/>
      </c>
      <c r="E51" s="91"/>
      <c r="F51" s="91"/>
      <c r="G51" s="91"/>
      <c r="H51" s="91"/>
      <c r="I51" s="91"/>
      <c r="J51" s="91"/>
      <c r="K51" s="91"/>
      <c r="L51" s="91"/>
      <c r="M51" s="91"/>
      <c r="N51" s="91"/>
      <c r="O51" s="91"/>
      <c r="P51" s="91"/>
      <c r="Q51" s="91"/>
      <c r="R51" s="91"/>
      <c r="S51" s="91"/>
      <c r="T51" s="91"/>
      <c r="U51" s="91"/>
      <c r="V51" s="91"/>
      <c r="W51" s="91"/>
      <c r="X51" s="91"/>
      <c r="Y51" s="44">
        <v>37</v>
      </c>
    </row>
    <row r="52" spans="2:25" ht="24" customHeight="1" x14ac:dyDescent="0.25">
      <c r="B52" s="51" t="str">
        <f ca="1">IF(OFFSET(Identité!$C$34,0,Y52)&lt;&gt;"",OFFSET(Identité!$C$34,0,Y52),"")</f>
        <v/>
      </c>
      <c r="C52" s="51" t="str">
        <f ca="1">IF(OFFSET(Identité!$C$35,0,Y52)&lt;&gt;"",OFFSET(Identité!$C$35,0,Y52),"")</f>
        <v/>
      </c>
      <c r="D52" s="51" t="str">
        <f ca="1">IF(OFFSET(Identité!$C$36,0,Y52)&lt;&gt;"",OFFSET(Identité!$C$36,0,Y52),"")</f>
        <v/>
      </c>
      <c r="E52" s="91"/>
      <c r="F52" s="91"/>
      <c r="G52" s="91"/>
      <c r="H52" s="91"/>
      <c r="I52" s="91"/>
      <c r="J52" s="91"/>
      <c r="K52" s="91"/>
      <c r="L52" s="91"/>
      <c r="M52" s="91"/>
      <c r="N52" s="91"/>
      <c r="O52" s="91"/>
      <c r="P52" s="91"/>
      <c r="Q52" s="91"/>
      <c r="R52" s="91"/>
      <c r="S52" s="91"/>
      <c r="T52" s="91"/>
      <c r="U52" s="91"/>
      <c r="V52" s="91"/>
      <c r="W52" s="91"/>
      <c r="X52" s="91"/>
      <c r="Y52" s="44">
        <v>38</v>
      </c>
    </row>
    <row r="53" spans="2:25" ht="24" customHeight="1" x14ac:dyDescent="0.25">
      <c r="B53" s="51" t="str">
        <f ca="1">IF(OFFSET(Identité!$C$34,0,Y53)&lt;&gt;"",OFFSET(Identité!$C$34,0,Y53),"")</f>
        <v/>
      </c>
      <c r="C53" s="51" t="str">
        <f ca="1">IF(OFFSET(Identité!$C$35,0,Y53)&lt;&gt;"",OFFSET(Identité!$C$35,0,Y53),"")</f>
        <v/>
      </c>
      <c r="D53" s="51" t="str">
        <f ca="1">IF(OFFSET(Identité!$C$36,0,Y53)&lt;&gt;"",OFFSET(Identité!$C$36,0,Y53),"")</f>
        <v/>
      </c>
      <c r="E53" s="91"/>
      <c r="F53" s="91"/>
      <c r="G53" s="91"/>
      <c r="H53" s="91"/>
      <c r="I53" s="91"/>
      <c r="J53" s="91"/>
      <c r="K53" s="91"/>
      <c r="L53" s="91"/>
      <c r="M53" s="91"/>
      <c r="N53" s="91"/>
      <c r="O53" s="91"/>
      <c r="P53" s="91"/>
      <c r="Q53" s="91"/>
      <c r="R53" s="91"/>
      <c r="S53" s="91"/>
      <c r="T53" s="91"/>
      <c r="U53" s="91"/>
      <c r="V53" s="91"/>
      <c r="W53" s="91"/>
      <c r="X53" s="91"/>
      <c r="Y53" s="44">
        <v>39</v>
      </c>
    </row>
    <row r="54" spans="2:25" ht="24" customHeight="1" x14ac:dyDescent="0.25">
      <c r="B54" s="51" t="str">
        <f ca="1">IF(OFFSET(Identité!$C$34,0,Y54)&lt;&gt;"",OFFSET(Identité!$C$34,0,Y54),"")</f>
        <v/>
      </c>
      <c r="C54" s="51" t="str">
        <f ca="1">IF(OFFSET(Identité!$C$35,0,Y54)&lt;&gt;"",OFFSET(Identité!$C$35,0,Y54),"")</f>
        <v/>
      </c>
      <c r="D54" s="51" t="str">
        <f ca="1">IF(OFFSET(Identité!$C$36,0,Y54)&lt;&gt;"",OFFSET(Identité!$C$36,0,Y54),"")</f>
        <v/>
      </c>
      <c r="E54" s="91"/>
      <c r="F54" s="91"/>
      <c r="G54" s="91"/>
      <c r="H54" s="91"/>
      <c r="I54" s="91"/>
      <c r="J54" s="91"/>
      <c r="K54" s="91"/>
      <c r="L54" s="91"/>
      <c r="M54" s="91"/>
      <c r="N54" s="91"/>
      <c r="O54" s="91"/>
      <c r="P54" s="91"/>
      <c r="Q54" s="91"/>
      <c r="R54" s="91"/>
      <c r="S54" s="91"/>
      <c r="T54" s="91"/>
      <c r="U54" s="91"/>
      <c r="V54" s="91"/>
      <c r="W54" s="91"/>
      <c r="X54" s="91"/>
      <c r="Y54" s="44">
        <v>40</v>
      </c>
    </row>
    <row r="55" spans="2:25" ht="24" customHeight="1" x14ac:dyDescent="0.25">
      <c r="B55" s="51" t="str">
        <f ca="1">IF(OFFSET(Identité!$C$34,0,Y55)&lt;&gt;"",OFFSET(Identité!$C$34,0,Y55),"")</f>
        <v/>
      </c>
      <c r="C55" s="51" t="str">
        <f ca="1">IF(OFFSET(Identité!$C$35,0,Y55)&lt;&gt;"",OFFSET(Identité!$C$35,0,Y55),"")</f>
        <v/>
      </c>
      <c r="D55" s="51" t="str">
        <f ca="1">IF(OFFSET(Identité!$C$36,0,Y55)&lt;&gt;"",OFFSET(Identité!$C$36,0,Y55),"")</f>
        <v/>
      </c>
      <c r="E55" s="91"/>
      <c r="F55" s="91"/>
      <c r="G55" s="91"/>
      <c r="H55" s="91"/>
      <c r="I55" s="91"/>
      <c r="J55" s="91"/>
      <c r="K55" s="91"/>
      <c r="L55" s="91"/>
      <c r="M55" s="91"/>
      <c r="N55" s="91"/>
      <c r="O55" s="91"/>
      <c r="P55" s="91"/>
      <c r="Q55" s="91"/>
      <c r="R55" s="91"/>
      <c r="S55" s="91"/>
      <c r="T55" s="91"/>
      <c r="U55" s="91"/>
      <c r="V55" s="91"/>
      <c r="W55" s="91"/>
      <c r="X55" s="91"/>
      <c r="Y55" s="44">
        <v>41</v>
      </c>
    </row>
    <row r="56" spans="2:25" ht="24" customHeight="1" x14ac:dyDescent="0.25">
      <c r="B56" s="51" t="str">
        <f ca="1">IF(OFFSET(Identité!$C$34,0,Y56)&lt;&gt;"",OFFSET(Identité!$C$34,0,Y56),"")</f>
        <v/>
      </c>
      <c r="C56" s="51" t="str">
        <f ca="1">IF(OFFSET(Identité!$C$35,0,Y56)&lt;&gt;"",OFFSET(Identité!$C$35,0,Y56),"")</f>
        <v/>
      </c>
      <c r="D56" s="51" t="str">
        <f ca="1">IF(OFFSET(Identité!$C$36,0,Y56)&lt;&gt;"",OFFSET(Identité!$C$36,0,Y56),"")</f>
        <v/>
      </c>
      <c r="E56" s="91"/>
      <c r="F56" s="91"/>
      <c r="G56" s="91"/>
      <c r="H56" s="91"/>
      <c r="I56" s="91"/>
      <c r="J56" s="91"/>
      <c r="K56" s="91"/>
      <c r="L56" s="91"/>
      <c r="M56" s="91"/>
      <c r="N56" s="91"/>
      <c r="O56" s="91"/>
      <c r="P56" s="91"/>
      <c r="Q56" s="91"/>
      <c r="R56" s="91"/>
      <c r="S56" s="91"/>
      <c r="T56" s="91"/>
      <c r="U56" s="91"/>
      <c r="V56" s="91"/>
      <c r="W56" s="91"/>
      <c r="X56" s="91"/>
      <c r="Y56" s="44">
        <v>42</v>
      </c>
    </row>
    <row r="57" spans="2:25" ht="24" customHeight="1" x14ac:dyDescent="0.25">
      <c r="B57" s="51" t="str">
        <f ca="1">IF(OFFSET(Identité!$C$34,0,Y57)&lt;&gt;"",OFFSET(Identité!$C$34,0,Y57),"")</f>
        <v/>
      </c>
      <c r="C57" s="51" t="str">
        <f ca="1">IF(OFFSET(Identité!$C$35,0,Y57)&lt;&gt;"",OFFSET(Identité!$C$35,0,Y57),"")</f>
        <v/>
      </c>
      <c r="D57" s="51" t="str">
        <f ca="1">IF(OFFSET(Identité!$C$36,0,Y57)&lt;&gt;"",OFFSET(Identité!$C$36,0,Y57),"")</f>
        <v/>
      </c>
      <c r="E57" s="91"/>
      <c r="F57" s="91"/>
      <c r="G57" s="91"/>
      <c r="H57" s="91"/>
      <c r="I57" s="91"/>
      <c r="J57" s="91"/>
      <c r="K57" s="91"/>
      <c r="L57" s="91"/>
      <c r="M57" s="91"/>
      <c r="N57" s="91"/>
      <c r="O57" s="91"/>
      <c r="P57" s="91"/>
      <c r="Q57" s="91"/>
      <c r="R57" s="91"/>
      <c r="S57" s="91"/>
      <c r="T57" s="91"/>
      <c r="U57" s="91"/>
      <c r="V57" s="91"/>
      <c r="W57" s="91"/>
      <c r="X57" s="91"/>
      <c r="Y57" s="44">
        <v>43</v>
      </c>
    </row>
    <row r="58" spans="2:25" ht="24" customHeight="1" x14ac:dyDescent="0.25">
      <c r="B58" s="51" t="str">
        <f ca="1">IF(OFFSET(Identité!$C$34,0,Y58)&lt;&gt;"",OFFSET(Identité!$C$34,0,Y58),"")</f>
        <v/>
      </c>
      <c r="C58" s="51" t="str">
        <f ca="1">IF(OFFSET(Identité!$C$35,0,Y58)&lt;&gt;"",OFFSET(Identité!$C$35,0,Y58),"")</f>
        <v/>
      </c>
      <c r="D58" s="51" t="str">
        <f ca="1">IF(OFFSET(Identité!$C$36,0,Y58)&lt;&gt;"",OFFSET(Identité!$C$36,0,Y58),"")</f>
        <v/>
      </c>
      <c r="E58" s="91"/>
      <c r="F58" s="91"/>
      <c r="G58" s="91"/>
      <c r="H58" s="91"/>
      <c r="I58" s="91"/>
      <c r="J58" s="91"/>
      <c r="K58" s="91"/>
      <c r="L58" s="91"/>
      <c r="M58" s="91"/>
      <c r="N58" s="91"/>
      <c r="O58" s="91"/>
      <c r="P58" s="91"/>
      <c r="Q58" s="91"/>
      <c r="R58" s="91"/>
      <c r="S58" s="91"/>
      <c r="T58" s="91"/>
      <c r="U58" s="91"/>
      <c r="V58" s="91"/>
      <c r="W58" s="91"/>
      <c r="X58" s="91"/>
      <c r="Y58" s="44">
        <v>44</v>
      </c>
    </row>
    <row r="59" spans="2:25" ht="24" customHeight="1" x14ac:dyDescent="0.25">
      <c r="B59" s="51" t="str">
        <f ca="1">IF(OFFSET(Identité!$C$34,0,Y59)&lt;&gt;"",OFFSET(Identité!$C$34,0,Y59),"")</f>
        <v/>
      </c>
      <c r="C59" s="51" t="str">
        <f ca="1">IF(OFFSET(Identité!$C$35,0,Y59)&lt;&gt;"",OFFSET(Identité!$C$35,0,Y59),"")</f>
        <v/>
      </c>
      <c r="D59" s="51" t="str">
        <f ca="1">IF(OFFSET(Identité!$C$36,0,Y59)&lt;&gt;"",OFFSET(Identité!$C$36,0,Y59),"")</f>
        <v/>
      </c>
      <c r="E59" s="91"/>
      <c r="F59" s="91"/>
      <c r="G59" s="91"/>
      <c r="H59" s="91"/>
      <c r="I59" s="91"/>
      <c r="J59" s="91"/>
      <c r="K59" s="91"/>
      <c r="L59" s="91"/>
      <c r="M59" s="91"/>
      <c r="N59" s="91"/>
      <c r="O59" s="91"/>
      <c r="P59" s="91"/>
      <c r="Q59" s="91"/>
      <c r="R59" s="91"/>
      <c r="S59" s="91"/>
      <c r="T59" s="91"/>
      <c r="U59" s="91"/>
      <c r="V59" s="91"/>
      <c r="W59" s="91"/>
      <c r="X59" s="91"/>
      <c r="Y59" s="44">
        <v>45</v>
      </c>
    </row>
    <row r="60" spans="2:25" ht="24" customHeight="1" x14ac:dyDescent="0.25">
      <c r="B60" s="51" t="str">
        <f ca="1">IF(OFFSET(Identité!$C$34,0,Y60)&lt;&gt;"",OFFSET(Identité!$C$34,0,Y60),"")</f>
        <v/>
      </c>
      <c r="C60" s="51" t="str">
        <f ca="1">IF(OFFSET(Identité!$C$35,0,Y60)&lt;&gt;"",OFFSET(Identité!$C$35,0,Y60),"")</f>
        <v/>
      </c>
      <c r="D60" s="51" t="str">
        <f ca="1">IF(OFFSET(Identité!$C$36,0,Y60)&lt;&gt;"",OFFSET(Identité!$C$36,0,Y60),"")</f>
        <v/>
      </c>
      <c r="E60" s="91"/>
      <c r="F60" s="91"/>
      <c r="G60" s="91"/>
      <c r="H60" s="91"/>
      <c r="I60" s="91"/>
      <c r="J60" s="91"/>
      <c r="K60" s="91"/>
      <c r="L60" s="91"/>
      <c r="M60" s="91"/>
      <c r="N60" s="91"/>
      <c r="O60" s="91"/>
      <c r="P60" s="91"/>
      <c r="Q60" s="91"/>
      <c r="R60" s="91"/>
      <c r="S60" s="91"/>
      <c r="T60" s="91"/>
      <c r="U60" s="91"/>
      <c r="V60" s="91"/>
      <c r="W60" s="91"/>
      <c r="X60" s="91"/>
      <c r="Y60" s="44">
        <v>46</v>
      </c>
    </row>
    <row r="61" spans="2:25" ht="24" customHeight="1" x14ac:dyDescent="0.25">
      <c r="B61" s="51" t="str">
        <f ca="1">IF(OFFSET(Identité!$C$34,0,Y61)&lt;&gt;"",OFFSET(Identité!$C$34,0,Y61),"")</f>
        <v/>
      </c>
      <c r="C61" s="51" t="str">
        <f ca="1">IF(OFFSET(Identité!$C$35,0,Y61)&lt;&gt;"",OFFSET(Identité!$C$35,0,Y61),"")</f>
        <v/>
      </c>
      <c r="D61" s="51" t="str">
        <f ca="1">IF(OFFSET(Identité!$C$36,0,Y61)&lt;&gt;"",OFFSET(Identité!$C$36,0,Y61),"")</f>
        <v/>
      </c>
      <c r="E61" s="91"/>
      <c r="F61" s="91"/>
      <c r="G61" s="91"/>
      <c r="H61" s="91"/>
      <c r="I61" s="91"/>
      <c r="J61" s="91"/>
      <c r="K61" s="91"/>
      <c r="L61" s="91"/>
      <c r="M61" s="91"/>
      <c r="N61" s="91"/>
      <c r="O61" s="91"/>
      <c r="P61" s="91"/>
      <c r="Q61" s="91"/>
      <c r="R61" s="91"/>
      <c r="S61" s="91"/>
      <c r="T61" s="91"/>
      <c r="U61" s="91"/>
      <c r="V61" s="91"/>
      <c r="W61" s="91"/>
      <c r="X61" s="91"/>
      <c r="Y61" s="44">
        <v>47</v>
      </c>
    </row>
    <row r="62" spans="2:25" ht="24" customHeight="1" x14ac:dyDescent="0.25">
      <c r="B62" s="51" t="str">
        <f ca="1">IF(OFFSET(Identité!$C$34,0,Y62)&lt;&gt;"",OFFSET(Identité!$C$34,0,Y62),"")</f>
        <v/>
      </c>
      <c r="C62" s="51" t="str">
        <f ca="1">IF(OFFSET(Identité!$C$35,0,Y62)&lt;&gt;"",OFFSET(Identité!$C$35,0,Y62),"")</f>
        <v/>
      </c>
      <c r="D62" s="51" t="str">
        <f ca="1">IF(OFFSET(Identité!$C$36,0,Y62)&lt;&gt;"",OFFSET(Identité!$C$36,0,Y62),"")</f>
        <v/>
      </c>
      <c r="E62" s="91"/>
      <c r="F62" s="91"/>
      <c r="G62" s="91"/>
      <c r="H62" s="91"/>
      <c r="I62" s="91"/>
      <c r="J62" s="91"/>
      <c r="K62" s="91"/>
      <c r="L62" s="91"/>
      <c r="M62" s="91"/>
      <c r="N62" s="91"/>
      <c r="O62" s="91"/>
      <c r="P62" s="91"/>
      <c r="Q62" s="91"/>
      <c r="R62" s="91"/>
      <c r="S62" s="91"/>
      <c r="T62" s="91"/>
      <c r="U62" s="91"/>
      <c r="V62" s="91"/>
      <c r="W62" s="91"/>
      <c r="X62" s="91"/>
      <c r="Y62" s="44">
        <v>48</v>
      </c>
    </row>
    <row r="63" spans="2:25" ht="24" customHeight="1" x14ac:dyDescent="0.25">
      <c r="B63" s="51" t="str">
        <f ca="1">IF(OFFSET(Identité!$C$34,0,Y63)&lt;&gt;"",OFFSET(Identité!$C$34,0,Y63),"")</f>
        <v/>
      </c>
      <c r="C63" s="51" t="str">
        <f ca="1">IF(OFFSET(Identité!$C$35,0,Y63)&lt;&gt;"",OFFSET(Identité!$C$35,0,Y63),"")</f>
        <v/>
      </c>
      <c r="D63" s="51" t="str">
        <f ca="1">IF(OFFSET(Identité!$C$36,0,Y63)&lt;&gt;"",OFFSET(Identité!$C$36,0,Y63),"")</f>
        <v/>
      </c>
      <c r="E63" s="91"/>
      <c r="F63" s="91"/>
      <c r="G63" s="91"/>
      <c r="H63" s="91"/>
      <c r="I63" s="91"/>
      <c r="J63" s="91"/>
      <c r="K63" s="91"/>
      <c r="L63" s="91"/>
      <c r="M63" s="91"/>
      <c r="N63" s="91"/>
      <c r="O63" s="91"/>
      <c r="P63" s="91"/>
      <c r="Q63" s="91"/>
      <c r="R63" s="91"/>
      <c r="S63" s="91"/>
      <c r="T63" s="91"/>
      <c r="U63" s="91"/>
      <c r="V63" s="91"/>
      <c r="W63" s="91"/>
      <c r="X63" s="91"/>
      <c r="Y63" s="44">
        <v>49</v>
      </c>
    </row>
    <row r="64" spans="2:25" ht="24" customHeight="1" x14ac:dyDescent="0.25">
      <c r="B64" s="51" t="str">
        <f ca="1">IF(OFFSET(Identité!$C$34,0,Y64)&lt;&gt;"",OFFSET(Identité!$C$34,0,Y64),"")</f>
        <v/>
      </c>
      <c r="C64" s="51" t="str">
        <f ca="1">IF(OFFSET(Identité!$C$35,0,Y64)&lt;&gt;"",OFFSET(Identité!$C$35,0,Y64),"")</f>
        <v/>
      </c>
      <c r="D64" s="51" t="str">
        <f ca="1">IF(OFFSET(Identité!$C$36,0,Y64)&lt;&gt;"",OFFSET(Identité!$C$36,0,Y64),"")</f>
        <v/>
      </c>
      <c r="E64" s="91"/>
      <c r="F64" s="91"/>
      <c r="G64" s="91"/>
      <c r="H64" s="91"/>
      <c r="I64" s="91"/>
      <c r="J64" s="91"/>
      <c r="K64" s="91"/>
      <c r="L64" s="91"/>
      <c r="M64" s="91"/>
      <c r="N64" s="91"/>
      <c r="O64" s="91"/>
      <c r="P64" s="91"/>
      <c r="Q64" s="91"/>
      <c r="R64" s="91"/>
      <c r="S64" s="91"/>
      <c r="T64" s="91"/>
      <c r="U64" s="91"/>
      <c r="V64" s="91"/>
      <c r="W64" s="91"/>
      <c r="X64" s="91"/>
      <c r="Y64" s="44">
        <v>50</v>
      </c>
    </row>
    <row r="65" spans="2:25" ht="24" customHeight="1" x14ac:dyDescent="0.25">
      <c r="B65" s="51" t="str">
        <f ca="1">IF(OFFSET(Identité!$C$34,0,Y65)&lt;&gt;"",OFFSET(Identité!$C$34,0,Y65),"")</f>
        <v/>
      </c>
      <c r="C65" s="51" t="str">
        <f ca="1">IF(OFFSET(Identité!$C$35,0,Y65)&lt;&gt;"",OFFSET(Identité!$C$35,0,Y65),"")</f>
        <v/>
      </c>
      <c r="D65" s="51" t="str">
        <f ca="1">IF(OFFSET(Identité!$C$36,0,Y65)&lt;&gt;"",OFFSET(Identité!$C$36,0,Y65),"")</f>
        <v/>
      </c>
      <c r="E65" s="91"/>
      <c r="F65" s="91"/>
      <c r="G65" s="91"/>
      <c r="H65" s="91"/>
      <c r="I65" s="91"/>
      <c r="J65" s="91"/>
      <c r="K65" s="91"/>
      <c r="L65" s="91"/>
      <c r="M65" s="91"/>
      <c r="N65" s="91"/>
      <c r="O65" s="91"/>
      <c r="P65" s="91"/>
      <c r="Q65" s="91"/>
      <c r="R65" s="91"/>
      <c r="S65" s="91"/>
      <c r="T65" s="91"/>
      <c r="U65" s="91"/>
      <c r="V65" s="91"/>
      <c r="W65" s="91"/>
      <c r="X65" s="91"/>
      <c r="Y65" s="44">
        <v>51</v>
      </c>
    </row>
    <row r="66" spans="2:25" ht="24" customHeight="1" x14ac:dyDescent="0.25">
      <c r="B66" s="51" t="str">
        <f ca="1">IF(OFFSET(Identité!$C$34,0,Y66)&lt;&gt;"",OFFSET(Identité!$C$34,0,Y66),"")</f>
        <v/>
      </c>
      <c r="C66" s="51" t="str">
        <f ca="1">IF(OFFSET(Identité!$C$35,0,Y66)&lt;&gt;"",OFFSET(Identité!$C$35,0,Y66),"")</f>
        <v/>
      </c>
      <c r="D66" s="51" t="str">
        <f ca="1">IF(OFFSET(Identité!$C$36,0,Y66)&lt;&gt;"",OFFSET(Identité!$C$36,0,Y66),"")</f>
        <v/>
      </c>
      <c r="E66" s="91"/>
      <c r="F66" s="91"/>
      <c r="G66" s="91"/>
      <c r="H66" s="91"/>
      <c r="I66" s="91"/>
      <c r="J66" s="91"/>
      <c r="K66" s="91"/>
      <c r="L66" s="91"/>
      <c r="M66" s="91"/>
      <c r="N66" s="91"/>
      <c r="O66" s="91"/>
      <c r="P66" s="91"/>
      <c r="Q66" s="91"/>
      <c r="R66" s="91"/>
      <c r="S66" s="91"/>
      <c r="T66" s="91"/>
      <c r="U66" s="91"/>
      <c r="V66" s="91"/>
      <c r="W66" s="91"/>
      <c r="X66" s="91"/>
      <c r="Y66" s="44">
        <v>52</v>
      </c>
    </row>
    <row r="67" spans="2:25" ht="24" customHeight="1" x14ac:dyDescent="0.25">
      <c r="B67" s="51" t="str">
        <f ca="1">IF(OFFSET(Identité!$C$34,0,Y67)&lt;&gt;"",OFFSET(Identité!$C$34,0,Y67),"")</f>
        <v/>
      </c>
      <c r="C67" s="51" t="str">
        <f ca="1">IF(OFFSET(Identité!$C$35,0,Y67)&lt;&gt;"",OFFSET(Identité!$C$35,0,Y67),"")</f>
        <v/>
      </c>
      <c r="D67" s="51" t="str">
        <f ca="1">IF(OFFSET(Identité!$C$36,0,Y67)&lt;&gt;"",OFFSET(Identité!$C$36,0,Y67),"")</f>
        <v/>
      </c>
      <c r="E67" s="91"/>
      <c r="F67" s="91"/>
      <c r="G67" s="91"/>
      <c r="H67" s="91"/>
      <c r="I67" s="91"/>
      <c r="J67" s="91"/>
      <c r="K67" s="91"/>
      <c r="L67" s="91"/>
      <c r="M67" s="91"/>
      <c r="N67" s="91"/>
      <c r="O67" s="91"/>
      <c r="P67" s="91"/>
      <c r="Q67" s="91"/>
      <c r="R67" s="91"/>
      <c r="S67" s="91"/>
      <c r="T67" s="91"/>
      <c r="U67" s="91"/>
      <c r="V67" s="91"/>
      <c r="W67" s="91"/>
      <c r="X67" s="91"/>
      <c r="Y67" s="44">
        <v>53</v>
      </c>
    </row>
    <row r="68" spans="2:25" ht="24" customHeight="1" x14ac:dyDescent="0.25">
      <c r="B68" s="51" t="str">
        <f ca="1">IF(OFFSET(Identité!$C$34,0,Y68)&lt;&gt;"",OFFSET(Identité!$C$34,0,Y68),"")</f>
        <v/>
      </c>
      <c r="C68" s="51" t="str">
        <f ca="1">IF(OFFSET(Identité!$C$35,0,Y68)&lt;&gt;"",OFFSET(Identité!$C$35,0,Y68),"")</f>
        <v/>
      </c>
      <c r="D68" s="51" t="str">
        <f ca="1">IF(OFFSET(Identité!$C$36,0,Y68)&lt;&gt;"",OFFSET(Identité!$C$36,0,Y68),"")</f>
        <v/>
      </c>
      <c r="E68" s="91"/>
      <c r="F68" s="91"/>
      <c r="G68" s="91"/>
      <c r="H68" s="91"/>
      <c r="I68" s="91"/>
      <c r="J68" s="91"/>
      <c r="K68" s="91"/>
      <c r="L68" s="91"/>
      <c r="M68" s="91"/>
      <c r="N68" s="91"/>
      <c r="O68" s="91"/>
      <c r="P68" s="91"/>
      <c r="Q68" s="91"/>
      <c r="R68" s="91"/>
      <c r="S68" s="91"/>
      <c r="T68" s="91"/>
      <c r="U68" s="91"/>
      <c r="V68" s="91"/>
      <c r="W68" s="91"/>
      <c r="X68" s="91"/>
      <c r="Y68" s="44">
        <v>54</v>
      </c>
    </row>
    <row r="69" spans="2:25" ht="24" customHeight="1" x14ac:dyDescent="0.25">
      <c r="B69" s="51" t="str">
        <f ca="1">IF(OFFSET(Identité!$C$34,0,Y69)&lt;&gt;"",OFFSET(Identité!$C$34,0,Y69),"")</f>
        <v/>
      </c>
      <c r="C69" s="51" t="str">
        <f ca="1">IF(OFFSET(Identité!$C$35,0,Y69)&lt;&gt;"",OFFSET(Identité!$C$35,0,Y69),"")</f>
        <v/>
      </c>
      <c r="D69" s="51" t="str">
        <f ca="1">IF(OFFSET(Identité!$C$36,0,Y69)&lt;&gt;"",OFFSET(Identité!$C$36,0,Y69),"")</f>
        <v/>
      </c>
      <c r="E69" s="91"/>
      <c r="F69" s="91"/>
      <c r="G69" s="91"/>
      <c r="H69" s="91"/>
      <c r="I69" s="91"/>
      <c r="J69" s="91"/>
      <c r="K69" s="91"/>
      <c r="L69" s="91"/>
      <c r="M69" s="91"/>
      <c r="N69" s="91"/>
      <c r="O69" s="91"/>
      <c r="P69" s="91"/>
      <c r="Q69" s="91"/>
      <c r="R69" s="91"/>
      <c r="S69" s="91"/>
      <c r="T69" s="91"/>
      <c r="U69" s="91"/>
      <c r="V69" s="91"/>
      <c r="W69" s="91"/>
      <c r="X69" s="91"/>
      <c r="Y69" s="44">
        <v>55</v>
      </c>
    </row>
    <row r="70" spans="2:25" ht="24" customHeight="1" x14ac:dyDescent="0.25">
      <c r="B70" s="51" t="str">
        <f ca="1">IF(OFFSET(Identité!$C$34,0,Y70)&lt;&gt;"",OFFSET(Identité!$C$34,0,Y70),"")</f>
        <v/>
      </c>
      <c r="C70" s="51" t="str">
        <f ca="1">IF(OFFSET(Identité!$C$35,0,Y70)&lt;&gt;"",OFFSET(Identité!$C$35,0,Y70),"")</f>
        <v/>
      </c>
      <c r="D70" s="51" t="str">
        <f ca="1">IF(OFFSET(Identité!$C$36,0,Y70)&lt;&gt;"",OFFSET(Identité!$C$36,0,Y70),"")</f>
        <v/>
      </c>
      <c r="E70" s="91"/>
      <c r="F70" s="91"/>
      <c r="G70" s="91"/>
      <c r="H70" s="91"/>
      <c r="I70" s="91"/>
      <c r="J70" s="91"/>
      <c r="K70" s="91"/>
      <c r="L70" s="91"/>
      <c r="M70" s="91"/>
      <c r="N70" s="91"/>
      <c r="O70" s="91"/>
      <c r="P70" s="91"/>
      <c r="Q70" s="91"/>
      <c r="R70" s="91"/>
      <c r="S70" s="91"/>
      <c r="T70" s="91"/>
      <c r="U70" s="91"/>
      <c r="V70" s="91"/>
      <c r="W70" s="91"/>
      <c r="X70" s="91"/>
      <c r="Y70" s="44">
        <v>56</v>
      </c>
    </row>
    <row r="71" spans="2:25" ht="24" customHeight="1" x14ac:dyDescent="0.25">
      <c r="B71" s="51" t="str">
        <f ca="1">IF(OFFSET(Identité!$C$34,0,Y71)&lt;&gt;"",OFFSET(Identité!$C$34,0,Y71),"")</f>
        <v/>
      </c>
      <c r="C71" s="51" t="str">
        <f ca="1">IF(OFFSET(Identité!$C$35,0,Y71)&lt;&gt;"",OFFSET(Identité!$C$35,0,Y71),"")</f>
        <v/>
      </c>
      <c r="D71" s="51" t="str">
        <f ca="1">IF(OFFSET(Identité!$C$36,0,Y71)&lt;&gt;"",OFFSET(Identité!$C$36,0,Y71),"")</f>
        <v/>
      </c>
      <c r="E71" s="91"/>
      <c r="F71" s="91"/>
      <c r="G71" s="91"/>
      <c r="H71" s="91"/>
      <c r="I71" s="91"/>
      <c r="J71" s="91"/>
      <c r="K71" s="91"/>
      <c r="L71" s="91"/>
      <c r="M71" s="91"/>
      <c r="N71" s="91"/>
      <c r="O71" s="91"/>
      <c r="P71" s="91"/>
      <c r="Q71" s="91"/>
      <c r="R71" s="91"/>
      <c r="S71" s="91"/>
      <c r="T71" s="91"/>
      <c r="U71" s="91"/>
      <c r="V71" s="91"/>
      <c r="W71" s="91"/>
      <c r="X71" s="91"/>
      <c r="Y71" s="44">
        <v>57</v>
      </c>
    </row>
    <row r="72" spans="2:25" ht="24" customHeight="1" x14ac:dyDescent="0.25">
      <c r="B72" s="51" t="str">
        <f ca="1">IF(OFFSET(Identité!$C$34,0,Y72)&lt;&gt;"",OFFSET(Identité!$C$34,0,Y72),"")</f>
        <v/>
      </c>
      <c r="C72" s="51" t="str">
        <f ca="1">IF(OFFSET(Identité!$C$35,0,Y72)&lt;&gt;"",OFFSET(Identité!$C$35,0,Y72),"")</f>
        <v/>
      </c>
      <c r="D72" s="51" t="str">
        <f ca="1">IF(OFFSET(Identité!$C$36,0,Y72)&lt;&gt;"",OFFSET(Identité!$C$36,0,Y72),"")</f>
        <v/>
      </c>
      <c r="E72" s="91"/>
      <c r="F72" s="91"/>
      <c r="G72" s="91"/>
      <c r="H72" s="91"/>
      <c r="I72" s="91"/>
      <c r="J72" s="91"/>
      <c r="K72" s="91"/>
      <c r="L72" s="91"/>
      <c r="M72" s="91"/>
      <c r="N72" s="91"/>
      <c r="O72" s="91"/>
      <c r="P72" s="91"/>
      <c r="Q72" s="91"/>
      <c r="R72" s="91"/>
      <c r="S72" s="91"/>
      <c r="T72" s="91"/>
      <c r="U72" s="91"/>
      <c r="V72" s="91"/>
      <c r="W72" s="91"/>
      <c r="X72" s="91"/>
      <c r="Y72" s="44">
        <v>58</v>
      </c>
    </row>
    <row r="73" spans="2:25" ht="24" customHeight="1" x14ac:dyDescent="0.25">
      <c r="B73" s="51" t="str">
        <f ca="1">IF(OFFSET(Identité!$C$34,0,Y73)&lt;&gt;"",OFFSET(Identité!$C$34,0,Y73),"")</f>
        <v/>
      </c>
      <c r="C73" s="51" t="str">
        <f ca="1">IF(OFFSET(Identité!$C$35,0,Y73)&lt;&gt;"",OFFSET(Identité!$C$35,0,Y73),"")</f>
        <v/>
      </c>
      <c r="D73" s="51" t="str">
        <f ca="1">IF(OFFSET(Identité!$C$36,0,Y73)&lt;&gt;"",OFFSET(Identité!$C$36,0,Y73),"")</f>
        <v/>
      </c>
      <c r="E73" s="91"/>
      <c r="F73" s="91"/>
      <c r="G73" s="91"/>
      <c r="H73" s="91"/>
      <c r="I73" s="91"/>
      <c r="J73" s="91"/>
      <c r="K73" s="91"/>
      <c r="L73" s="91"/>
      <c r="M73" s="91"/>
      <c r="N73" s="91"/>
      <c r="O73" s="91"/>
      <c r="P73" s="91"/>
      <c r="Q73" s="91"/>
      <c r="R73" s="91"/>
      <c r="S73" s="91"/>
      <c r="T73" s="91"/>
      <c r="U73" s="91"/>
      <c r="V73" s="91"/>
      <c r="W73" s="91"/>
      <c r="X73" s="91"/>
      <c r="Y73" s="44">
        <v>59</v>
      </c>
    </row>
    <row r="74" spans="2:25" ht="24" customHeight="1" x14ac:dyDescent="0.25">
      <c r="B74" s="51" t="str">
        <f ca="1">IF(OFFSET(Identité!$C$34,0,Y74)&lt;&gt;"",OFFSET(Identité!$C$34,0,Y74),"")</f>
        <v/>
      </c>
      <c r="C74" s="51" t="str">
        <f ca="1">IF(OFFSET(Identité!$C$35,0,Y74)&lt;&gt;"",OFFSET(Identité!$C$35,0,Y74),"")</f>
        <v/>
      </c>
      <c r="D74" s="51" t="str">
        <f ca="1">IF(OFFSET(Identité!$C$36,0,Y74)&lt;&gt;"",OFFSET(Identité!$C$36,0,Y74),"")</f>
        <v/>
      </c>
      <c r="E74" s="91"/>
      <c r="F74" s="91"/>
      <c r="G74" s="91"/>
      <c r="H74" s="91"/>
      <c r="I74" s="91"/>
      <c r="J74" s="91"/>
      <c r="K74" s="91"/>
      <c r="L74" s="91"/>
      <c r="M74" s="91"/>
      <c r="N74" s="91"/>
      <c r="O74" s="91"/>
      <c r="P74" s="91"/>
      <c r="Q74" s="91"/>
      <c r="R74" s="91"/>
      <c r="S74" s="91"/>
      <c r="T74" s="91"/>
      <c r="U74" s="91"/>
      <c r="V74" s="91"/>
      <c r="W74" s="91"/>
      <c r="X74" s="91"/>
      <c r="Y74" s="44">
        <v>60</v>
      </c>
    </row>
    <row r="75" spans="2:25" ht="24" customHeight="1" x14ac:dyDescent="0.25">
      <c r="B75" s="51" t="str">
        <f ca="1">IF(OFFSET(Identité!$C$34,0,Y75)&lt;&gt;"",OFFSET(Identité!$C$34,0,Y75),"")</f>
        <v/>
      </c>
      <c r="C75" s="51" t="str">
        <f ca="1">IF(OFFSET(Identité!$C$35,0,Y75)&lt;&gt;"",OFFSET(Identité!$C$35,0,Y75),"")</f>
        <v/>
      </c>
      <c r="D75" s="51" t="str">
        <f ca="1">IF(OFFSET(Identité!$C$36,0,Y75)&lt;&gt;"",OFFSET(Identité!$C$36,0,Y75),"")</f>
        <v/>
      </c>
      <c r="E75" s="91"/>
      <c r="F75" s="91"/>
      <c r="G75" s="91"/>
      <c r="H75" s="91"/>
      <c r="I75" s="91"/>
      <c r="J75" s="91"/>
      <c r="K75" s="91"/>
      <c r="L75" s="91"/>
      <c r="M75" s="91"/>
      <c r="N75" s="91"/>
      <c r="O75" s="91"/>
      <c r="P75" s="91"/>
      <c r="Q75" s="91"/>
      <c r="R75" s="91"/>
      <c r="S75" s="91"/>
      <c r="T75" s="91"/>
      <c r="U75" s="91"/>
      <c r="V75" s="91"/>
      <c r="W75" s="91"/>
      <c r="X75" s="91"/>
      <c r="Y75" s="44">
        <v>61</v>
      </c>
    </row>
    <row r="76" spans="2:25" ht="24" customHeight="1" x14ac:dyDescent="0.25">
      <c r="B76" s="51" t="str">
        <f ca="1">IF(OFFSET(Identité!$C$34,0,Y76)&lt;&gt;"",OFFSET(Identité!$C$34,0,Y76),"")</f>
        <v/>
      </c>
      <c r="C76" s="51" t="str">
        <f ca="1">IF(OFFSET(Identité!$C$35,0,Y76)&lt;&gt;"",OFFSET(Identité!$C$35,0,Y76),"")</f>
        <v/>
      </c>
      <c r="D76" s="51" t="str">
        <f ca="1">IF(OFFSET(Identité!$C$36,0,Y76)&lt;&gt;"",OFFSET(Identité!$C$36,0,Y76),"")</f>
        <v/>
      </c>
      <c r="E76" s="91"/>
      <c r="F76" s="91"/>
      <c r="G76" s="91"/>
      <c r="H76" s="91"/>
      <c r="I76" s="91"/>
      <c r="J76" s="91"/>
      <c r="K76" s="91"/>
      <c r="L76" s="91"/>
      <c r="M76" s="91"/>
      <c r="N76" s="91"/>
      <c r="O76" s="91"/>
      <c r="P76" s="91"/>
      <c r="Q76" s="91"/>
      <c r="R76" s="91"/>
      <c r="S76" s="91"/>
      <c r="T76" s="91"/>
      <c r="U76" s="91"/>
      <c r="V76" s="91"/>
      <c r="W76" s="91"/>
      <c r="X76" s="91"/>
      <c r="Y76" s="44">
        <v>62</v>
      </c>
    </row>
    <row r="77" spans="2:25" ht="24" customHeight="1" x14ac:dyDescent="0.25">
      <c r="B77" s="51" t="str">
        <f ca="1">IF(OFFSET(Identité!$C$34,0,Y77)&lt;&gt;"",OFFSET(Identité!$C$34,0,Y77),"")</f>
        <v/>
      </c>
      <c r="C77" s="51" t="str">
        <f ca="1">IF(OFFSET(Identité!$C$35,0,Y77)&lt;&gt;"",OFFSET(Identité!$C$35,0,Y77),"")</f>
        <v/>
      </c>
      <c r="D77" s="51" t="str">
        <f ca="1">IF(OFFSET(Identité!$C$36,0,Y77)&lt;&gt;"",OFFSET(Identité!$C$36,0,Y77),"")</f>
        <v/>
      </c>
      <c r="E77" s="91"/>
      <c r="F77" s="91"/>
      <c r="G77" s="91"/>
      <c r="H77" s="91"/>
      <c r="I77" s="91"/>
      <c r="J77" s="91"/>
      <c r="K77" s="91"/>
      <c r="L77" s="91"/>
      <c r="M77" s="91"/>
      <c r="N77" s="91"/>
      <c r="O77" s="91"/>
      <c r="P77" s="91"/>
      <c r="Q77" s="91"/>
      <c r="R77" s="91"/>
      <c r="S77" s="91"/>
      <c r="T77" s="91"/>
      <c r="U77" s="91"/>
      <c r="V77" s="91"/>
      <c r="W77" s="91"/>
      <c r="X77" s="91"/>
      <c r="Y77" s="44">
        <v>63</v>
      </c>
    </row>
    <row r="78" spans="2:25" ht="24" customHeight="1" x14ac:dyDescent="0.25">
      <c r="B78" s="51" t="str">
        <f ca="1">IF(OFFSET(Identité!$C$34,0,Y78)&lt;&gt;"",OFFSET(Identité!$C$34,0,Y78),"")</f>
        <v/>
      </c>
      <c r="C78" s="51" t="str">
        <f ca="1">IF(OFFSET(Identité!$C$35,0,Y78)&lt;&gt;"",OFFSET(Identité!$C$35,0,Y78),"")</f>
        <v/>
      </c>
      <c r="D78" s="51" t="str">
        <f ca="1">IF(OFFSET(Identité!$C$36,0,Y78)&lt;&gt;"",OFFSET(Identité!$C$36,0,Y78),"")</f>
        <v/>
      </c>
      <c r="E78" s="91"/>
      <c r="F78" s="91"/>
      <c r="G78" s="91"/>
      <c r="H78" s="91"/>
      <c r="I78" s="91"/>
      <c r="J78" s="91"/>
      <c r="K78" s="91"/>
      <c r="L78" s="91"/>
      <c r="M78" s="91"/>
      <c r="N78" s="91"/>
      <c r="O78" s="91"/>
      <c r="P78" s="91"/>
      <c r="Q78" s="91"/>
      <c r="R78" s="91"/>
      <c r="S78" s="91"/>
      <c r="T78" s="91"/>
      <c r="U78" s="91"/>
      <c r="V78" s="91"/>
      <c r="W78" s="91"/>
      <c r="X78" s="91"/>
      <c r="Y78" s="44">
        <v>64</v>
      </c>
    </row>
    <row r="79" spans="2:25" ht="24" customHeight="1" x14ac:dyDescent="0.25">
      <c r="B79" s="51" t="str">
        <f ca="1">IF(OFFSET(Identité!$C$34,0,Y79)&lt;&gt;"",OFFSET(Identité!$C$34,0,Y79),"")</f>
        <v/>
      </c>
      <c r="C79" s="51" t="str">
        <f ca="1">IF(OFFSET(Identité!$C$35,0,Y79)&lt;&gt;"",OFFSET(Identité!$C$35,0,Y79),"")</f>
        <v/>
      </c>
      <c r="D79" s="51" t="str">
        <f ca="1">IF(OFFSET(Identité!$C$36,0,Y79)&lt;&gt;"",OFFSET(Identité!$C$36,0,Y79),"")</f>
        <v/>
      </c>
      <c r="E79" s="91"/>
      <c r="F79" s="91"/>
      <c r="G79" s="91"/>
      <c r="H79" s="91"/>
      <c r="I79" s="91"/>
      <c r="J79" s="91"/>
      <c r="K79" s="91"/>
      <c r="L79" s="91"/>
      <c r="M79" s="91"/>
      <c r="N79" s="91"/>
      <c r="O79" s="91"/>
      <c r="P79" s="91"/>
      <c r="Q79" s="91"/>
      <c r="R79" s="91"/>
      <c r="S79" s="91"/>
      <c r="T79" s="91"/>
      <c r="U79" s="91"/>
      <c r="V79" s="91"/>
      <c r="W79" s="91"/>
      <c r="X79" s="91"/>
      <c r="Y79" s="44">
        <v>65</v>
      </c>
    </row>
    <row r="80" spans="2:25" ht="24" customHeight="1" x14ac:dyDescent="0.25">
      <c r="B80" s="51" t="str">
        <f ca="1">IF(OFFSET(Identité!$C$34,0,Y80)&lt;&gt;"",OFFSET(Identité!$C$34,0,Y80),"")</f>
        <v/>
      </c>
      <c r="C80" s="51" t="str">
        <f ca="1">IF(OFFSET(Identité!$C$35,0,Y80)&lt;&gt;"",OFFSET(Identité!$C$35,0,Y80),"")</f>
        <v/>
      </c>
      <c r="D80" s="51" t="str">
        <f ca="1">IF(OFFSET(Identité!$C$36,0,Y80)&lt;&gt;"",OFFSET(Identité!$C$36,0,Y80),"")</f>
        <v/>
      </c>
      <c r="E80" s="91"/>
      <c r="F80" s="91"/>
      <c r="G80" s="91"/>
      <c r="H80" s="91"/>
      <c r="I80" s="91"/>
      <c r="J80" s="91"/>
      <c r="K80" s="91"/>
      <c r="L80" s="91"/>
      <c r="M80" s="91"/>
      <c r="N80" s="91"/>
      <c r="O80" s="91"/>
      <c r="P80" s="91"/>
      <c r="Q80" s="91"/>
      <c r="R80" s="91"/>
      <c r="S80" s="91"/>
      <c r="T80" s="91"/>
      <c r="U80" s="91"/>
      <c r="V80" s="91"/>
      <c r="W80" s="91"/>
      <c r="X80" s="91"/>
      <c r="Y80" s="44">
        <v>66</v>
      </c>
    </row>
    <row r="81" spans="2:25" ht="24" customHeight="1" x14ac:dyDescent="0.25">
      <c r="B81" s="51" t="str">
        <f ca="1">IF(OFFSET(Identité!$C$34,0,Y81)&lt;&gt;"",OFFSET(Identité!$C$34,0,Y81),"")</f>
        <v/>
      </c>
      <c r="C81" s="51" t="str">
        <f ca="1">IF(OFFSET(Identité!$C$35,0,Y81)&lt;&gt;"",OFFSET(Identité!$C$35,0,Y81),"")</f>
        <v/>
      </c>
      <c r="D81" s="51" t="str">
        <f ca="1">IF(OFFSET(Identité!$C$36,0,Y81)&lt;&gt;"",OFFSET(Identité!$C$36,0,Y81),"")</f>
        <v/>
      </c>
      <c r="E81" s="91"/>
      <c r="F81" s="91"/>
      <c r="G81" s="91"/>
      <c r="H81" s="91"/>
      <c r="I81" s="91"/>
      <c r="J81" s="91"/>
      <c r="K81" s="91"/>
      <c r="L81" s="91"/>
      <c r="M81" s="91"/>
      <c r="N81" s="91"/>
      <c r="O81" s="91"/>
      <c r="P81" s="91"/>
      <c r="Q81" s="91"/>
      <c r="R81" s="91"/>
      <c r="S81" s="91"/>
      <c r="T81" s="91"/>
      <c r="U81" s="91"/>
      <c r="V81" s="91"/>
      <c r="W81" s="91"/>
      <c r="X81" s="91"/>
      <c r="Y81" s="44">
        <v>67</v>
      </c>
    </row>
    <row r="82" spans="2:25" ht="24" customHeight="1" x14ac:dyDescent="0.25">
      <c r="B82" s="51" t="str">
        <f ca="1">IF(OFFSET(Identité!$C$34,0,Y82)&lt;&gt;"",OFFSET(Identité!$C$34,0,Y82),"")</f>
        <v/>
      </c>
      <c r="C82" s="51" t="str">
        <f ca="1">IF(OFFSET(Identité!$C$35,0,Y82)&lt;&gt;"",OFFSET(Identité!$C$35,0,Y82),"")</f>
        <v/>
      </c>
      <c r="D82" s="51" t="str">
        <f ca="1">IF(OFFSET(Identité!$C$36,0,Y82)&lt;&gt;"",OFFSET(Identité!$C$36,0,Y82),"")</f>
        <v/>
      </c>
      <c r="E82" s="91"/>
      <c r="F82" s="91"/>
      <c r="G82" s="91"/>
      <c r="H82" s="91"/>
      <c r="I82" s="91"/>
      <c r="J82" s="91"/>
      <c r="K82" s="91"/>
      <c r="L82" s="91"/>
      <c r="M82" s="91"/>
      <c r="N82" s="91"/>
      <c r="O82" s="91"/>
      <c r="P82" s="91"/>
      <c r="Q82" s="91"/>
      <c r="R82" s="91"/>
      <c r="S82" s="91"/>
      <c r="T82" s="91"/>
      <c r="U82" s="91"/>
      <c r="V82" s="91"/>
      <c r="W82" s="91"/>
      <c r="X82" s="91"/>
      <c r="Y82" s="44">
        <v>68</v>
      </c>
    </row>
    <row r="83" spans="2:25" ht="24" customHeight="1" x14ac:dyDescent="0.25">
      <c r="B83" s="51" t="str">
        <f ca="1">IF(OFFSET(Identité!$C$34,0,Y83)&lt;&gt;"",OFFSET(Identité!$C$34,0,Y83),"")</f>
        <v/>
      </c>
      <c r="C83" s="51" t="str">
        <f ca="1">IF(OFFSET(Identité!$C$35,0,Y83)&lt;&gt;"",OFFSET(Identité!$C$35,0,Y83),"")</f>
        <v/>
      </c>
      <c r="D83" s="51" t="str">
        <f ca="1">IF(OFFSET(Identité!$C$36,0,Y83)&lt;&gt;"",OFFSET(Identité!$C$36,0,Y83),"")</f>
        <v/>
      </c>
      <c r="E83" s="91"/>
      <c r="F83" s="91"/>
      <c r="G83" s="91"/>
      <c r="H83" s="91"/>
      <c r="I83" s="91"/>
      <c r="J83" s="91"/>
      <c r="K83" s="91"/>
      <c r="L83" s="91"/>
      <c r="M83" s="91"/>
      <c r="N83" s="91"/>
      <c r="O83" s="91"/>
      <c r="P83" s="91"/>
      <c r="Q83" s="91"/>
      <c r="R83" s="91"/>
      <c r="S83" s="91"/>
      <c r="T83" s="91"/>
      <c r="U83" s="91"/>
      <c r="V83" s="91"/>
      <c r="W83" s="91"/>
      <c r="X83" s="91"/>
      <c r="Y83" s="44">
        <v>69</v>
      </c>
    </row>
    <row r="84" spans="2:25" ht="24" customHeight="1" x14ac:dyDescent="0.25">
      <c r="B84" s="51" t="str">
        <f ca="1">IF(OFFSET(Identité!$C$34,0,Y84)&lt;&gt;"",OFFSET(Identité!$C$34,0,Y84),"")</f>
        <v/>
      </c>
      <c r="C84" s="51" t="str">
        <f ca="1">IF(OFFSET(Identité!$C$35,0,Y84)&lt;&gt;"",OFFSET(Identité!$C$35,0,Y84),"")</f>
        <v/>
      </c>
      <c r="D84" s="51" t="str">
        <f ca="1">IF(OFFSET(Identité!$C$36,0,Y84)&lt;&gt;"",OFFSET(Identité!$C$36,0,Y84),"")</f>
        <v/>
      </c>
      <c r="E84" s="91"/>
      <c r="F84" s="91"/>
      <c r="G84" s="91"/>
      <c r="H84" s="91"/>
      <c r="I84" s="91"/>
      <c r="J84" s="91"/>
      <c r="K84" s="91"/>
      <c r="L84" s="91"/>
      <c r="M84" s="91"/>
      <c r="N84" s="91"/>
      <c r="O84" s="91"/>
      <c r="P84" s="91"/>
      <c r="Q84" s="91"/>
      <c r="R84" s="91"/>
      <c r="S84" s="91"/>
      <c r="T84" s="91"/>
      <c r="U84" s="91"/>
      <c r="V84" s="91"/>
      <c r="W84" s="91"/>
      <c r="X84" s="91"/>
      <c r="Y84" s="44">
        <v>70</v>
      </c>
    </row>
    <row r="85" spans="2:25" ht="24" customHeight="1" x14ac:dyDescent="0.25">
      <c r="B85" s="51" t="str">
        <f ca="1">IF(OFFSET(Identité!$C$34,0,Y85)&lt;&gt;"",OFFSET(Identité!$C$34,0,Y85),"")</f>
        <v/>
      </c>
      <c r="C85" s="51" t="str">
        <f ca="1">IF(OFFSET(Identité!$C$35,0,Y85)&lt;&gt;"",OFFSET(Identité!$C$35,0,Y85),"")</f>
        <v/>
      </c>
      <c r="D85" s="51" t="str">
        <f ca="1">IF(OFFSET(Identité!$C$36,0,Y85)&lt;&gt;"",OFFSET(Identité!$C$36,0,Y85),"")</f>
        <v/>
      </c>
      <c r="E85" s="91"/>
      <c r="F85" s="91"/>
      <c r="G85" s="91"/>
      <c r="H85" s="91"/>
      <c r="I85" s="91"/>
      <c r="J85" s="91"/>
      <c r="K85" s="91"/>
      <c r="L85" s="91"/>
      <c r="M85" s="91"/>
      <c r="N85" s="91"/>
      <c r="O85" s="91"/>
      <c r="P85" s="91"/>
      <c r="Q85" s="91"/>
      <c r="R85" s="91"/>
      <c r="S85" s="91"/>
      <c r="T85" s="91"/>
      <c r="U85" s="91"/>
      <c r="V85" s="91"/>
      <c r="W85" s="91"/>
      <c r="X85" s="91"/>
      <c r="Y85" s="44">
        <v>71</v>
      </c>
    </row>
    <row r="86" spans="2:25" ht="24" customHeight="1" x14ac:dyDescent="0.25">
      <c r="B86" s="51" t="str">
        <f ca="1">IF(OFFSET(Identité!$C$34,0,Y86)&lt;&gt;"",OFFSET(Identité!$C$34,0,Y86),"")</f>
        <v/>
      </c>
      <c r="C86" s="51" t="str">
        <f ca="1">IF(OFFSET(Identité!$C$35,0,Y86)&lt;&gt;"",OFFSET(Identité!$C$35,0,Y86),"")</f>
        <v/>
      </c>
      <c r="D86" s="51" t="str">
        <f ca="1">IF(OFFSET(Identité!$C$36,0,Y86)&lt;&gt;"",OFFSET(Identité!$C$36,0,Y86),"")</f>
        <v/>
      </c>
      <c r="E86" s="91"/>
      <c r="F86" s="91"/>
      <c r="G86" s="91"/>
      <c r="H86" s="91"/>
      <c r="I86" s="91"/>
      <c r="J86" s="91"/>
      <c r="K86" s="91"/>
      <c r="L86" s="91"/>
      <c r="M86" s="91"/>
      <c r="N86" s="91"/>
      <c r="O86" s="91"/>
      <c r="P86" s="91"/>
      <c r="Q86" s="91"/>
      <c r="R86" s="91"/>
      <c r="S86" s="91"/>
      <c r="T86" s="91"/>
      <c r="U86" s="91"/>
      <c r="V86" s="91"/>
      <c r="W86" s="91"/>
      <c r="X86" s="91"/>
      <c r="Y86" s="44">
        <v>72</v>
      </c>
    </row>
    <row r="87" spans="2:25" ht="24" customHeight="1" x14ac:dyDescent="0.25">
      <c r="B87" s="51" t="str">
        <f ca="1">IF(OFFSET(Identité!$C$34,0,Y87)&lt;&gt;"",OFFSET(Identité!$C$34,0,Y87),"")</f>
        <v/>
      </c>
      <c r="C87" s="51" t="str">
        <f ca="1">IF(OFFSET(Identité!$C$35,0,Y87)&lt;&gt;"",OFFSET(Identité!$C$35,0,Y87),"")</f>
        <v/>
      </c>
      <c r="D87" s="51" t="str">
        <f ca="1">IF(OFFSET(Identité!$C$36,0,Y87)&lt;&gt;"",OFFSET(Identité!$C$36,0,Y87),"")</f>
        <v/>
      </c>
      <c r="E87" s="91"/>
      <c r="F87" s="91"/>
      <c r="G87" s="91"/>
      <c r="H87" s="91"/>
      <c r="I87" s="91"/>
      <c r="J87" s="91"/>
      <c r="K87" s="91"/>
      <c r="L87" s="91"/>
      <c r="M87" s="91"/>
      <c r="N87" s="91"/>
      <c r="O87" s="91"/>
      <c r="P87" s="91"/>
      <c r="Q87" s="91"/>
      <c r="R87" s="91"/>
      <c r="S87" s="91"/>
      <c r="T87" s="91"/>
      <c r="U87" s="91"/>
      <c r="V87" s="91"/>
      <c r="W87" s="91"/>
      <c r="X87" s="91"/>
      <c r="Y87" s="44">
        <v>73</v>
      </c>
    </row>
    <row r="88" spans="2:25" ht="24" customHeight="1" x14ac:dyDescent="0.25">
      <c r="B88" s="51" t="str">
        <f ca="1">IF(OFFSET(Identité!$C$34,0,Y88)&lt;&gt;"",OFFSET(Identité!$C$34,0,Y88),"")</f>
        <v/>
      </c>
      <c r="C88" s="51" t="str">
        <f ca="1">IF(OFFSET(Identité!$C$35,0,Y88)&lt;&gt;"",OFFSET(Identité!$C$35,0,Y88),"")</f>
        <v/>
      </c>
      <c r="D88" s="51" t="str">
        <f ca="1">IF(OFFSET(Identité!$C$36,0,Y88)&lt;&gt;"",OFFSET(Identité!$C$36,0,Y88),"")</f>
        <v/>
      </c>
      <c r="E88" s="91"/>
      <c r="F88" s="91"/>
      <c r="G88" s="91"/>
      <c r="H88" s="91"/>
      <c r="I88" s="91"/>
      <c r="J88" s="91"/>
      <c r="K88" s="91"/>
      <c r="L88" s="91"/>
      <c r="M88" s="91"/>
      <c r="N88" s="91"/>
      <c r="O88" s="91"/>
      <c r="P88" s="91"/>
      <c r="Q88" s="91"/>
      <c r="R88" s="91"/>
      <c r="S88" s="91"/>
      <c r="T88" s="91"/>
      <c r="U88" s="91"/>
      <c r="V88" s="91"/>
      <c r="W88" s="91"/>
      <c r="X88" s="91"/>
      <c r="Y88" s="44">
        <v>74</v>
      </c>
    </row>
    <row r="89" spans="2:25" ht="24" customHeight="1" x14ac:dyDescent="0.25">
      <c r="B89" s="51" t="str">
        <f ca="1">IF(OFFSET(Identité!$C$34,0,Y89)&lt;&gt;"",OFFSET(Identité!$C$34,0,Y89),"")</f>
        <v/>
      </c>
      <c r="C89" s="51" t="str">
        <f ca="1">IF(OFFSET(Identité!$C$35,0,Y89)&lt;&gt;"",OFFSET(Identité!$C$35,0,Y89),"")</f>
        <v/>
      </c>
      <c r="D89" s="51" t="str">
        <f ca="1">IF(OFFSET(Identité!$C$36,0,Y89)&lt;&gt;"",OFFSET(Identité!$C$36,0,Y89),"")</f>
        <v/>
      </c>
      <c r="E89" s="91"/>
      <c r="F89" s="91"/>
      <c r="G89" s="91"/>
      <c r="H89" s="91"/>
      <c r="I89" s="91"/>
      <c r="J89" s="91"/>
      <c r="K89" s="91"/>
      <c r="L89" s="91"/>
      <c r="M89" s="91"/>
      <c r="N89" s="91"/>
      <c r="O89" s="91"/>
      <c r="P89" s="91"/>
      <c r="Q89" s="91"/>
      <c r="R89" s="91"/>
      <c r="S89" s="91"/>
      <c r="T89" s="91"/>
      <c r="U89" s="91"/>
      <c r="V89" s="91"/>
      <c r="W89" s="91"/>
      <c r="X89" s="91"/>
      <c r="Y89" s="44">
        <v>75</v>
      </c>
    </row>
    <row r="90" spans="2:25" ht="24" customHeight="1" x14ac:dyDescent="0.25">
      <c r="B90" s="51" t="str">
        <f ca="1">IF(OFFSET(Identité!$C$34,0,Y90)&lt;&gt;"",OFFSET(Identité!$C$34,0,Y90),"")</f>
        <v/>
      </c>
      <c r="C90" s="51" t="str">
        <f ca="1">IF(OFFSET(Identité!$C$35,0,Y90)&lt;&gt;"",OFFSET(Identité!$C$35,0,Y90),"")</f>
        <v/>
      </c>
      <c r="D90" s="51" t="str">
        <f ca="1">IF(OFFSET(Identité!$C$36,0,Y90)&lt;&gt;"",OFFSET(Identité!$C$36,0,Y90),"")</f>
        <v/>
      </c>
      <c r="E90" s="91"/>
      <c r="F90" s="91"/>
      <c r="G90" s="91"/>
      <c r="H90" s="91"/>
      <c r="I90" s="91"/>
      <c r="J90" s="91"/>
      <c r="K90" s="91"/>
      <c r="L90" s="91"/>
      <c r="M90" s="91"/>
      <c r="N90" s="91"/>
      <c r="O90" s="91"/>
      <c r="P90" s="91"/>
      <c r="Q90" s="91"/>
      <c r="R90" s="91"/>
      <c r="S90" s="91"/>
      <c r="T90" s="91"/>
      <c r="U90" s="91"/>
      <c r="V90" s="91"/>
      <c r="W90" s="91"/>
      <c r="X90" s="91"/>
      <c r="Y90" s="44">
        <v>76</v>
      </c>
    </row>
    <row r="91" spans="2:25" ht="24" customHeight="1" x14ac:dyDescent="0.25">
      <c r="B91" s="51" t="str">
        <f ca="1">IF(OFFSET(Identité!$C$34,0,Y91)&lt;&gt;"",OFFSET(Identité!$C$34,0,Y91),"")</f>
        <v/>
      </c>
      <c r="C91" s="51" t="str">
        <f ca="1">IF(OFFSET(Identité!$C$35,0,Y91)&lt;&gt;"",OFFSET(Identité!$C$35,0,Y91),"")</f>
        <v/>
      </c>
      <c r="D91" s="51" t="str">
        <f ca="1">IF(OFFSET(Identité!$C$36,0,Y91)&lt;&gt;"",OFFSET(Identité!$C$36,0,Y91),"")</f>
        <v/>
      </c>
      <c r="E91" s="91"/>
      <c r="F91" s="91"/>
      <c r="G91" s="91"/>
      <c r="H91" s="91"/>
      <c r="I91" s="91"/>
      <c r="J91" s="91"/>
      <c r="K91" s="91"/>
      <c r="L91" s="91"/>
      <c r="M91" s="91"/>
      <c r="N91" s="91"/>
      <c r="O91" s="91"/>
      <c r="P91" s="91"/>
      <c r="Q91" s="91"/>
      <c r="R91" s="91"/>
      <c r="S91" s="91"/>
      <c r="T91" s="91"/>
      <c r="U91" s="91"/>
      <c r="V91" s="91"/>
      <c r="W91" s="91"/>
      <c r="X91" s="91"/>
      <c r="Y91" s="44">
        <v>77</v>
      </c>
    </row>
    <row r="92" spans="2:25" ht="24" customHeight="1" x14ac:dyDescent="0.25">
      <c r="B92" s="51" t="str">
        <f ca="1">IF(OFFSET(Identité!$C$34,0,Y92)&lt;&gt;"",OFFSET(Identité!$C$34,0,Y92),"")</f>
        <v/>
      </c>
      <c r="C92" s="51" t="str">
        <f ca="1">IF(OFFSET(Identité!$C$35,0,Y92)&lt;&gt;"",OFFSET(Identité!$C$35,0,Y92),"")</f>
        <v/>
      </c>
      <c r="D92" s="51" t="str">
        <f ca="1">IF(OFFSET(Identité!$C$36,0,Y92)&lt;&gt;"",OFFSET(Identité!$C$36,0,Y92),"")</f>
        <v/>
      </c>
      <c r="E92" s="91"/>
      <c r="F92" s="91"/>
      <c r="G92" s="91"/>
      <c r="H92" s="91"/>
      <c r="I92" s="91"/>
      <c r="J92" s="91"/>
      <c r="K92" s="91"/>
      <c r="L92" s="91"/>
      <c r="M92" s="91"/>
      <c r="N92" s="91"/>
      <c r="O92" s="91"/>
      <c r="P92" s="91"/>
      <c r="Q92" s="91"/>
      <c r="R92" s="91"/>
      <c r="S92" s="91"/>
      <c r="T92" s="91"/>
      <c r="U92" s="91"/>
      <c r="V92" s="91"/>
      <c r="W92" s="91"/>
      <c r="X92" s="91"/>
      <c r="Y92" s="44">
        <v>78</v>
      </c>
    </row>
    <row r="93" spans="2:25" ht="24" customHeight="1" x14ac:dyDescent="0.25">
      <c r="B93" s="51" t="str">
        <f ca="1">IF(OFFSET(Identité!$C$34,0,Y93)&lt;&gt;"",OFFSET(Identité!$C$34,0,Y93),"")</f>
        <v/>
      </c>
      <c r="C93" s="51" t="str">
        <f ca="1">IF(OFFSET(Identité!$C$35,0,Y93)&lt;&gt;"",OFFSET(Identité!$C$35,0,Y93),"")</f>
        <v/>
      </c>
      <c r="D93" s="51" t="str">
        <f ca="1">IF(OFFSET(Identité!$C$36,0,Y93)&lt;&gt;"",OFFSET(Identité!$C$36,0,Y93),"")</f>
        <v/>
      </c>
      <c r="E93" s="91"/>
      <c r="F93" s="91"/>
      <c r="G93" s="91"/>
      <c r="H93" s="91"/>
      <c r="I93" s="91"/>
      <c r="J93" s="91"/>
      <c r="K93" s="91"/>
      <c r="L93" s="91"/>
      <c r="M93" s="91"/>
      <c r="N93" s="91"/>
      <c r="O93" s="91"/>
      <c r="P93" s="91"/>
      <c r="Q93" s="91"/>
      <c r="R93" s="91"/>
      <c r="S93" s="91"/>
      <c r="T93" s="91"/>
      <c r="U93" s="91"/>
      <c r="V93" s="91"/>
      <c r="W93" s="91"/>
      <c r="X93" s="91"/>
      <c r="Y93" s="44">
        <v>79</v>
      </c>
    </row>
    <row r="94" spans="2:25" ht="24" customHeight="1" x14ac:dyDescent="0.25">
      <c r="B94" s="51" t="str">
        <f ca="1">IF(OFFSET(Identité!$C$34,0,Y94)&lt;&gt;"",OFFSET(Identité!$C$34,0,Y94),"")</f>
        <v/>
      </c>
      <c r="C94" s="51" t="str">
        <f ca="1">IF(OFFSET(Identité!$C$35,0,Y94)&lt;&gt;"",OFFSET(Identité!$C$35,0,Y94),"")</f>
        <v/>
      </c>
      <c r="D94" s="51" t="str">
        <f ca="1">IF(OFFSET(Identité!$C$36,0,Y94)&lt;&gt;"",OFFSET(Identité!$C$36,0,Y94),"")</f>
        <v/>
      </c>
      <c r="E94" s="91"/>
      <c r="F94" s="91"/>
      <c r="G94" s="91"/>
      <c r="H94" s="91"/>
      <c r="I94" s="91"/>
      <c r="J94" s="91"/>
      <c r="K94" s="91"/>
      <c r="L94" s="91"/>
      <c r="M94" s="91"/>
      <c r="N94" s="91"/>
      <c r="O94" s="91"/>
      <c r="P94" s="91"/>
      <c r="Q94" s="91"/>
      <c r="R94" s="91"/>
      <c r="S94" s="91"/>
      <c r="T94" s="91"/>
      <c r="U94" s="91"/>
      <c r="V94" s="91"/>
      <c r="W94" s="91"/>
      <c r="X94" s="91"/>
      <c r="Y94" s="44">
        <v>80</v>
      </c>
    </row>
    <row r="95" spans="2:25" ht="24" customHeight="1" x14ac:dyDescent="0.25">
      <c r="B95" s="51" t="str">
        <f ca="1">IF(OFFSET(Identité!$C$34,0,Y95)&lt;&gt;"",OFFSET(Identité!$C$34,0,Y95),"")</f>
        <v/>
      </c>
      <c r="C95" s="51" t="str">
        <f ca="1">IF(OFFSET(Identité!$C$35,0,Y95)&lt;&gt;"",OFFSET(Identité!$C$35,0,Y95),"")</f>
        <v/>
      </c>
      <c r="D95" s="51" t="str">
        <f ca="1">IF(OFFSET(Identité!$C$36,0,Y95)&lt;&gt;"",OFFSET(Identité!$C$36,0,Y95),"")</f>
        <v/>
      </c>
      <c r="E95" s="91"/>
      <c r="F95" s="91"/>
      <c r="G95" s="91"/>
      <c r="H95" s="91"/>
      <c r="I95" s="91"/>
      <c r="J95" s="91"/>
      <c r="K95" s="91"/>
      <c r="L95" s="91"/>
      <c r="M95" s="91"/>
      <c r="N95" s="91"/>
      <c r="O95" s="91"/>
      <c r="P95" s="91"/>
      <c r="Q95" s="91"/>
      <c r="R95" s="91"/>
      <c r="S95" s="91"/>
      <c r="T95" s="91"/>
      <c r="U95" s="91"/>
      <c r="V95" s="91"/>
      <c r="W95" s="91"/>
      <c r="X95" s="91"/>
      <c r="Y95" s="44">
        <v>81</v>
      </c>
    </row>
    <row r="96" spans="2:25" ht="24" customHeight="1" x14ac:dyDescent="0.25">
      <c r="B96" s="51" t="str">
        <f ca="1">IF(OFFSET(Identité!$C$34,0,Y96)&lt;&gt;"",OFFSET(Identité!$C$34,0,Y96),"")</f>
        <v/>
      </c>
      <c r="C96" s="51" t="str">
        <f ca="1">IF(OFFSET(Identité!$C$35,0,Y96)&lt;&gt;"",OFFSET(Identité!$C$35,0,Y96),"")</f>
        <v/>
      </c>
      <c r="D96" s="51" t="str">
        <f ca="1">IF(OFFSET(Identité!$C$36,0,Y96)&lt;&gt;"",OFFSET(Identité!$C$36,0,Y96),"")</f>
        <v/>
      </c>
      <c r="E96" s="91"/>
      <c r="F96" s="91"/>
      <c r="G96" s="91"/>
      <c r="H96" s="91"/>
      <c r="I96" s="91"/>
      <c r="J96" s="91"/>
      <c r="K96" s="91"/>
      <c r="L96" s="91"/>
      <c r="M96" s="91"/>
      <c r="N96" s="91"/>
      <c r="O96" s="91"/>
      <c r="P96" s="91"/>
      <c r="Q96" s="91"/>
      <c r="R96" s="91"/>
      <c r="S96" s="91"/>
      <c r="T96" s="91"/>
      <c r="U96" s="91"/>
      <c r="V96" s="91"/>
      <c r="W96" s="91"/>
      <c r="X96" s="91"/>
      <c r="Y96" s="44">
        <v>82</v>
      </c>
    </row>
    <row r="97" spans="2:25" ht="24" customHeight="1" x14ac:dyDescent="0.25">
      <c r="B97" s="51" t="str">
        <f ca="1">IF(OFFSET(Identité!$C$34,0,Y97)&lt;&gt;"",OFFSET(Identité!$C$34,0,Y97),"")</f>
        <v/>
      </c>
      <c r="C97" s="51" t="str">
        <f ca="1">IF(OFFSET(Identité!$C$35,0,Y97)&lt;&gt;"",OFFSET(Identité!$C$35,0,Y97),"")</f>
        <v/>
      </c>
      <c r="D97" s="51" t="str">
        <f ca="1">IF(OFFSET(Identité!$C$36,0,Y97)&lt;&gt;"",OFFSET(Identité!$C$36,0,Y97),"")</f>
        <v/>
      </c>
      <c r="E97" s="91"/>
      <c r="F97" s="91"/>
      <c r="G97" s="91"/>
      <c r="H97" s="91"/>
      <c r="I97" s="91"/>
      <c r="J97" s="91"/>
      <c r="K97" s="91"/>
      <c r="L97" s="91"/>
      <c r="M97" s="91"/>
      <c r="N97" s="91"/>
      <c r="O97" s="91"/>
      <c r="P97" s="91"/>
      <c r="Q97" s="91"/>
      <c r="R97" s="91"/>
      <c r="S97" s="91"/>
      <c r="T97" s="91"/>
      <c r="U97" s="91"/>
      <c r="V97" s="91"/>
      <c r="W97" s="91"/>
      <c r="X97" s="91"/>
      <c r="Y97" s="44">
        <v>83</v>
      </c>
    </row>
    <row r="98" spans="2:25" ht="24" customHeight="1" x14ac:dyDescent="0.25">
      <c r="B98" s="51" t="str">
        <f ca="1">IF(OFFSET(Identité!$C$34,0,Y98)&lt;&gt;"",OFFSET(Identité!$C$34,0,Y98),"")</f>
        <v/>
      </c>
      <c r="C98" s="51" t="str">
        <f ca="1">IF(OFFSET(Identité!$C$35,0,Y98)&lt;&gt;"",OFFSET(Identité!$C$35,0,Y98),"")</f>
        <v/>
      </c>
      <c r="D98" s="51" t="str">
        <f ca="1">IF(OFFSET(Identité!$C$36,0,Y98)&lt;&gt;"",OFFSET(Identité!$C$36,0,Y98),"")</f>
        <v/>
      </c>
      <c r="E98" s="91"/>
      <c r="F98" s="91"/>
      <c r="G98" s="91"/>
      <c r="H98" s="91"/>
      <c r="I98" s="91"/>
      <c r="J98" s="91"/>
      <c r="K98" s="91"/>
      <c r="L98" s="91"/>
      <c r="M98" s="91"/>
      <c r="N98" s="91"/>
      <c r="O98" s="91"/>
      <c r="P98" s="91"/>
      <c r="Q98" s="91"/>
      <c r="R98" s="91"/>
      <c r="S98" s="91"/>
      <c r="T98" s="91"/>
      <c r="U98" s="91"/>
      <c r="V98" s="91"/>
      <c r="W98" s="91"/>
      <c r="X98" s="91"/>
      <c r="Y98" s="44">
        <v>84</v>
      </c>
    </row>
    <row r="99" spans="2:25" ht="24" customHeight="1" x14ac:dyDescent="0.25">
      <c r="B99" s="51" t="str">
        <f ca="1">IF(OFFSET(Identité!$C$34,0,Y99)&lt;&gt;"",OFFSET(Identité!$C$34,0,Y99),"")</f>
        <v/>
      </c>
      <c r="C99" s="51" t="str">
        <f ca="1">IF(OFFSET(Identité!$C$35,0,Y99)&lt;&gt;"",OFFSET(Identité!$C$35,0,Y99),"")</f>
        <v/>
      </c>
      <c r="D99" s="51" t="str">
        <f ca="1">IF(OFFSET(Identité!$C$36,0,Y99)&lt;&gt;"",OFFSET(Identité!$C$36,0,Y99),"")</f>
        <v/>
      </c>
      <c r="E99" s="91"/>
      <c r="F99" s="91"/>
      <c r="G99" s="91"/>
      <c r="H99" s="91"/>
      <c r="I99" s="91"/>
      <c r="J99" s="91"/>
      <c r="K99" s="91"/>
      <c r="L99" s="91"/>
      <c r="M99" s="91"/>
      <c r="N99" s="91"/>
      <c r="O99" s="91"/>
      <c r="P99" s="91"/>
      <c r="Q99" s="91"/>
      <c r="R99" s="91"/>
      <c r="S99" s="91"/>
      <c r="T99" s="91"/>
      <c r="U99" s="91"/>
      <c r="V99" s="91"/>
      <c r="W99" s="91"/>
      <c r="X99" s="91"/>
      <c r="Y99" s="44">
        <v>85</v>
      </c>
    </row>
    <row r="100" spans="2:25" ht="24" customHeight="1" x14ac:dyDescent="0.25">
      <c r="B100" s="51" t="str">
        <f ca="1">IF(OFFSET(Identité!$C$34,0,Y100)&lt;&gt;"",OFFSET(Identité!$C$34,0,Y100),"")</f>
        <v/>
      </c>
      <c r="C100" s="51" t="str">
        <f ca="1">IF(OFFSET(Identité!$C$35,0,Y100)&lt;&gt;"",OFFSET(Identité!$C$35,0,Y100),"")</f>
        <v/>
      </c>
      <c r="D100" s="51" t="str">
        <f ca="1">IF(OFFSET(Identité!$C$36,0,Y100)&lt;&gt;"",OFFSET(Identité!$C$36,0,Y100),"")</f>
        <v/>
      </c>
      <c r="E100" s="91"/>
      <c r="F100" s="91"/>
      <c r="G100" s="91"/>
      <c r="H100" s="91"/>
      <c r="I100" s="91"/>
      <c r="J100" s="91"/>
      <c r="K100" s="91"/>
      <c r="L100" s="91"/>
      <c r="M100" s="91"/>
      <c r="N100" s="91"/>
      <c r="O100" s="91"/>
      <c r="P100" s="91"/>
      <c r="Q100" s="91"/>
      <c r="R100" s="91"/>
      <c r="S100" s="91"/>
      <c r="T100" s="91"/>
      <c r="U100" s="91"/>
      <c r="V100" s="91"/>
      <c r="W100" s="91"/>
      <c r="X100" s="91"/>
      <c r="Y100" s="44">
        <v>86</v>
      </c>
    </row>
    <row r="101" spans="2:25" ht="24" customHeight="1" x14ac:dyDescent="0.25">
      <c r="B101" s="51" t="str">
        <f ca="1">IF(OFFSET(Identité!$C$34,0,Y101)&lt;&gt;"",OFFSET(Identité!$C$34,0,Y101),"")</f>
        <v/>
      </c>
      <c r="C101" s="51" t="str">
        <f ca="1">IF(OFFSET(Identité!$C$35,0,Y101)&lt;&gt;"",OFFSET(Identité!$C$35,0,Y101),"")</f>
        <v/>
      </c>
      <c r="D101" s="51" t="str">
        <f ca="1">IF(OFFSET(Identité!$C$36,0,Y101)&lt;&gt;"",OFFSET(Identité!$C$36,0,Y101),"")</f>
        <v/>
      </c>
      <c r="E101" s="91"/>
      <c r="F101" s="91"/>
      <c r="G101" s="91"/>
      <c r="H101" s="91"/>
      <c r="I101" s="91"/>
      <c r="J101" s="91"/>
      <c r="K101" s="91"/>
      <c r="L101" s="91"/>
      <c r="M101" s="91"/>
      <c r="N101" s="91"/>
      <c r="O101" s="91"/>
      <c r="P101" s="91"/>
      <c r="Q101" s="91"/>
      <c r="R101" s="91"/>
      <c r="S101" s="91"/>
      <c r="T101" s="91"/>
      <c r="U101" s="91"/>
      <c r="V101" s="91"/>
      <c r="W101" s="91"/>
      <c r="X101" s="91"/>
      <c r="Y101" s="44">
        <v>87</v>
      </c>
    </row>
    <row r="102" spans="2:25" ht="24" customHeight="1" x14ac:dyDescent="0.25">
      <c r="B102" s="51" t="str">
        <f ca="1">IF(OFFSET(Identité!$C$34,0,Y102)&lt;&gt;"",OFFSET(Identité!$C$34,0,Y102),"")</f>
        <v/>
      </c>
      <c r="C102" s="51" t="str">
        <f ca="1">IF(OFFSET(Identité!$C$35,0,Y102)&lt;&gt;"",OFFSET(Identité!$C$35,0,Y102),"")</f>
        <v/>
      </c>
      <c r="D102" s="51" t="str">
        <f ca="1">IF(OFFSET(Identité!$C$36,0,Y102)&lt;&gt;"",OFFSET(Identité!$C$36,0,Y102),"")</f>
        <v/>
      </c>
      <c r="E102" s="91"/>
      <c r="F102" s="91"/>
      <c r="G102" s="91"/>
      <c r="H102" s="91"/>
      <c r="I102" s="91"/>
      <c r="J102" s="91"/>
      <c r="K102" s="91"/>
      <c r="L102" s="91"/>
      <c r="M102" s="91"/>
      <c r="N102" s="91"/>
      <c r="O102" s="91"/>
      <c r="P102" s="91"/>
      <c r="Q102" s="91"/>
      <c r="R102" s="91"/>
      <c r="S102" s="91"/>
      <c r="T102" s="91"/>
      <c r="U102" s="91"/>
      <c r="V102" s="91"/>
      <c r="W102" s="91"/>
      <c r="X102" s="91"/>
      <c r="Y102" s="44">
        <v>88</v>
      </c>
    </row>
    <row r="103" spans="2:25" ht="24" customHeight="1" x14ac:dyDescent="0.25">
      <c r="B103" s="51" t="str">
        <f ca="1">IF(OFFSET(Identité!$C$34,0,Y103)&lt;&gt;"",OFFSET(Identité!$C$34,0,Y103),"")</f>
        <v/>
      </c>
      <c r="C103" s="51" t="str">
        <f ca="1">IF(OFFSET(Identité!$C$35,0,Y103)&lt;&gt;"",OFFSET(Identité!$C$35,0,Y103),"")</f>
        <v/>
      </c>
      <c r="D103" s="51" t="str">
        <f ca="1">IF(OFFSET(Identité!$C$36,0,Y103)&lt;&gt;"",OFFSET(Identité!$C$36,0,Y103),"")</f>
        <v/>
      </c>
      <c r="E103" s="91"/>
      <c r="F103" s="91"/>
      <c r="G103" s="91"/>
      <c r="H103" s="91"/>
      <c r="I103" s="91"/>
      <c r="J103" s="91"/>
      <c r="K103" s="91"/>
      <c r="L103" s="91"/>
      <c r="M103" s="91"/>
      <c r="N103" s="91"/>
      <c r="O103" s="91"/>
      <c r="P103" s="91"/>
      <c r="Q103" s="91"/>
      <c r="R103" s="91"/>
      <c r="S103" s="91"/>
      <c r="T103" s="91"/>
      <c r="U103" s="91"/>
      <c r="V103" s="91"/>
      <c r="W103" s="91"/>
      <c r="X103" s="91"/>
      <c r="Y103" s="44">
        <v>89</v>
      </c>
    </row>
    <row r="104" spans="2:25" ht="24" customHeight="1" x14ac:dyDescent="0.25">
      <c r="B104" s="51" t="str">
        <f ca="1">IF(OFFSET(Identité!$C$34,0,Y104)&lt;&gt;"",OFFSET(Identité!$C$34,0,Y104),"")</f>
        <v/>
      </c>
      <c r="C104" s="51" t="str">
        <f ca="1">IF(OFFSET(Identité!$C$35,0,Y104)&lt;&gt;"",OFFSET(Identité!$C$35,0,Y104),"")</f>
        <v/>
      </c>
      <c r="D104" s="51" t="str">
        <f ca="1">IF(OFFSET(Identité!$C$36,0,Y104)&lt;&gt;"",OFFSET(Identité!$C$36,0,Y104),"")</f>
        <v/>
      </c>
      <c r="E104" s="91"/>
      <c r="F104" s="91"/>
      <c r="G104" s="91"/>
      <c r="H104" s="91"/>
      <c r="I104" s="91"/>
      <c r="J104" s="91"/>
      <c r="K104" s="91"/>
      <c r="L104" s="91"/>
      <c r="M104" s="91"/>
      <c r="N104" s="91"/>
      <c r="O104" s="91"/>
      <c r="P104" s="91"/>
      <c r="Q104" s="91"/>
      <c r="R104" s="91"/>
      <c r="S104" s="91"/>
      <c r="T104" s="91"/>
      <c r="U104" s="91"/>
      <c r="V104" s="91"/>
      <c r="W104" s="91"/>
      <c r="X104" s="91"/>
      <c r="Y104" s="44">
        <v>90</v>
      </c>
    </row>
    <row r="105" spans="2:25" ht="24" customHeight="1" x14ac:dyDescent="0.25">
      <c r="B105" s="51" t="str">
        <f ca="1">IF(OFFSET(Identité!$C$34,0,Y105)&lt;&gt;"",OFFSET(Identité!$C$34,0,Y105),"")</f>
        <v/>
      </c>
      <c r="C105" s="51" t="str">
        <f ca="1">IF(OFFSET(Identité!$C$35,0,Y105)&lt;&gt;"",OFFSET(Identité!$C$35,0,Y105),"")</f>
        <v/>
      </c>
      <c r="D105" s="51" t="str">
        <f ca="1">IF(OFFSET(Identité!$C$36,0,Y105)&lt;&gt;"",OFFSET(Identité!$C$36,0,Y105),"")</f>
        <v/>
      </c>
      <c r="E105" s="91"/>
      <c r="F105" s="91"/>
      <c r="G105" s="91"/>
      <c r="H105" s="91"/>
      <c r="I105" s="91"/>
      <c r="J105" s="91"/>
      <c r="K105" s="91"/>
      <c r="L105" s="91"/>
      <c r="M105" s="91"/>
      <c r="N105" s="91"/>
      <c r="O105" s="91"/>
      <c r="P105" s="91"/>
      <c r="Q105" s="91"/>
      <c r="R105" s="91"/>
      <c r="S105" s="91"/>
      <c r="T105" s="91"/>
      <c r="U105" s="91"/>
      <c r="V105" s="91"/>
      <c r="W105" s="91"/>
      <c r="X105" s="91"/>
      <c r="Y105" s="44">
        <v>91</v>
      </c>
    </row>
    <row r="106" spans="2:25" ht="24" customHeight="1" x14ac:dyDescent="0.25">
      <c r="B106" s="51" t="str">
        <f ca="1">IF(OFFSET(Identité!$C$34,0,Y106)&lt;&gt;"",OFFSET(Identité!$C$34,0,Y106),"")</f>
        <v/>
      </c>
      <c r="C106" s="51" t="str">
        <f ca="1">IF(OFFSET(Identité!$C$35,0,Y106)&lt;&gt;"",OFFSET(Identité!$C$35,0,Y106),"")</f>
        <v/>
      </c>
      <c r="D106" s="51" t="str">
        <f ca="1">IF(OFFSET(Identité!$C$36,0,Y106)&lt;&gt;"",OFFSET(Identité!$C$36,0,Y106),"")</f>
        <v/>
      </c>
      <c r="E106" s="91"/>
      <c r="F106" s="91"/>
      <c r="G106" s="91"/>
      <c r="H106" s="91"/>
      <c r="I106" s="91"/>
      <c r="J106" s="91"/>
      <c r="K106" s="91"/>
      <c r="L106" s="91"/>
      <c r="M106" s="91"/>
      <c r="N106" s="91"/>
      <c r="O106" s="91"/>
      <c r="P106" s="91"/>
      <c r="Q106" s="91"/>
      <c r="R106" s="91"/>
      <c r="S106" s="91"/>
      <c r="T106" s="91"/>
      <c r="U106" s="91"/>
      <c r="V106" s="91"/>
      <c r="W106" s="91"/>
      <c r="X106" s="91"/>
      <c r="Y106" s="44">
        <v>92</v>
      </c>
    </row>
    <row r="107" spans="2:25" ht="24" customHeight="1" x14ac:dyDescent="0.25">
      <c r="B107" s="51" t="str">
        <f ca="1">IF(OFFSET(Identité!$C$34,0,Y107)&lt;&gt;"",OFFSET(Identité!$C$34,0,Y107),"")</f>
        <v/>
      </c>
      <c r="C107" s="51" t="str">
        <f ca="1">IF(OFFSET(Identité!$C$35,0,Y107)&lt;&gt;"",OFFSET(Identité!$C$35,0,Y107),"")</f>
        <v/>
      </c>
      <c r="D107" s="51" t="str">
        <f ca="1">IF(OFFSET(Identité!$C$36,0,Y107)&lt;&gt;"",OFFSET(Identité!$C$36,0,Y107),"")</f>
        <v/>
      </c>
      <c r="E107" s="91"/>
      <c r="F107" s="91"/>
      <c r="G107" s="91"/>
      <c r="H107" s="91"/>
      <c r="I107" s="91"/>
      <c r="J107" s="91"/>
      <c r="K107" s="91"/>
      <c r="L107" s="91"/>
      <c r="M107" s="91"/>
      <c r="N107" s="91"/>
      <c r="O107" s="91"/>
      <c r="P107" s="91"/>
      <c r="Q107" s="91"/>
      <c r="R107" s="91"/>
      <c r="S107" s="91"/>
      <c r="T107" s="91"/>
      <c r="U107" s="91"/>
      <c r="V107" s="91"/>
      <c r="W107" s="91"/>
      <c r="X107" s="91"/>
      <c r="Y107" s="44">
        <v>93</v>
      </c>
    </row>
    <row r="108" spans="2:25" ht="24" customHeight="1" x14ac:dyDescent="0.25">
      <c r="B108" s="51" t="str">
        <f ca="1">IF(OFFSET(Identité!$C$34,0,Y108)&lt;&gt;"",OFFSET(Identité!$C$34,0,Y108),"")</f>
        <v/>
      </c>
      <c r="C108" s="51" t="str">
        <f ca="1">IF(OFFSET(Identité!$C$35,0,Y108)&lt;&gt;"",OFFSET(Identité!$C$35,0,Y108),"")</f>
        <v/>
      </c>
      <c r="D108" s="51" t="str">
        <f ca="1">IF(OFFSET(Identité!$C$36,0,Y108)&lt;&gt;"",OFFSET(Identité!$C$36,0,Y108),"")</f>
        <v/>
      </c>
      <c r="E108" s="91"/>
      <c r="F108" s="91"/>
      <c r="G108" s="91"/>
      <c r="H108" s="91"/>
      <c r="I108" s="91"/>
      <c r="J108" s="91"/>
      <c r="K108" s="91"/>
      <c r="L108" s="91"/>
      <c r="M108" s="91"/>
      <c r="N108" s="91"/>
      <c r="O108" s="91"/>
      <c r="P108" s="91"/>
      <c r="Q108" s="91"/>
      <c r="R108" s="91"/>
      <c r="S108" s="91"/>
      <c r="T108" s="91"/>
      <c r="U108" s="91"/>
      <c r="V108" s="91"/>
      <c r="W108" s="91"/>
      <c r="X108" s="91"/>
      <c r="Y108" s="44">
        <v>94</v>
      </c>
    </row>
    <row r="109" spans="2:25" ht="24" customHeight="1" x14ac:dyDescent="0.25">
      <c r="B109" s="51" t="str">
        <f ca="1">IF(OFFSET(Identité!$C$34,0,Y109)&lt;&gt;"",OFFSET(Identité!$C$34,0,Y109),"")</f>
        <v/>
      </c>
      <c r="C109" s="51" t="str">
        <f ca="1">IF(OFFSET(Identité!$C$35,0,Y109)&lt;&gt;"",OFFSET(Identité!$C$35,0,Y109),"")</f>
        <v/>
      </c>
      <c r="D109" s="51" t="str">
        <f ca="1">IF(OFFSET(Identité!$C$36,0,Y109)&lt;&gt;"",OFFSET(Identité!$C$36,0,Y109),"")</f>
        <v/>
      </c>
      <c r="E109" s="91"/>
      <c r="F109" s="91"/>
      <c r="G109" s="91"/>
      <c r="H109" s="91"/>
      <c r="I109" s="91"/>
      <c r="J109" s="91"/>
      <c r="K109" s="91"/>
      <c r="L109" s="91"/>
      <c r="M109" s="91"/>
      <c r="N109" s="91"/>
      <c r="O109" s="91"/>
      <c r="P109" s="91"/>
      <c r="Q109" s="91"/>
      <c r="R109" s="91"/>
      <c r="S109" s="91"/>
      <c r="T109" s="91"/>
      <c r="U109" s="91"/>
      <c r="V109" s="91"/>
      <c r="W109" s="91"/>
      <c r="X109" s="91"/>
      <c r="Y109" s="44">
        <v>95</v>
      </c>
    </row>
    <row r="110" spans="2:25" ht="24" customHeight="1" x14ac:dyDescent="0.25">
      <c r="B110" s="51" t="str">
        <f ca="1">IF(OFFSET(Identité!$C$34,0,Y110)&lt;&gt;"",OFFSET(Identité!$C$34,0,Y110),"")</f>
        <v/>
      </c>
      <c r="C110" s="51" t="str">
        <f ca="1">IF(OFFSET(Identité!$C$35,0,Y110)&lt;&gt;"",OFFSET(Identité!$C$35,0,Y110),"")</f>
        <v/>
      </c>
      <c r="D110" s="51" t="str">
        <f ca="1">IF(OFFSET(Identité!$C$36,0,Y110)&lt;&gt;"",OFFSET(Identité!$C$36,0,Y110),"")</f>
        <v/>
      </c>
      <c r="E110" s="91"/>
      <c r="F110" s="91"/>
      <c r="G110" s="91"/>
      <c r="H110" s="91"/>
      <c r="I110" s="91"/>
      <c r="J110" s="91"/>
      <c r="K110" s="91"/>
      <c r="L110" s="91"/>
      <c r="M110" s="91"/>
      <c r="N110" s="91"/>
      <c r="O110" s="91"/>
      <c r="P110" s="91"/>
      <c r="Q110" s="91"/>
      <c r="R110" s="91"/>
      <c r="S110" s="91"/>
      <c r="T110" s="91"/>
      <c r="U110" s="91"/>
      <c r="V110" s="91"/>
      <c r="W110" s="91"/>
      <c r="X110" s="91"/>
      <c r="Y110" s="44">
        <v>96</v>
      </c>
    </row>
    <row r="111" spans="2:25" ht="24" customHeight="1" x14ac:dyDescent="0.25">
      <c r="B111" s="51" t="str">
        <f ca="1">IF(OFFSET(Identité!$C$34,0,Y111)&lt;&gt;"",OFFSET(Identité!$C$34,0,Y111),"")</f>
        <v/>
      </c>
      <c r="C111" s="51" t="str">
        <f ca="1">IF(OFFSET(Identité!$C$35,0,Y111)&lt;&gt;"",OFFSET(Identité!$C$35,0,Y111),"")</f>
        <v/>
      </c>
      <c r="D111" s="51" t="str">
        <f ca="1">IF(OFFSET(Identité!$C$36,0,Y111)&lt;&gt;"",OFFSET(Identité!$C$36,0,Y111),"")</f>
        <v/>
      </c>
      <c r="E111" s="91"/>
      <c r="F111" s="91"/>
      <c r="G111" s="91"/>
      <c r="H111" s="91"/>
      <c r="I111" s="91"/>
      <c r="J111" s="91"/>
      <c r="K111" s="91"/>
      <c r="L111" s="91"/>
      <c r="M111" s="91"/>
      <c r="N111" s="91"/>
      <c r="O111" s="91"/>
      <c r="P111" s="91"/>
      <c r="Q111" s="91"/>
      <c r="R111" s="91"/>
      <c r="S111" s="91"/>
      <c r="T111" s="91"/>
      <c r="U111" s="91"/>
      <c r="V111" s="91"/>
      <c r="W111" s="91"/>
      <c r="X111" s="91"/>
      <c r="Y111" s="44">
        <v>97</v>
      </c>
    </row>
    <row r="112" spans="2:25" ht="24" customHeight="1" x14ac:dyDescent="0.25">
      <c r="B112" s="51" t="str">
        <f ca="1">IF(OFFSET(Identité!$C$34,0,Y112)&lt;&gt;"",OFFSET(Identité!$C$34,0,Y112),"")</f>
        <v/>
      </c>
      <c r="C112" s="51" t="str">
        <f ca="1">IF(OFFSET(Identité!$C$35,0,Y112)&lt;&gt;"",OFFSET(Identité!$C$35,0,Y112),"")</f>
        <v/>
      </c>
      <c r="D112" s="51" t="str">
        <f ca="1">IF(OFFSET(Identité!$C$36,0,Y112)&lt;&gt;"",OFFSET(Identité!$C$36,0,Y112),"")</f>
        <v/>
      </c>
      <c r="E112" s="91"/>
      <c r="F112" s="91"/>
      <c r="G112" s="91"/>
      <c r="H112" s="91"/>
      <c r="I112" s="91"/>
      <c r="J112" s="91"/>
      <c r="K112" s="91"/>
      <c r="L112" s="91"/>
      <c r="M112" s="91"/>
      <c r="N112" s="91"/>
      <c r="O112" s="91"/>
      <c r="P112" s="91"/>
      <c r="Q112" s="91"/>
      <c r="R112" s="91"/>
      <c r="S112" s="91"/>
      <c r="T112" s="91"/>
      <c r="U112" s="91"/>
      <c r="V112" s="91"/>
      <c r="W112" s="91"/>
      <c r="X112" s="91"/>
      <c r="Y112" s="44">
        <v>98</v>
      </c>
    </row>
    <row r="113" spans="2:25" ht="24" customHeight="1" x14ac:dyDescent="0.25">
      <c r="B113" s="51" t="str">
        <f ca="1">IF(OFFSET(Identité!$C$34,0,Y113)&lt;&gt;"",OFFSET(Identité!$C$34,0,Y113),"")</f>
        <v/>
      </c>
      <c r="C113" s="51" t="str">
        <f ca="1">IF(OFFSET(Identité!$C$35,0,Y113)&lt;&gt;"",OFFSET(Identité!$C$35,0,Y113),"")</f>
        <v/>
      </c>
      <c r="D113" s="51" t="str">
        <f ca="1">IF(OFFSET(Identité!$C$36,0,Y113)&lt;&gt;"",OFFSET(Identité!$C$36,0,Y113),"")</f>
        <v/>
      </c>
      <c r="E113" s="91"/>
      <c r="F113" s="91"/>
      <c r="G113" s="91"/>
      <c r="H113" s="91"/>
      <c r="I113" s="91"/>
      <c r="J113" s="91"/>
      <c r="K113" s="91"/>
      <c r="L113" s="91"/>
      <c r="M113" s="91"/>
      <c r="N113" s="91"/>
      <c r="O113" s="91"/>
      <c r="P113" s="91"/>
      <c r="Q113" s="91"/>
      <c r="R113" s="91"/>
      <c r="S113" s="91"/>
      <c r="T113" s="91"/>
      <c r="U113" s="91"/>
      <c r="V113" s="91"/>
      <c r="W113" s="91"/>
      <c r="X113" s="91"/>
      <c r="Y113" s="44">
        <v>99</v>
      </c>
    </row>
    <row r="114" spans="2:25" ht="24" customHeight="1" x14ac:dyDescent="0.25">
      <c r="B114" s="51" t="str">
        <f ca="1">IF(OFFSET(Identité!$C$34,0,Y114)&lt;&gt;"",OFFSET(Identité!$C$34,0,Y114),"")</f>
        <v/>
      </c>
      <c r="C114" s="51" t="str">
        <f ca="1">IF(OFFSET(Identité!$C$35,0,Y114)&lt;&gt;"",OFFSET(Identité!$C$35,0,Y114),"")</f>
        <v/>
      </c>
      <c r="D114" s="51" t="str">
        <f ca="1">IF(OFFSET(Identité!$C$36,0,Y114)&lt;&gt;"",OFFSET(Identité!$C$36,0,Y114),"")</f>
        <v/>
      </c>
      <c r="E114" s="91"/>
      <c r="F114" s="91"/>
      <c r="G114" s="91"/>
      <c r="H114" s="91"/>
      <c r="I114" s="91"/>
      <c r="J114" s="91"/>
      <c r="K114" s="91"/>
      <c r="L114" s="91"/>
      <c r="M114" s="91"/>
      <c r="N114" s="91"/>
      <c r="O114" s="91"/>
      <c r="P114" s="91"/>
      <c r="Q114" s="91"/>
      <c r="R114" s="91"/>
      <c r="S114" s="91"/>
      <c r="T114" s="91"/>
      <c r="U114" s="91"/>
      <c r="V114" s="91"/>
      <c r="W114" s="91"/>
      <c r="X114" s="91"/>
      <c r="Y114" s="44">
        <v>100</v>
      </c>
    </row>
    <row r="115" spans="2:25" ht="24" customHeight="1" x14ac:dyDescent="0.25">
      <c r="B115" s="51" t="str">
        <f ca="1">IF(OFFSET(Identité!$C$34,0,Y115)&lt;&gt;"",OFFSET(Identité!$C$34,0,Y115),"")</f>
        <v/>
      </c>
      <c r="C115" s="51" t="str">
        <f ca="1">IF(OFFSET(Identité!$C$35,0,Y115)&lt;&gt;"",OFFSET(Identité!$C$35,0,Y115),"")</f>
        <v/>
      </c>
      <c r="D115" s="51" t="str">
        <f ca="1">IF(OFFSET(Identité!$C$36,0,Y115)&lt;&gt;"",OFFSET(Identité!$C$36,0,Y115),"")</f>
        <v/>
      </c>
      <c r="E115" s="91"/>
      <c r="F115" s="91"/>
      <c r="G115" s="91"/>
      <c r="H115" s="91"/>
      <c r="I115" s="91"/>
      <c r="J115" s="91"/>
      <c r="K115" s="91"/>
      <c r="L115" s="91"/>
      <c r="M115" s="91"/>
      <c r="N115" s="91"/>
      <c r="O115" s="91"/>
      <c r="P115" s="91"/>
      <c r="Q115" s="91"/>
      <c r="R115" s="91"/>
      <c r="S115" s="91"/>
      <c r="T115" s="91"/>
      <c r="U115" s="91"/>
      <c r="V115" s="91"/>
      <c r="W115" s="91"/>
      <c r="X115" s="91"/>
      <c r="Y115" s="44">
        <v>101</v>
      </c>
    </row>
    <row r="116" spans="2:25" ht="24" customHeight="1" x14ac:dyDescent="0.25">
      <c r="B116" s="51" t="str">
        <f ca="1">IF(OFFSET(Identité!$C$34,0,Y116)&lt;&gt;"",OFFSET(Identité!$C$34,0,Y116),"")</f>
        <v/>
      </c>
      <c r="C116" s="51" t="str">
        <f ca="1">IF(OFFSET(Identité!$C$35,0,Y116)&lt;&gt;"",OFFSET(Identité!$C$35,0,Y116),"")</f>
        <v/>
      </c>
      <c r="D116" s="51" t="str">
        <f ca="1">IF(OFFSET(Identité!$C$36,0,Y116)&lt;&gt;"",OFFSET(Identité!$C$36,0,Y116),"")</f>
        <v/>
      </c>
      <c r="E116" s="91"/>
      <c r="F116" s="91"/>
      <c r="G116" s="91"/>
      <c r="H116" s="91"/>
      <c r="I116" s="91"/>
      <c r="J116" s="91"/>
      <c r="K116" s="91"/>
      <c r="L116" s="91"/>
      <c r="M116" s="91"/>
      <c r="N116" s="91"/>
      <c r="O116" s="91"/>
      <c r="P116" s="91"/>
      <c r="Q116" s="91"/>
      <c r="R116" s="91"/>
      <c r="S116" s="91"/>
      <c r="T116" s="91"/>
      <c r="U116" s="91"/>
      <c r="V116" s="91"/>
      <c r="W116" s="91"/>
      <c r="X116" s="91"/>
      <c r="Y116" s="44">
        <v>102</v>
      </c>
    </row>
    <row r="117" spans="2:25" ht="24" customHeight="1" x14ac:dyDescent="0.25">
      <c r="B117" s="51" t="str">
        <f ca="1">IF(OFFSET(Identité!$C$34,0,Y117)&lt;&gt;"",OFFSET(Identité!$C$34,0,Y117),"")</f>
        <v/>
      </c>
      <c r="C117" s="51" t="str">
        <f ca="1">IF(OFFSET(Identité!$C$35,0,Y117)&lt;&gt;"",OFFSET(Identité!$C$35,0,Y117),"")</f>
        <v/>
      </c>
      <c r="D117" s="51" t="str">
        <f ca="1">IF(OFFSET(Identité!$C$36,0,Y117)&lt;&gt;"",OFFSET(Identité!$C$36,0,Y117),"")</f>
        <v/>
      </c>
      <c r="E117" s="91"/>
      <c r="F117" s="91"/>
      <c r="G117" s="91"/>
      <c r="H117" s="91"/>
      <c r="I117" s="91"/>
      <c r="J117" s="91"/>
      <c r="K117" s="91"/>
      <c r="L117" s="91"/>
      <c r="M117" s="91"/>
      <c r="N117" s="91"/>
      <c r="O117" s="91"/>
      <c r="P117" s="91"/>
      <c r="Q117" s="91"/>
      <c r="R117" s="91"/>
      <c r="S117" s="91"/>
      <c r="T117" s="91"/>
      <c r="U117" s="91"/>
      <c r="V117" s="91"/>
      <c r="W117" s="91"/>
      <c r="X117" s="91"/>
      <c r="Y117" s="44">
        <v>103</v>
      </c>
    </row>
    <row r="118" spans="2:25" ht="24" customHeight="1" x14ac:dyDescent="0.25">
      <c r="B118" s="51" t="str">
        <f ca="1">IF(OFFSET(Identité!$C$34,0,Y118)&lt;&gt;"",OFFSET(Identité!$C$34,0,Y118),"")</f>
        <v/>
      </c>
      <c r="C118" s="51" t="str">
        <f ca="1">IF(OFFSET(Identité!$C$35,0,Y118)&lt;&gt;"",OFFSET(Identité!$C$35,0,Y118),"")</f>
        <v/>
      </c>
      <c r="D118" s="51" t="str">
        <f ca="1">IF(OFFSET(Identité!$C$36,0,Y118)&lt;&gt;"",OFFSET(Identité!$C$36,0,Y118),"")</f>
        <v/>
      </c>
      <c r="E118" s="91"/>
      <c r="F118" s="91"/>
      <c r="G118" s="91"/>
      <c r="H118" s="91"/>
      <c r="I118" s="91"/>
      <c r="J118" s="91"/>
      <c r="K118" s="91"/>
      <c r="L118" s="91"/>
      <c r="M118" s="91"/>
      <c r="N118" s="91"/>
      <c r="O118" s="91"/>
      <c r="P118" s="91"/>
      <c r="Q118" s="91"/>
      <c r="R118" s="91"/>
      <c r="S118" s="91"/>
      <c r="T118" s="91"/>
      <c r="U118" s="91"/>
      <c r="V118" s="91"/>
      <c r="W118" s="91"/>
      <c r="X118" s="91"/>
      <c r="Y118" s="44">
        <v>104</v>
      </c>
    </row>
    <row r="119" spans="2:25" ht="24" customHeight="1" x14ac:dyDescent="0.25">
      <c r="B119" s="51" t="str">
        <f ca="1">IF(OFFSET(Identité!$C$34,0,Y119)&lt;&gt;"",OFFSET(Identité!$C$34,0,Y119),"")</f>
        <v/>
      </c>
      <c r="C119" s="51" t="str">
        <f ca="1">IF(OFFSET(Identité!$C$35,0,Y119)&lt;&gt;"",OFFSET(Identité!$C$35,0,Y119),"")</f>
        <v/>
      </c>
      <c r="D119" s="51" t="str">
        <f ca="1">IF(OFFSET(Identité!$C$36,0,Y119)&lt;&gt;"",OFFSET(Identité!$C$36,0,Y119),"")</f>
        <v/>
      </c>
      <c r="E119" s="91"/>
      <c r="F119" s="91"/>
      <c r="G119" s="91"/>
      <c r="H119" s="91"/>
      <c r="I119" s="91"/>
      <c r="J119" s="91"/>
      <c r="K119" s="91"/>
      <c r="L119" s="91"/>
      <c r="M119" s="91"/>
      <c r="N119" s="91"/>
      <c r="O119" s="91"/>
      <c r="P119" s="91"/>
      <c r="Q119" s="91"/>
      <c r="R119" s="91"/>
      <c r="S119" s="91"/>
      <c r="T119" s="91"/>
      <c r="U119" s="91"/>
      <c r="V119" s="91"/>
      <c r="W119" s="91"/>
      <c r="X119" s="91"/>
      <c r="Y119" s="44">
        <v>105</v>
      </c>
    </row>
    <row r="120" spans="2:25" ht="24" customHeight="1" x14ac:dyDescent="0.25">
      <c r="B120" s="51" t="str">
        <f ca="1">IF(OFFSET(Identité!$C$34,0,Y120)&lt;&gt;"",OFFSET(Identité!$C$34,0,Y120),"")</f>
        <v/>
      </c>
      <c r="C120" s="51" t="str">
        <f ca="1">IF(OFFSET(Identité!$C$35,0,Y120)&lt;&gt;"",OFFSET(Identité!$C$35,0,Y120),"")</f>
        <v/>
      </c>
      <c r="D120" s="51" t="str">
        <f ca="1">IF(OFFSET(Identité!$C$36,0,Y120)&lt;&gt;"",OFFSET(Identité!$C$36,0,Y120),"")</f>
        <v/>
      </c>
      <c r="E120" s="91"/>
      <c r="F120" s="91"/>
      <c r="G120" s="91"/>
      <c r="H120" s="91"/>
      <c r="I120" s="91"/>
      <c r="J120" s="91"/>
      <c r="K120" s="91"/>
      <c r="L120" s="91"/>
      <c r="M120" s="91"/>
      <c r="N120" s="91"/>
      <c r="O120" s="91"/>
      <c r="P120" s="91"/>
      <c r="Q120" s="91"/>
      <c r="R120" s="91"/>
      <c r="S120" s="91"/>
      <c r="T120" s="91"/>
      <c r="U120" s="91"/>
      <c r="V120" s="91"/>
      <c r="W120" s="91"/>
      <c r="X120" s="91"/>
      <c r="Y120" s="44">
        <v>106</v>
      </c>
    </row>
    <row r="121" spans="2:25" ht="24" customHeight="1" x14ac:dyDescent="0.25">
      <c r="B121" s="51" t="str">
        <f ca="1">IF(OFFSET(Identité!$C$34,0,Y121)&lt;&gt;"",OFFSET(Identité!$C$34,0,Y121),"")</f>
        <v/>
      </c>
      <c r="C121" s="51" t="str">
        <f ca="1">IF(OFFSET(Identité!$C$35,0,Y121)&lt;&gt;"",OFFSET(Identité!$C$35,0,Y121),"")</f>
        <v/>
      </c>
      <c r="D121" s="51" t="str">
        <f ca="1">IF(OFFSET(Identité!$C$36,0,Y121)&lt;&gt;"",OFFSET(Identité!$C$36,0,Y121),"")</f>
        <v/>
      </c>
      <c r="E121" s="91"/>
      <c r="F121" s="91"/>
      <c r="G121" s="91"/>
      <c r="H121" s="91"/>
      <c r="I121" s="91"/>
      <c r="J121" s="91"/>
      <c r="K121" s="91"/>
      <c r="L121" s="91"/>
      <c r="M121" s="91"/>
      <c r="N121" s="91"/>
      <c r="O121" s="91"/>
      <c r="P121" s="91"/>
      <c r="Q121" s="91"/>
      <c r="R121" s="91"/>
      <c r="S121" s="91"/>
      <c r="T121" s="91"/>
      <c r="U121" s="91"/>
      <c r="V121" s="91"/>
      <c r="W121" s="91"/>
      <c r="X121" s="91"/>
      <c r="Y121" s="44">
        <v>107</v>
      </c>
    </row>
    <row r="122" spans="2:25" ht="24" customHeight="1" x14ac:dyDescent="0.25">
      <c r="B122" s="51" t="str">
        <f ca="1">IF(OFFSET(Identité!$C$34,0,Y122)&lt;&gt;"",OFFSET(Identité!$C$34,0,Y122),"")</f>
        <v/>
      </c>
      <c r="C122" s="51" t="str">
        <f ca="1">IF(OFFSET(Identité!$C$35,0,Y122)&lt;&gt;"",OFFSET(Identité!$C$35,0,Y122),"")</f>
        <v/>
      </c>
      <c r="D122" s="51" t="str">
        <f ca="1">IF(OFFSET(Identité!$C$36,0,Y122)&lt;&gt;"",OFFSET(Identité!$C$36,0,Y122),"")</f>
        <v/>
      </c>
      <c r="E122" s="91"/>
      <c r="F122" s="91"/>
      <c r="G122" s="91"/>
      <c r="H122" s="91"/>
      <c r="I122" s="91"/>
      <c r="J122" s="91"/>
      <c r="K122" s="91"/>
      <c r="L122" s="91"/>
      <c r="M122" s="91"/>
      <c r="N122" s="91"/>
      <c r="O122" s="91"/>
      <c r="P122" s="91"/>
      <c r="Q122" s="91"/>
      <c r="R122" s="91"/>
      <c r="S122" s="91"/>
      <c r="T122" s="91"/>
      <c r="U122" s="91"/>
      <c r="V122" s="91"/>
      <c r="W122" s="91"/>
      <c r="X122" s="91"/>
      <c r="Y122" s="44">
        <v>108</v>
      </c>
    </row>
    <row r="123" spans="2:25" ht="24" customHeight="1" x14ac:dyDescent="0.25">
      <c r="B123" s="51" t="str">
        <f ca="1">IF(OFFSET(Identité!$C$34,0,Y123)&lt;&gt;"",OFFSET(Identité!$C$34,0,Y123),"")</f>
        <v/>
      </c>
      <c r="C123" s="51" t="str">
        <f ca="1">IF(OFFSET(Identité!$C$35,0,Y123)&lt;&gt;"",OFFSET(Identité!$C$35,0,Y123),"")</f>
        <v/>
      </c>
      <c r="D123" s="51" t="str">
        <f ca="1">IF(OFFSET(Identité!$C$36,0,Y123)&lt;&gt;"",OFFSET(Identité!$C$36,0,Y123),"")</f>
        <v/>
      </c>
      <c r="E123" s="91"/>
      <c r="F123" s="91"/>
      <c r="G123" s="91"/>
      <c r="H123" s="91"/>
      <c r="I123" s="91"/>
      <c r="J123" s="91"/>
      <c r="K123" s="91"/>
      <c r="L123" s="91"/>
      <c r="M123" s="91"/>
      <c r="N123" s="91"/>
      <c r="O123" s="91"/>
      <c r="P123" s="91"/>
      <c r="Q123" s="91"/>
      <c r="R123" s="91"/>
      <c r="S123" s="91"/>
      <c r="T123" s="91"/>
      <c r="U123" s="91"/>
      <c r="V123" s="91"/>
      <c r="W123" s="91"/>
      <c r="X123" s="91"/>
      <c r="Y123" s="44">
        <v>109</v>
      </c>
    </row>
    <row r="124" spans="2:25" ht="24" customHeight="1" x14ac:dyDescent="0.25">
      <c r="B124" s="51" t="str">
        <f ca="1">IF(OFFSET(Identité!$C$34,0,Y124)&lt;&gt;"",OFFSET(Identité!$C$34,0,Y124),"")</f>
        <v/>
      </c>
      <c r="C124" s="51" t="str">
        <f ca="1">IF(OFFSET(Identité!$C$35,0,Y124)&lt;&gt;"",OFFSET(Identité!$C$35,0,Y124),"")</f>
        <v/>
      </c>
      <c r="D124" s="51" t="str">
        <f ca="1">IF(OFFSET(Identité!$C$36,0,Y124)&lt;&gt;"",OFFSET(Identité!$C$36,0,Y124),"")</f>
        <v/>
      </c>
      <c r="E124" s="91"/>
      <c r="F124" s="91"/>
      <c r="G124" s="91"/>
      <c r="H124" s="91"/>
      <c r="I124" s="91"/>
      <c r="J124" s="91"/>
      <c r="K124" s="91"/>
      <c r="L124" s="91"/>
      <c r="M124" s="91"/>
      <c r="N124" s="91"/>
      <c r="O124" s="91"/>
      <c r="P124" s="91"/>
      <c r="Q124" s="91"/>
      <c r="R124" s="91"/>
      <c r="S124" s="91"/>
      <c r="T124" s="91"/>
      <c r="U124" s="91"/>
      <c r="V124" s="91"/>
      <c r="W124" s="91"/>
      <c r="X124" s="91"/>
      <c r="Y124" s="44">
        <v>110</v>
      </c>
    </row>
    <row r="125" spans="2:25" ht="24" customHeight="1" x14ac:dyDescent="0.25">
      <c r="B125" s="51" t="str">
        <f ca="1">IF(OFFSET(Identité!$C$34,0,Y125)&lt;&gt;"",OFFSET(Identité!$C$34,0,Y125),"")</f>
        <v/>
      </c>
      <c r="C125" s="51" t="str">
        <f ca="1">IF(OFFSET(Identité!$C$35,0,Y125)&lt;&gt;"",OFFSET(Identité!$C$35,0,Y125),"")</f>
        <v/>
      </c>
      <c r="D125" s="51" t="str">
        <f ca="1">IF(OFFSET(Identité!$C$36,0,Y125)&lt;&gt;"",OFFSET(Identité!$C$36,0,Y125),"")</f>
        <v/>
      </c>
      <c r="E125" s="91"/>
      <c r="F125" s="91"/>
      <c r="G125" s="91"/>
      <c r="H125" s="91"/>
      <c r="I125" s="91"/>
      <c r="J125" s="91"/>
      <c r="K125" s="91"/>
      <c r="L125" s="91"/>
      <c r="M125" s="91"/>
      <c r="N125" s="91"/>
      <c r="O125" s="91"/>
      <c r="P125" s="91"/>
      <c r="Q125" s="91"/>
      <c r="R125" s="91"/>
      <c r="S125" s="91"/>
      <c r="T125" s="91"/>
      <c r="U125" s="91"/>
      <c r="V125" s="91"/>
      <c r="W125" s="91"/>
      <c r="X125" s="91"/>
      <c r="Y125" s="44">
        <v>111</v>
      </c>
    </row>
    <row r="126" spans="2:25" ht="24" customHeight="1" x14ac:dyDescent="0.25">
      <c r="B126" s="51" t="str">
        <f ca="1">IF(OFFSET(Identité!$C$34,0,Y126)&lt;&gt;"",OFFSET(Identité!$C$34,0,Y126),"")</f>
        <v/>
      </c>
      <c r="C126" s="51" t="str">
        <f ca="1">IF(OFFSET(Identité!$C$35,0,Y126)&lt;&gt;"",OFFSET(Identité!$C$35,0,Y126),"")</f>
        <v/>
      </c>
      <c r="D126" s="51" t="str">
        <f ca="1">IF(OFFSET(Identité!$C$36,0,Y126)&lt;&gt;"",OFFSET(Identité!$C$36,0,Y126),"")</f>
        <v/>
      </c>
      <c r="E126" s="91"/>
      <c r="F126" s="91"/>
      <c r="G126" s="91"/>
      <c r="H126" s="91"/>
      <c r="I126" s="91"/>
      <c r="J126" s="91"/>
      <c r="K126" s="91"/>
      <c r="L126" s="91"/>
      <c r="M126" s="91"/>
      <c r="N126" s="91"/>
      <c r="O126" s="91"/>
      <c r="P126" s="91"/>
      <c r="Q126" s="91"/>
      <c r="R126" s="91"/>
      <c r="S126" s="91"/>
      <c r="T126" s="91"/>
      <c r="U126" s="91"/>
      <c r="V126" s="91"/>
      <c r="W126" s="91"/>
      <c r="X126" s="91"/>
      <c r="Y126" s="44">
        <v>112</v>
      </c>
    </row>
    <row r="127" spans="2:25" ht="24" customHeight="1" x14ac:dyDescent="0.25">
      <c r="B127" s="51" t="str">
        <f ca="1">IF(OFFSET(Identité!$C$34,0,Y127)&lt;&gt;"",OFFSET(Identité!$C$34,0,Y127),"")</f>
        <v/>
      </c>
      <c r="C127" s="51" t="str">
        <f ca="1">IF(OFFSET(Identité!$C$35,0,Y127)&lt;&gt;"",OFFSET(Identité!$C$35,0,Y127),"")</f>
        <v/>
      </c>
      <c r="D127" s="51" t="str">
        <f ca="1">IF(OFFSET(Identité!$C$36,0,Y127)&lt;&gt;"",OFFSET(Identité!$C$36,0,Y127),"")</f>
        <v/>
      </c>
      <c r="E127" s="91"/>
      <c r="F127" s="91"/>
      <c r="G127" s="91"/>
      <c r="H127" s="91"/>
      <c r="I127" s="91"/>
      <c r="J127" s="91"/>
      <c r="K127" s="91"/>
      <c r="L127" s="91"/>
      <c r="M127" s="91"/>
      <c r="N127" s="91"/>
      <c r="O127" s="91"/>
      <c r="P127" s="91"/>
      <c r="Q127" s="91"/>
      <c r="R127" s="91"/>
      <c r="S127" s="91"/>
      <c r="T127" s="91"/>
      <c r="U127" s="91"/>
      <c r="V127" s="91"/>
      <c r="W127" s="91"/>
      <c r="X127" s="91"/>
      <c r="Y127" s="44">
        <v>113</v>
      </c>
    </row>
    <row r="128" spans="2:25" ht="24" customHeight="1" x14ac:dyDescent="0.25">
      <c r="B128" s="51" t="str">
        <f ca="1">IF(OFFSET(Identité!$C$34,0,Y128)&lt;&gt;"",OFFSET(Identité!$C$34,0,Y128),"")</f>
        <v/>
      </c>
      <c r="C128" s="51" t="str">
        <f ca="1">IF(OFFSET(Identité!$C$35,0,Y128)&lt;&gt;"",OFFSET(Identité!$C$35,0,Y128),"")</f>
        <v/>
      </c>
      <c r="D128" s="51" t="str">
        <f ca="1">IF(OFFSET(Identité!$C$36,0,Y128)&lt;&gt;"",OFFSET(Identité!$C$36,0,Y128),"")</f>
        <v/>
      </c>
      <c r="E128" s="91"/>
      <c r="F128" s="91"/>
      <c r="G128" s="91"/>
      <c r="H128" s="91"/>
      <c r="I128" s="91"/>
      <c r="J128" s="91"/>
      <c r="K128" s="91"/>
      <c r="L128" s="91"/>
      <c r="M128" s="91"/>
      <c r="N128" s="91"/>
      <c r="O128" s="91"/>
      <c r="P128" s="91"/>
      <c r="Q128" s="91"/>
      <c r="R128" s="91"/>
      <c r="S128" s="91"/>
      <c r="T128" s="91"/>
      <c r="U128" s="91"/>
      <c r="V128" s="91"/>
      <c r="W128" s="91"/>
      <c r="X128" s="91"/>
      <c r="Y128" s="44">
        <v>114</v>
      </c>
    </row>
    <row r="129" spans="2:25" ht="24" customHeight="1" x14ac:dyDescent="0.25">
      <c r="B129" s="51" t="str">
        <f ca="1">IF(OFFSET(Identité!$C$34,0,Y129)&lt;&gt;"",OFFSET(Identité!$C$34,0,Y129),"")</f>
        <v/>
      </c>
      <c r="C129" s="51" t="str">
        <f ca="1">IF(OFFSET(Identité!$C$35,0,Y129)&lt;&gt;"",OFFSET(Identité!$C$35,0,Y129),"")</f>
        <v/>
      </c>
      <c r="D129" s="51" t="str">
        <f ca="1">IF(OFFSET(Identité!$C$36,0,Y129)&lt;&gt;"",OFFSET(Identité!$C$36,0,Y129),"")</f>
        <v/>
      </c>
      <c r="E129" s="91"/>
      <c r="F129" s="91"/>
      <c r="G129" s="91"/>
      <c r="H129" s="91"/>
      <c r="I129" s="91"/>
      <c r="J129" s="91"/>
      <c r="K129" s="91"/>
      <c r="L129" s="91"/>
      <c r="M129" s="91"/>
      <c r="N129" s="91"/>
      <c r="O129" s="91"/>
      <c r="P129" s="91"/>
      <c r="Q129" s="91"/>
      <c r="R129" s="91"/>
      <c r="S129" s="91"/>
      <c r="T129" s="91"/>
      <c r="U129" s="91"/>
      <c r="V129" s="91"/>
      <c r="W129" s="91"/>
      <c r="X129" s="91"/>
      <c r="Y129" s="44">
        <v>115</v>
      </c>
    </row>
    <row r="130" spans="2:25" ht="24" customHeight="1" x14ac:dyDescent="0.25">
      <c r="B130" s="51" t="str">
        <f ca="1">IF(OFFSET(Identité!$C$34,0,Y130)&lt;&gt;"",OFFSET(Identité!$C$34,0,Y130),"")</f>
        <v/>
      </c>
      <c r="C130" s="51" t="str">
        <f ca="1">IF(OFFSET(Identité!$C$35,0,Y130)&lt;&gt;"",OFFSET(Identité!$C$35,0,Y130),"")</f>
        <v/>
      </c>
      <c r="D130" s="51" t="str">
        <f ca="1">IF(OFFSET(Identité!$C$36,0,Y130)&lt;&gt;"",OFFSET(Identité!$C$36,0,Y130),"")</f>
        <v/>
      </c>
      <c r="E130" s="91"/>
      <c r="F130" s="91"/>
      <c r="G130" s="91"/>
      <c r="H130" s="91"/>
      <c r="I130" s="91"/>
      <c r="J130" s="91"/>
      <c r="K130" s="91"/>
      <c r="L130" s="91"/>
      <c r="M130" s="91"/>
      <c r="N130" s="91"/>
      <c r="O130" s="91"/>
      <c r="P130" s="91"/>
      <c r="Q130" s="91"/>
      <c r="R130" s="91"/>
      <c r="S130" s="91"/>
      <c r="T130" s="91"/>
      <c r="U130" s="91"/>
      <c r="V130" s="91"/>
      <c r="W130" s="91"/>
      <c r="X130" s="91"/>
      <c r="Y130" s="44">
        <v>116</v>
      </c>
    </row>
    <row r="131" spans="2:25" ht="24" customHeight="1" x14ac:dyDescent="0.25">
      <c r="B131" s="51" t="str">
        <f ca="1">IF(OFFSET(Identité!$C$34,0,Y131)&lt;&gt;"",OFFSET(Identité!$C$34,0,Y131),"")</f>
        <v/>
      </c>
      <c r="C131" s="51" t="str">
        <f ca="1">IF(OFFSET(Identité!$C$35,0,Y131)&lt;&gt;"",OFFSET(Identité!$C$35,0,Y131),"")</f>
        <v/>
      </c>
      <c r="D131" s="51" t="str">
        <f ca="1">IF(OFFSET(Identité!$C$36,0,Y131)&lt;&gt;"",OFFSET(Identité!$C$36,0,Y131),"")</f>
        <v/>
      </c>
      <c r="E131" s="91"/>
      <c r="F131" s="91"/>
      <c r="G131" s="91"/>
      <c r="H131" s="91"/>
      <c r="I131" s="91"/>
      <c r="J131" s="91"/>
      <c r="K131" s="91"/>
      <c r="L131" s="91"/>
      <c r="M131" s="91"/>
      <c r="N131" s="91"/>
      <c r="O131" s="91"/>
      <c r="P131" s="91"/>
      <c r="Q131" s="91"/>
      <c r="R131" s="91"/>
      <c r="S131" s="91"/>
      <c r="T131" s="91"/>
      <c r="U131" s="91"/>
      <c r="V131" s="91"/>
      <c r="W131" s="91"/>
      <c r="X131" s="91"/>
      <c r="Y131" s="44">
        <v>117</v>
      </c>
    </row>
    <row r="132" spans="2:25" ht="24" customHeight="1" x14ac:dyDescent="0.25">
      <c r="B132" s="51" t="str">
        <f ca="1">IF(OFFSET(Identité!$C$34,0,Y132)&lt;&gt;"",OFFSET(Identité!$C$34,0,Y132),"")</f>
        <v/>
      </c>
      <c r="C132" s="51" t="str">
        <f ca="1">IF(OFFSET(Identité!$C$35,0,Y132)&lt;&gt;"",OFFSET(Identité!$C$35,0,Y132),"")</f>
        <v/>
      </c>
      <c r="D132" s="51" t="str">
        <f ca="1">IF(OFFSET(Identité!$C$36,0,Y132)&lt;&gt;"",OFFSET(Identité!$C$36,0,Y132),"")</f>
        <v/>
      </c>
      <c r="E132" s="91"/>
      <c r="F132" s="91"/>
      <c r="G132" s="91"/>
      <c r="H132" s="91"/>
      <c r="I132" s="91"/>
      <c r="J132" s="91"/>
      <c r="K132" s="91"/>
      <c r="L132" s="91"/>
      <c r="M132" s="91"/>
      <c r="N132" s="91"/>
      <c r="O132" s="91"/>
      <c r="P132" s="91"/>
      <c r="Q132" s="91"/>
      <c r="R132" s="91"/>
      <c r="S132" s="91"/>
      <c r="T132" s="91"/>
      <c r="U132" s="91"/>
      <c r="V132" s="91"/>
      <c r="W132" s="91"/>
      <c r="X132" s="91"/>
      <c r="Y132" s="44">
        <v>118</v>
      </c>
    </row>
    <row r="133" spans="2:25" ht="24" customHeight="1" x14ac:dyDescent="0.25">
      <c r="B133" s="51" t="str">
        <f ca="1">IF(OFFSET(Identité!$C$34,0,Y133)&lt;&gt;"",OFFSET(Identité!$C$34,0,Y133),"")</f>
        <v/>
      </c>
      <c r="C133" s="51" t="str">
        <f ca="1">IF(OFFSET(Identité!$C$35,0,Y133)&lt;&gt;"",OFFSET(Identité!$C$35,0,Y133),"")</f>
        <v/>
      </c>
      <c r="D133" s="51" t="str">
        <f ca="1">IF(OFFSET(Identité!$C$36,0,Y133)&lt;&gt;"",OFFSET(Identité!$C$36,0,Y133),"")</f>
        <v/>
      </c>
      <c r="E133" s="91"/>
      <c r="F133" s="91"/>
      <c r="G133" s="91"/>
      <c r="H133" s="91"/>
      <c r="I133" s="91"/>
      <c r="J133" s="91"/>
      <c r="K133" s="91"/>
      <c r="L133" s="91"/>
      <c r="M133" s="91"/>
      <c r="N133" s="91"/>
      <c r="O133" s="91"/>
      <c r="P133" s="91"/>
      <c r="Q133" s="91"/>
      <c r="R133" s="91"/>
      <c r="S133" s="91"/>
      <c r="T133" s="91"/>
      <c r="U133" s="91"/>
      <c r="V133" s="91"/>
      <c r="W133" s="91"/>
      <c r="X133" s="91"/>
      <c r="Y133" s="44">
        <v>119</v>
      </c>
    </row>
    <row r="134" spans="2:25" ht="24" customHeight="1" x14ac:dyDescent="0.25">
      <c r="B134" s="51" t="str">
        <f ca="1">IF(OFFSET(Identité!$C$34,0,Y134)&lt;&gt;"",OFFSET(Identité!$C$34,0,Y134),"")</f>
        <v/>
      </c>
      <c r="C134" s="51" t="str">
        <f ca="1">IF(OFFSET(Identité!$C$35,0,Y134)&lt;&gt;"",OFFSET(Identité!$C$35,0,Y134),"")</f>
        <v/>
      </c>
      <c r="D134" s="51" t="str">
        <f ca="1">IF(OFFSET(Identité!$C$36,0,Y134)&lt;&gt;"",OFFSET(Identité!$C$36,0,Y134),"")</f>
        <v/>
      </c>
      <c r="E134" s="91"/>
      <c r="F134" s="91"/>
      <c r="G134" s="91"/>
      <c r="H134" s="91"/>
      <c r="I134" s="91"/>
      <c r="J134" s="91"/>
      <c r="K134" s="91"/>
      <c r="L134" s="91"/>
      <c r="M134" s="91"/>
      <c r="N134" s="91"/>
      <c r="O134" s="91"/>
      <c r="P134" s="91"/>
      <c r="Q134" s="91"/>
      <c r="R134" s="91"/>
      <c r="S134" s="91"/>
      <c r="T134" s="91"/>
      <c r="U134" s="91"/>
      <c r="V134" s="91"/>
      <c r="W134" s="91"/>
      <c r="X134" s="91"/>
      <c r="Y134" s="44">
        <v>120</v>
      </c>
    </row>
    <row r="135" spans="2:25" ht="24" customHeight="1" x14ac:dyDescent="0.25">
      <c r="B135" s="51" t="str">
        <f ca="1">IF(OFFSET(Identité!$C$34,0,Y135)&lt;&gt;"",OFFSET(Identité!$C$34,0,Y135),"")</f>
        <v/>
      </c>
      <c r="C135" s="51" t="str">
        <f ca="1">IF(OFFSET(Identité!$C$35,0,Y135)&lt;&gt;"",OFFSET(Identité!$C$35,0,Y135),"")</f>
        <v/>
      </c>
      <c r="D135" s="51" t="str">
        <f ca="1">IF(OFFSET(Identité!$C$36,0,Y135)&lt;&gt;"",OFFSET(Identité!$C$36,0,Y135),"")</f>
        <v/>
      </c>
      <c r="E135" s="91"/>
      <c r="F135" s="91"/>
      <c r="G135" s="91"/>
      <c r="H135" s="91"/>
      <c r="I135" s="91"/>
      <c r="J135" s="91"/>
      <c r="K135" s="91"/>
      <c r="L135" s="91"/>
      <c r="M135" s="91"/>
      <c r="N135" s="91"/>
      <c r="O135" s="91"/>
      <c r="P135" s="91"/>
      <c r="Q135" s="91"/>
      <c r="R135" s="91"/>
      <c r="S135" s="91"/>
      <c r="T135" s="91"/>
      <c r="U135" s="91"/>
      <c r="V135" s="91"/>
      <c r="W135" s="91"/>
      <c r="X135" s="91"/>
      <c r="Y135" s="44">
        <v>121</v>
      </c>
    </row>
    <row r="136" spans="2:25" ht="24" customHeight="1" x14ac:dyDescent="0.25">
      <c r="B136" s="51" t="str">
        <f ca="1">IF(OFFSET(Identité!$C$34,0,Y136)&lt;&gt;"",OFFSET(Identité!$C$34,0,Y136),"")</f>
        <v/>
      </c>
      <c r="C136" s="51" t="str">
        <f ca="1">IF(OFFSET(Identité!$C$35,0,Y136)&lt;&gt;"",OFFSET(Identité!$C$35,0,Y136),"")</f>
        <v/>
      </c>
      <c r="D136" s="51" t="str">
        <f ca="1">IF(OFFSET(Identité!$C$36,0,Y136)&lt;&gt;"",OFFSET(Identité!$C$36,0,Y136),"")</f>
        <v/>
      </c>
      <c r="E136" s="91"/>
      <c r="F136" s="91"/>
      <c r="G136" s="91"/>
      <c r="H136" s="91"/>
      <c r="I136" s="91"/>
      <c r="J136" s="91"/>
      <c r="K136" s="91"/>
      <c r="L136" s="91"/>
      <c r="M136" s="91"/>
      <c r="N136" s="91"/>
      <c r="O136" s="91"/>
      <c r="P136" s="91"/>
      <c r="Q136" s="91"/>
      <c r="R136" s="91"/>
      <c r="S136" s="91"/>
      <c r="T136" s="91"/>
      <c r="U136" s="91"/>
      <c r="V136" s="91"/>
      <c r="W136" s="91"/>
      <c r="X136" s="91"/>
      <c r="Y136" s="44">
        <v>122</v>
      </c>
    </row>
    <row r="137" spans="2:25" ht="24" customHeight="1" x14ac:dyDescent="0.25">
      <c r="B137" s="51" t="str">
        <f ca="1">IF(OFFSET(Identité!$C$34,0,Y137)&lt;&gt;"",OFFSET(Identité!$C$34,0,Y137),"")</f>
        <v/>
      </c>
      <c r="C137" s="51" t="str">
        <f ca="1">IF(OFFSET(Identité!$C$35,0,Y137)&lt;&gt;"",OFFSET(Identité!$C$35,0,Y137),"")</f>
        <v/>
      </c>
      <c r="D137" s="51" t="str">
        <f ca="1">IF(OFFSET(Identité!$C$36,0,Y137)&lt;&gt;"",OFFSET(Identité!$C$36,0,Y137),"")</f>
        <v/>
      </c>
      <c r="E137" s="91"/>
      <c r="F137" s="91"/>
      <c r="G137" s="91"/>
      <c r="H137" s="91"/>
      <c r="I137" s="91"/>
      <c r="J137" s="91"/>
      <c r="K137" s="91"/>
      <c r="L137" s="91"/>
      <c r="M137" s="91"/>
      <c r="N137" s="91"/>
      <c r="O137" s="91"/>
      <c r="P137" s="91"/>
      <c r="Q137" s="91"/>
      <c r="R137" s="91"/>
      <c r="S137" s="91"/>
      <c r="T137" s="91"/>
      <c r="U137" s="91"/>
      <c r="V137" s="91"/>
      <c r="W137" s="91"/>
      <c r="X137" s="91"/>
      <c r="Y137" s="44">
        <v>123</v>
      </c>
    </row>
    <row r="138" spans="2:25" ht="24" customHeight="1" x14ac:dyDescent="0.25">
      <c r="B138" s="51" t="str">
        <f ca="1">IF(OFFSET(Identité!$C$34,0,Y138)&lt;&gt;"",OFFSET(Identité!$C$34,0,Y138),"")</f>
        <v/>
      </c>
      <c r="C138" s="51" t="str">
        <f ca="1">IF(OFFSET(Identité!$C$35,0,Y138)&lt;&gt;"",OFFSET(Identité!$C$35,0,Y138),"")</f>
        <v/>
      </c>
      <c r="D138" s="51" t="str">
        <f ca="1">IF(OFFSET(Identité!$C$36,0,Y138)&lt;&gt;"",OFFSET(Identité!$C$36,0,Y138),"")</f>
        <v/>
      </c>
      <c r="E138" s="91"/>
      <c r="F138" s="91"/>
      <c r="G138" s="91"/>
      <c r="H138" s="91"/>
      <c r="I138" s="91"/>
      <c r="J138" s="91"/>
      <c r="K138" s="91"/>
      <c r="L138" s="91"/>
      <c r="M138" s="91"/>
      <c r="N138" s="91"/>
      <c r="O138" s="91"/>
      <c r="P138" s="91"/>
      <c r="Q138" s="91"/>
      <c r="R138" s="91"/>
      <c r="S138" s="91"/>
      <c r="T138" s="91"/>
      <c r="U138" s="91"/>
      <c r="V138" s="91"/>
      <c r="W138" s="91"/>
      <c r="X138" s="91"/>
      <c r="Y138" s="44">
        <v>124</v>
      </c>
    </row>
    <row r="139" spans="2:25" ht="24" customHeight="1" x14ac:dyDescent="0.25">
      <c r="B139" s="51" t="str">
        <f ca="1">IF(OFFSET(Identité!$C$34,0,Y139)&lt;&gt;"",OFFSET(Identité!$C$34,0,Y139),"")</f>
        <v/>
      </c>
      <c r="C139" s="51" t="str">
        <f ca="1">IF(OFFSET(Identité!$C$35,0,Y139)&lt;&gt;"",OFFSET(Identité!$C$35,0,Y139),"")</f>
        <v/>
      </c>
      <c r="D139" s="51" t="str">
        <f ca="1">IF(OFFSET(Identité!$C$36,0,Y139)&lt;&gt;"",OFFSET(Identité!$C$36,0,Y139),"")</f>
        <v/>
      </c>
      <c r="E139" s="91"/>
      <c r="F139" s="91"/>
      <c r="G139" s="91"/>
      <c r="H139" s="91"/>
      <c r="I139" s="91"/>
      <c r="J139" s="91"/>
      <c r="K139" s="91"/>
      <c r="L139" s="91"/>
      <c r="M139" s="91"/>
      <c r="N139" s="91"/>
      <c r="O139" s="91"/>
      <c r="P139" s="91"/>
      <c r="Q139" s="91"/>
      <c r="R139" s="91"/>
      <c r="S139" s="91"/>
      <c r="T139" s="91"/>
      <c r="U139" s="91"/>
      <c r="V139" s="91"/>
      <c r="W139" s="91"/>
      <c r="X139" s="91"/>
      <c r="Y139" s="44">
        <v>125</v>
      </c>
    </row>
    <row r="140" spans="2:25" ht="24" customHeight="1" x14ac:dyDescent="0.25">
      <c r="B140" s="51" t="str">
        <f ca="1">IF(OFFSET(Identité!$C$34,0,Y140)&lt;&gt;"",OFFSET(Identité!$C$34,0,Y140),"")</f>
        <v/>
      </c>
      <c r="C140" s="51" t="str">
        <f ca="1">IF(OFFSET(Identité!$C$35,0,Y140)&lt;&gt;"",OFFSET(Identité!$C$35,0,Y140),"")</f>
        <v/>
      </c>
      <c r="D140" s="51" t="str">
        <f ca="1">IF(OFFSET(Identité!$C$36,0,Y140)&lt;&gt;"",OFFSET(Identité!$C$36,0,Y140),"")</f>
        <v/>
      </c>
      <c r="E140" s="91"/>
      <c r="F140" s="91"/>
      <c r="G140" s="91"/>
      <c r="H140" s="91"/>
      <c r="I140" s="91"/>
      <c r="J140" s="91"/>
      <c r="K140" s="91"/>
      <c r="L140" s="91"/>
      <c r="M140" s="91"/>
      <c r="N140" s="91"/>
      <c r="O140" s="91"/>
      <c r="P140" s="91"/>
      <c r="Q140" s="91"/>
      <c r="R140" s="91"/>
      <c r="S140" s="91"/>
      <c r="T140" s="91"/>
      <c r="U140" s="91"/>
      <c r="V140" s="91"/>
      <c r="W140" s="91"/>
      <c r="X140" s="91"/>
      <c r="Y140" s="44">
        <v>126</v>
      </c>
    </row>
    <row r="141" spans="2:25" ht="24" customHeight="1" x14ac:dyDescent="0.25">
      <c r="B141" s="51" t="str">
        <f ca="1">IF(OFFSET(Identité!$C$34,0,Y141)&lt;&gt;"",OFFSET(Identité!$C$34,0,Y141),"")</f>
        <v/>
      </c>
      <c r="C141" s="51" t="str">
        <f ca="1">IF(OFFSET(Identité!$C$35,0,Y141)&lt;&gt;"",OFFSET(Identité!$C$35,0,Y141),"")</f>
        <v/>
      </c>
      <c r="D141" s="51" t="str">
        <f ca="1">IF(OFFSET(Identité!$C$36,0,Y141)&lt;&gt;"",OFFSET(Identité!$C$36,0,Y141),"")</f>
        <v/>
      </c>
      <c r="E141" s="91"/>
      <c r="F141" s="91"/>
      <c r="G141" s="91"/>
      <c r="H141" s="91"/>
      <c r="I141" s="91"/>
      <c r="J141" s="91"/>
      <c r="K141" s="91"/>
      <c r="L141" s="91"/>
      <c r="M141" s="91"/>
      <c r="N141" s="91"/>
      <c r="O141" s="91"/>
      <c r="P141" s="91"/>
      <c r="Q141" s="91"/>
      <c r="R141" s="91"/>
      <c r="S141" s="91"/>
      <c r="T141" s="91"/>
      <c r="U141" s="91"/>
      <c r="V141" s="91"/>
      <c r="W141" s="91"/>
      <c r="X141" s="91"/>
      <c r="Y141" s="44">
        <v>127</v>
      </c>
    </row>
    <row r="142" spans="2:25" ht="24" customHeight="1" x14ac:dyDescent="0.25">
      <c r="B142" s="51" t="str">
        <f ca="1">IF(OFFSET(Identité!$C$34,0,Y142)&lt;&gt;"",OFFSET(Identité!$C$34,0,Y142),"")</f>
        <v/>
      </c>
      <c r="C142" s="51" t="str">
        <f ca="1">IF(OFFSET(Identité!$C$35,0,Y142)&lt;&gt;"",OFFSET(Identité!$C$35,0,Y142),"")</f>
        <v/>
      </c>
      <c r="D142" s="51" t="str">
        <f ca="1">IF(OFFSET(Identité!$C$36,0,Y142)&lt;&gt;"",OFFSET(Identité!$C$36,0,Y142),"")</f>
        <v/>
      </c>
      <c r="E142" s="91"/>
      <c r="F142" s="91"/>
      <c r="G142" s="91"/>
      <c r="H142" s="91"/>
      <c r="I142" s="91"/>
      <c r="J142" s="91"/>
      <c r="K142" s="91"/>
      <c r="L142" s="91"/>
      <c r="M142" s="91"/>
      <c r="N142" s="91"/>
      <c r="O142" s="91"/>
      <c r="P142" s="91"/>
      <c r="Q142" s="91"/>
      <c r="R142" s="91"/>
      <c r="S142" s="91"/>
      <c r="T142" s="91"/>
      <c r="U142" s="91"/>
      <c r="V142" s="91"/>
      <c r="W142" s="91"/>
      <c r="X142" s="91"/>
      <c r="Y142" s="44">
        <v>128</v>
      </c>
    </row>
    <row r="143" spans="2:25" ht="24" customHeight="1" x14ac:dyDescent="0.25">
      <c r="B143" s="51" t="str">
        <f ca="1">IF(OFFSET(Identité!$C$34,0,Y143)&lt;&gt;"",OFFSET(Identité!$C$34,0,Y143),"")</f>
        <v/>
      </c>
      <c r="C143" s="51" t="str">
        <f ca="1">IF(OFFSET(Identité!$C$35,0,Y143)&lt;&gt;"",OFFSET(Identité!$C$35,0,Y143),"")</f>
        <v/>
      </c>
      <c r="D143" s="51" t="str">
        <f ca="1">IF(OFFSET(Identité!$C$36,0,Y143)&lt;&gt;"",OFFSET(Identité!$C$36,0,Y143),"")</f>
        <v/>
      </c>
      <c r="E143" s="91"/>
      <c r="F143" s="91"/>
      <c r="G143" s="91"/>
      <c r="H143" s="91"/>
      <c r="I143" s="91"/>
      <c r="J143" s="91"/>
      <c r="K143" s="91"/>
      <c r="L143" s="91"/>
      <c r="M143" s="91"/>
      <c r="N143" s="91"/>
      <c r="O143" s="91"/>
      <c r="P143" s="91"/>
      <c r="Q143" s="91"/>
      <c r="R143" s="91"/>
      <c r="S143" s="91"/>
      <c r="T143" s="91"/>
      <c r="U143" s="91"/>
      <c r="V143" s="91"/>
      <c r="W143" s="91"/>
      <c r="X143" s="91"/>
      <c r="Y143" s="44">
        <v>129</v>
      </c>
    </row>
    <row r="144" spans="2:25" ht="24" customHeight="1" x14ac:dyDescent="0.25">
      <c r="B144" s="51" t="str">
        <f ca="1">IF(OFFSET(Identité!$C$34,0,Y144)&lt;&gt;"",OFFSET(Identité!$C$34,0,Y144),"")</f>
        <v/>
      </c>
      <c r="C144" s="51" t="str">
        <f ca="1">IF(OFFSET(Identité!$C$35,0,Y144)&lt;&gt;"",OFFSET(Identité!$C$35,0,Y144),"")</f>
        <v/>
      </c>
      <c r="D144" s="51" t="str">
        <f ca="1">IF(OFFSET(Identité!$C$36,0,Y144)&lt;&gt;"",OFFSET(Identité!$C$36,0,Y144),"")</f>
        <v/>
      </c>
      <c r="E144" s="91"/>
      <c r="F144" s="91"/>
      <c r="G144" s="91"/>
      <c r="H144" s="91"/>
      <c r="I144" s="91"/>
      <c r="J144" s="91"/>
      <c r="K144" s="91"/>
      <c r="L144" s="91"/>
      <c r="M144" s="91"/>
      <c r="N144" s="91"/>
      <c r="O144" s="91"/>
      <c r="P144" s="91"/>
      <c r="Q144" s="91"/>
      <c r="R144" s="91"/>
      <c r="S144" s="91"/>
      <c r="T144" s="91"/>
      <c r="U144" s="91"/>
      <c r="V144" s="91"/>
      <c r="W144" s="91"/>
      <c r="X144" s="91"/>
      <c r="Y144" s="44">
        <v>130</v>
      </c>
    </row>
    <row r="145" spans="2:25" ht="24" customHeight="1" x14ac:dyDescent="0.25">
      <c r="B145" s="51" t="str">
        <f ca="1">IF(OFFSET(Identité!$C$34,0,Y145)&lt;&gt;"",OFFSET(Identité!$C$34,0,Y145),"")</f>
        <v/>
      </c>
      <c r="C145" s="51" t="str">
        <f ca="1">IF(OFFSET(Identité!$C$35,0,Y145)&lt;&gt;"",OFFSET(Identité!$C$35,0,Y145),"")</f>
        <v/>
      </c>
      <c r="D145" s="51" t="str">
        <f ca="1">IF(OFFSET(Identité!$C$36,0,Y145)&lt;&gt;"",OFFSET(Identité!$C$36,0,Y145),"")</f>
        <v/>
      </c>
      <c r="E145" s="91"/>
      <c r="F145" s="91"/>
      <c r="G145" s="91"/>
      <c r="H145" s="91"/>
      <c r="I145" s="91"/>
      <c r="J145" s="91"/>
      <c r="K145" s="91"/>
      <c r="L145" s="91"/>
      <c r="M145" s="91"/>
      <c r="N145" s="91"/>
      <c r="O145" s="91"/>
      <c r="P145" s="91"/>
      <c r="Q145" s="91"/>
      <c r="R145" s="91"/>
      <c r="S145" s="91"/>
      <c r="T145" s="91"/>
      <c r="U145" s="91"/>
      <c r="V145" s="91"/>
      <c r="W145" s="91"/>
      <c r="X145" s="91"/>
      <c r="Y145" s="44">
        <v>131</v>
      </c>
    </row>
    <row r="146" spans="2:25" ht="24" customHeight="1" x14ac:dyDescent="0.25">
      <c r="B146" s="51" t="str">
        <f ca="1">IF(OFFSET(Identité!$C$34,0,Y146)&lt;&gt;"",OFFSET(Identité!$C$34,0,Y146),"")</f>
        <v/>
      </c>
      <c r="C146" s="51" t="str">
        <f ca="1">IF(OFFSET(Identité!$C$35,0,Y146)&lt;&gt;"",OFFSET(Identité!$C$35,0,Y146),"")</f>
        <v/>
      </c>
      <c r="D146" s="51" t="str">
        <f ca="1">IF(OFFSET(Identité!$C$36,0,Y146)&lt;&gt;"",OFFSET(Identité!$C$36,0,Y146),"")</f>
        <v/>
      </c>
      <c r="E146" s="91"/>
      <c r="F146" s="91"/>
      <c r="G146" s="91"/>
      <c r="H146" s="91"/>
      <c r="I146" s="91"/>
      <c r="J146" s="91"/>
      <c r="K146" s="91"/>
      <c r="L146" s="91"/>
      <c r="M146" s="91"/>
      <c r="N146" s="91"/>
      <c r="O146" s="91"/>
      <c r="P146" s="91"/>
      <c r="Q146" s="91"/>
      <c r="R146" s="91"/>
      <c r="S146" s="91"/>
      <c r="T146" s="91"/>
      <c r="U146" s="91"/>
      <c r="V146" s="91"/>
      <c r="W146" s="91"/>
      <c r="X146" s="91"/>
      <c r="Y146" s="44">
        <v>132</v>
      </c>
    </row>
    <row r="147" spans="2:25" ht="24" customHeight="1" x14ac:dyDescent="0.25">
      <c r="B147" s="51" t="str">
        <f ca="1">IF(OFFSET(Identité!$C$34,0,Y147)&lt;&gt;"",OFFSET(Identité!$C$34,0,Y147),"")</f>
        <v/>
      </c>
      <c r="C147" s="51" t="str">
        <f ca="1">IF(OFFSET(Identité!$C$35,0,Y147)&lt;&gt;"",OFFSET(Identité!$C$35,0,Y147),"")</f>
        <v/>
      </c>
      <c r="D147" s="51" t="str">
        <f ca="1">IF(OFFSET(Identité!$C$36,0,Y147)&lt;&gt;"",OFFSET(Identité!$C$36,0,Y147),"")</f>
        <v/>
      </c>
      <c r="E147" s="91"/>
      <c r="F147" s="91"/>
      <c r="G147" s="91"/>
      <c r="H147" s="91"/>
      <c r="I147" s="91"/>
      <c r="J147" s="91"/>
      <c r="K147" s="91"/>
      <c r="L147" s="91"/>
      <c r="M147" s="91"/>
      <c r="N147" s="91"/>
      <c r="O147" s="91"/>
      <c r="P147" s="91"/>
      <c r="Q147" s="91"/>
      <c r="R147" s="91"/>
      <c r="S147" s="91"/>
      <c r="T147" s="91"/>
      <c r="U147" s="91"/>
      <c r="V147" s="91"/>
      <c r="W147" s="91"/>
      <c r="X147" s="91"/>
      <c r="Y147" s="44">
        <v>133</v>
      </c>
    </row>
    <row r="148" spans="2:25" ht="24" customHeight="1" x14ac:dyDescent="0.25">
      <c r="B148" s="51" t="str">
        <f ca="1">IF(OFFSET(Identité!$C$34,0,Y148)&lt;&gt;"",OFFSET(Identité!$C$34,0,Y148),"")</f>
        <v/>
      </c>
      <c r="C148" s="51" t="str">
        <f ca="1">IF(OFFSET(Identité!$C$35,0,Y148)&lt;&gt;"",OFFSET(Identité!$C$35,0,Y148),"")</f>
        <v/>
      </c>
      <c r="D148" s="51" t="str">
        <f ca="1">IF(OFFSET(Identité!$C$36,0,Y148)&lt;&gt;"",OFFSET(Identité!$C$36,0,Y148),"")</f>
        <v/>
      </c>
      <c r="E148" s="91"/>
      <c r="F148" s="91"/>
      <c r="G148" s="91"/>
      <c r="H148" s="91"/>
      <c r="I148" s="91"/>
      <c r="J148" s="91"/>
      <c r="K148" s="91"/>
      <c r="L148" s="91"/>
      <c r="M148" s="91"/>
      <c r="N148" s="91"/>
      <c r="O148" s="91"/>
      <c r="P148" s="91"/>
      <c r="Q148" s="91"/>
      <c r="R148" s="91"/>
      <c r="S148" s="91"/>
      <c r="T148" s="91"/>
      <c r="U148" s="91"/>
      <c r="V148" s="91"/>
      <c r="W148" s="91"/>
      <c r="X148" s="91"/>
      <c r="Y148" s="44">
        <v>134</v>
      </c>
    </row>
    <row r="149" spans="2:25" ht="24" customHeight="1" x14ac:dyDescent="0.25">
      <c r="B149" s="51" t="str">
        <f ca="1">IF(OFFSET(Identité!$C$34,0,Y149)&lt;&gt;"",OFFSET(Identité!$C$34,0,Y149),"")</f>
        <v/>
      </c>
      <c r="C149" s="51" t="str">
        <f ca="1">IF(OFFSET(Identité!$C$35,0,Y149)&lt;&gt;"",OFFSET(Identité!$C$35,0,Y149),"")</f>
        <v/>
      </c>
      <c r="D149" s="51" t="str">
        <f ca="1">IF(OFFSET(Identité!$C$36,0,Y149)&lt;&gt;"",OFFSET(Identité!$C$36,0,Y149),"")</f>
        <v/>
      </c>
      <c r="E149" s="91"/>
      <c r="F149" s="91"/>
      <c r="G149" s="91"/>
      <c r="H149" s="91"/>
      <c r="I149" s="91"/>
      <c r="J149" s="91"/>
      <c r="K149" s="91"/>
      <c r="L149" s="91"/>
      <c r="M149" s="91"/>
      <c r="N149" s="91"/>
      <c r="O149" s="91"/>
      <c r="P149" s="91"/>
      <c r="Q149" s="91"/>
      <c r="R149" s="91"/>
      <c r="S149" s="91"/>
      <c r="T149" s="91"/>
      <c r="U149" s="91"/>
      <c r="V149" s="91"/>
      <c r="W149" s="91"/>
      <c r="X149" s="91"/>
      <c r="Y149" s="44">
        <v>135</v>
      </c>
    </row>
    <row r="150" spans="2:25" ht="24" customHeight="1" x14ac:dyDescent="0.25">
      <c r="B150" s="51" t="str">
        <f ca="1">IF(OFFSET(Identité!$C$34,0,Y150)&lt;&gt;"",OFFSET(Identité!$C$34,0,Y150),"")</f>
        <v/>
      </c>
      <c r="C150" s="51" t="str">
        <f ca="1">IF(OFFSET(Identité!$C$35,0,Y150)&lt;&gt;"",OFFSET(Identité!$C$35,0,Y150),"")</f>
        <v/>
      </c>
      <c r="D150" s="51" t="str">
        <f ca="1">IF(OFFSET(Identité!$C$36,0,Y150)&lt;&gt;"",OFFSET(Identité!$C$36,0,Y150),"")</f>
        <v/>
      </c>
      <c r="E150" s="91"/>
      <c r="F150" s="91"/>
      <c r="G150" s="91"/>
      <c r="H150" s="91"/>
      <c r="I150" s="91"/>
      <c r="J150" s="91"/>
      <c r="K150" s="91"/>
      <c r="L150" s="91"/>
      <c r="M150" s="91"/>
      <c r="N150" s="91"/>
      <c r="O150" s="91"/>
      <c r="P150" s="91"/>
      <c r="Q150" s="91"/>
      <c r="R150" s="91"/>
      <c r="S150" s="91"/>
      <c r="T150" s="91"/>
      <c r="U150" s="91"/>
      <c r="V150" s="91"/>
      <c r="W150" s="91"/>
      <c r="X150" s="91"/>
      <c r="Y150" s="44">
        <v>136</v>
      </c>
    </row>
    <row r="151" spans="2:25" ht="24" customHeight="1" x14ac:dyDescent="0.25">
      <c r="B151" s="51" t="str">
        <f ca="1">IF(OFFSET(Identité!$C$34,0,Y151)&lt;&gt;"",OFFSET(Identité!$C$34,0,Y151),"")</f>
        <v/>
      </c>
      <c r="C151" s="51" t="str">
        <f ca="1">IF(OFFSET(Identité!$C$35,0,Y151)&lt;&gt;"",OFFSET(Identité!$C$35,0,Y151),"")</f>
        <v/>
      </c>
      <c r="D151" s="51" t="str">
        <f ca="1">IF(OFFSET(Identité!$C$36,0,Y151)&lt;&gt;"",OFFSET(Identité!$C$36,0,Y151),"")</f>
        <v/>
      </c>
      <c r="E151" s="91"/>
      <c r="F151" s="91"/>
      <c r="G151" s="91"/>
      <c r="H151" s="91"/>
      <c r="I151" s="91"/>
      <c r="J151" s="91"/>
      <c r="K151" s="91"/>
      <c r="L151" s="91"/>
      <c r="M151" s="91"/>
      <c r="N151" s="91"/>
      <c r="O151" s="91"/>
      <c r="P151" s="91"/>
      <c r="Q151" s="91"/>
      <c r="R151" s="91"/>
      <c r="S151" s="91"/>
      <c r="T151" s="91"/>
      <c r="U151" s="91"/>
      <c r="V151" s="91"/>
      <c r="W151" s="91"/>
      <c r="X151" s="91"/>
      <c r="Y151" s="44">
        <v>137</v>
      </c>
    </row>
    <row r="152" spans="2:25" ht="24" customHeight="1" x14ac:dyDescent="0.25">
      <c r="B152" s="51" t="str">
        <f ca="1">IF(OFFSET(Identité!$C$34,0,Y152)&lt;&gt;"",OFFSET(Identité!$C$34,0,Y152),"")</f>
        <v/>
      </c>
      <c r="C152" s="51" t="str">
        <f ca="1">IF(OFFSET(Identité!$C$35,0,Y152)&lt;&gt;"",OFFSET(Identité!$C$35,0,Y152),"")</f>
        <v/>
      </c>
      <c r="D152" s="51" t="str">
        <f ca="1">IF(OFFSET(Identité!$C$36,0,Y152)&lt;&gt;"",OFFSET(Identité!$C$36,0,Y152),"")</f>
        <v/>
      </c>
      <c r="E152" s="91"/>
      <c r="F152" s="91"/>
      <c r="G152" s="91"/>
      <c r="H152" s="91"/>
      <c r="I152" s="91"/>
      <c r="J152" s="91"/>
      <c r="K152" s="91"/>
      <c r="L152" s="91"/>
      <c r="M152" s="91"/>
      <c r="N152" s="91"/>
      <c r="O152" s="91"/>
      <c r="P152" s="91"/>
      <c r="Q152" s="91"/>
      <c r="R152" s="91"/>
      <c r="S152" s="91"/>
      <c r="T152" s="91"/>
      <c r="U152" s="91"/>
      <c r="V152" s="91"/>
      <c r="W152" s="91"/>
      <c r="X152" s="91"/>
      <c r="Y152" s="44">
        <v>138</v>
      </c>
    </row>
    <row r="153" spans="2:25" ht="24" customHeight="1" x14ac:dyDescent="0.25">
      <c r="B153" s="51" t="str">
        <f ca="1">IF(OFFSET(Identité!$C$34,0,Y153)&lt;&gt;"",OFFSET(Identité!$C$34,0,Y153),"")</f>
        <v/>
      </c>
      <c r="C153" s="51" t="str">
        <f ca="1">IF(OFFSET(Identité!$C$35,0,Y153)&lt;&gt;"",OFFSET(Identité!$C$35,0,Y153),"")</f>
        <v/>
      </c>
      <c r="D153" s="51" t="str">
        <f ca="1">IF(OFFSET(Identité!$C$36,0,Y153)&lt;&gt;"",OFFSET(Identité!$C$36,0,Y153),"")</f>
        <v/>
      </c>
      <c r="E153" s="91"/>
      <c r="F153" s="91"/>
      <c r="G153" s="91"/>
      <c r="H153" s="91"/>
      <c r="I153" s="91"/>
      <c r="J153" s="91"/>
      <c r="K153" s="91"/>
      <c r="L153" s="91"/>
      <c r="M153" s="91"/>
      <c r="N153" s="91"/>
      <c r="O153" s="91"/>
      <c r="P153" s="91"/>
      <c r="Q153" s="91"/>
      <c r="R153" s="91"/>
      <c r="S153" s="91"/>
      <c r="T153" s="91"/>
      <c r="U153" s="91"/>
      <c r="V153" s="91"/>
      <c r="W153" s="91"/>
      <c r="X153" s="91"/>
      <c r="Y153" s="44">
        <v>139</v>
      </c>
    </row>
    <row r="154" spans="2:25" ht="24" customHeight="1" x14ac:dyDescent="0.25"/>
    <row r="155" spans="2:25" ht="24" customHeight="1" x14ac:dyDescent="0.25"/>
    <row r="156" spans="2:25" ht="24" customHeight="1" x14ac:dyDescent="0.25"/>
  </sheetData>
  <sheetProtection algorithmName="SHA-512" hashValue="k/hOX1As/fB6RuwuKaikNSLOFlEg/WBnCtW7TW+MMXiPgoGpq3dFwF8vk5RTdkvjAOWGsirEPU4sAgRG5qmO9g==" saltValue="o81FkCRTyyw7qwfXua93Tw==" spinCount="100000" sheet="1" objects="1" scenarios="1"/>
  <protectedRanges>
    <protectedRange sqref="E14:X159" name="Plage1"/>
  </protectedRanges>
  <conditionalFormatting sqref="B14:D153">
    <cfRule type="expression" dxfId="413" priority="2">
      <formula>$B14&lt;&gt;""</formula>
    </cfRule>
    <cfRule type="expression" dxfId="412" priority="26">
      <formula>B14=""</formula>
    </cfRule>
  </conditionalFormatting>
  <conditionalFormatting sqref="E9:X12 F13:Y13 E14:X162">
    <cfRule type="expression" dxfId="411" priority="8921">
      <formula>E$10=""</formula>
    </cfRule>
  </conditionalFormatting>
  <conditionalFormatting sqref="E10:X12">
    <cfRule type="expression" dxfId="410" priority="8932">
      <formula>E$10&lt;&gt;""</formula>
    </cfRule>
  </conditionalFormatting>
  <conditionalFormatting sqref="E11:X12 C14:D43">
    <cfRule type="beginsWith" dxfId="409" priority="1" operator="beginsWith" text="Veuillez">
      <formula>LEFT(C11,LEN("Veuillez"))="Veuillez"</formula>
    </cfRule>
  </conditionalFormatting>
  <conditionalFormatting sqref="E14:X153">
    <cfRule type="expression" dxfId="408" priority="25">
      <formula>$B14=""</formula>
    </cfRule>
  </conditionalFormatting>
  <conditionalFormatting sqref="E13:Z13">
    <cfRule type="expression" dxfId="407" priority="8930">
      <formula>E$10=""</formula>
    </cfRule>
    <cfRule type="expression" dxfId="406" priority="8931">
      <formula>E$10&lt;&gt;""</formula>
    </cfRule>
  </conditionalFormatting>
  <conditionalFormatting sqref="Y11:IS12">
    <cfRule type="expression" dxfId="405" priority="8923">
      <formula>Y$10=""</formula>
    </cfRule>
  </conditionalFormatting>
  <dataValidations count="2">
    <dataValidation type="list" allowBlank="1" showInputMessage="1" showErrorMessage="1" sqref="E44:X153" xr:uid="{2A9F07C8-206D-4913-8CF6-7BA952749A5C}">
      <formula1>"Oui,Non"</formula1>
    </dataValidation>
    <dataValidation type="list" allowBlank="1" showInputMessage="1" showErrorMessage="1" errorTitle="Attention" error="Veuillez sélectionner &quot;Oui&quot; ou &quot;Non&quot; dans la liste déroulante" sqref="E14:X43" xr:uid="{37CD2C5F-1165-4AC7-B762-B78B8FFA06D9}">
      <formula1>"Oui,Non"</formula1>
    </dataValidation>
  </dataValidations>
  <pageMargins left="0.75" right="0.75" top="1" bottom="1" header="0.4921259845" footer="0.4921259845"/>
  <pageSetup paperSize="9" orientation="portrait" r:id="rId1"/>
  <headerFooter alignWithMargins="0"/>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8D3FC-82FE-8C40-86B8-ADF7484CEAC1}">
  <sheetPr codeName="Feuil8">
    <tabColor rgb="FF60A4BB"/>
  </sheetPr>
  <dimension ref="C1:AB513"/>
  <sheetViews>
    <sheetView zoomScale="80" zoomScaleNormal="80" workbookViewId="0">
      <pane xSplit="5" ySplit="10" topLeftCell="F11" activePane="bottomRight" state="frozen"/>
      <selection pane="topRight" activeCell="F1" sqref="F1"/>
      <selection pane="bottomLeft" activeCell="A11" sqref="A11"/>
      <selection pane="bottomRight"/>
    </sheetView>
  </sheetViews>
  <sheetFormatPr baseColWidth="10" defaultColWidth="11.44140625" defaultRowHeight="13.2" x14ac:dyDescent="0.25"/>
  <cols>
    <col min="1" max="1" width="2.77734375" style="92" customWidth="1"/>
    <col min="2" max="2" width="20.77734375" style="92" customWidth="1"/>
    <col min="3" max="3" width="2.77734375" style="92" customWidth="1"/>
    <col min="4" max="4" width="48.21875" style="92" customWidth="1"/>
    <col min="5" max="5" width="34" style="95" customWidth="1"/>
    <col min="6" max="25" width="28.21875" style="92" customWidth="1"/>
    <col min="26" max="16384" width="11.44140625" style="92"/>
  </cols>
  <sheetData>
    <row r="1" spans="3:28" s="147" customFormat="1" ht="60" customHeight="1" x14ac:dyDescent="0.25">
      <c r="D1" s="148" t="s">
        <v>1192</v>
      </c>
      <c r="G1" s="214" t="s">
        <v>3900</v>
      </c>
    </row>
    <row r="2" spans="3:28" ht="25.2" hidden="1" customHeight="1" x14ac:dyDescent="0.25">
      <c r="D2" s="94"/>
      <c r="F2" s="127">
        <v>3</v>
      </c>
      <c r="G2" s="127">
        <v>4</v>
      </c>
      <c r="H2" s="127">
        <v>5</v>
      </c>
      <c r="I2" s="127">
        <v>6</v>
      </c>
      <c r="J2" s="127">
        <v>7</v>
      </c>
      <c r="K2" s="127">
        <v>8</v>
      </c>
      <c r="L2" s="127">
        <v>9</v>
      </c>
      <c r="M2" s="127">
        <v>10</v>
      </c>
      <c r="N2" s="127">
        <v>11</v>
      </c>
      <c r="O2" s="127">
        <v>12</v>
      </c>
      <c r="P2" s="127">
        <v>13</v>
      </c>
      <c r="Q2" s="127">
        <v>14</v>
      </c>
      <c r="R2" s="127">
        <v>15</v>
      </c>
      <c r="S2" s="127">
        <v>16</v>
      </c>
      <c r="T2" s="127">
        <v>17</v>
      </c>
      <c r="U2" s="127">
        <v>18</v>
      </c>
      <c r="V2" s="127">
        <v>19</v>
      </c>
      <c r="W2" s="127">
        <v>20</v>
      </c>
      <c r="X2" s="127">
        <v>21</v>
      </c>
      <c r="Y2" s="127">
        <v>22</v>
      </c>
    </row>
    <row r="3" spans="3:28" s="44" customFormat="1" ht="21" customHeight="1" x14ac:dyDescent="0.25">
      <c r="D3" s="59" t="s">
        <v>3533</v>
      </c>
    </row>
    <row r="4" spans="3:28" s="44" customFormat="1" ht="21" customHeight="1" x14ac:dyDescent="0.25">
      <c r="D4" s="59" t="s">
        <v>111</v>
      </c>
    </row>
    <row r="5" spans="3:28" s="44" customFormat="1" ht="22.2" customHeight="1" x14ac:dyDescent="0.25">
      <c r="D5" s="325" t="s">
        <v>112</v>
      </c>
      <c r="E5" s="325"/>
      <c r="F5" s="325"/>
      <c r="G5" s="325"/>
      <c r="H5" s="325"/>
    </row>
    <row r="6" spans="3:28" ht="12" customHeight="1" x14ac:dyDescent="0.25">
      <c r="F6" s="95"/>
      <c r="G6" s="127">
        <v>2</v>
      </c>
      <c r="H6" s="127">
        <v>3</v>
      </c>
      <c r="I6" s="127">
        <v>4</v>
      </c>
      <c r="J6" s="127">
        <v>5</v>
      </c>
      <c r="K6" s="127">
        <v>6</v>
      </c>
      <c r="L6" s="127">
        <v>7</v>
      </c>
      <c r="M6" s="127">
        <v>8</v>
      </c>
      <c r="N6" s="127">
        <v>9</v>
      </c>
      <c r="O6" s="127">
        <v>10</v>
      </c>
      <c r="P6" s="127">
        <v>11</v>
      </c>
      <c r="Q6" s="127">
        <v>12</v>
      </c>
      <c r="R6" s="127">
        <v>13</v>
      </c>
      <c r="S6" s="127">
        <v>14</v>
      </c>
      <c r="T6" s="127">
        <v>15</v>
      </c>
      <c r="U6" s="127">
        <v>16</v>
      </c>
      <c r="V6" s="127">
        <v>17</v>
      </c>
      <c r="W6" s="127">
        <v>18</v>
      </c>
      <c r="X6" s="127">
        <v>19</v>
      </c>
      <c r="Y6" s="127">
        <v>20</v>
      </c>
    </row>
    <row r="7" spans="3:28" ht="25.2" customHeight="1" x14ac:dyDescent="0.25">
      <c r="E7" s="55" t="s">
        <v>1188</v>
      </c>
      <c r="F7" s="84" t="str">
        <f>F30</f>
        <v/>
      </c>
      <c r="G7" s="84" t="str">
        <f t="shared" ref="G7:Y7" si="0">G30</f>
        <v/>
      </c>
      <c r="H7" s="84" t="str">
        <f t="shared" si="0"/>
        <v/>
      </c>
      <c r="I7" s="84" t="str">
        <f t="shared" si="0"/>
        <v/>
      </c>
      <c r="J7" s="84" t="str">
        <f t="shared" si="0"/>
        <v/>
      </c>
      <c r="K7" s="84" t="str">
        <f t="shared" si="0"/>
        <v/>
      </c>
      <c r="L7" s="84" t="str">
        <f t="shared" si="0"/>
        <v/>
      </c>
      <c r="M7" s="84" t="str">
        <f t="shared" si="0"/>
        <v/>
      </c>
      <c r="N7" s="84" t="str">
        <f t="shared" si="0"/>
        <v/>
      </c>
      <c r="O7" s="84" t="str">
        <f t="shared" si="0"/>
        <v/>
      </c>
      <c r="P7" s="84" t="str">
        <f t="shared" si="0"/>
        <v/>
      </c>
      <c r="Q7" s="84" t="str">
        <f t="shared" si="0"/>
        <v/>
      </c>
      <c r="R7" s="84" t="str">
        <f t="shared" si="0"/>
        <v/>
      </c>
      <c r="S7" s="84" t="str">
        <f t="shared" si="0"/>
        <v/>
      </c>
      <c r="T7" s="84" t="str">
        <f t="shared" si="0"/>
        <v/>
      </c>
      <c r="U7" s="84" t="str">
        <f t="shared" si="0"/>
        <v/>
      </c>
      <c r="V7" s="84" t="str">
        <f t="shared" si="0"/>
        <v/>
      </c>
      <c r="W7" s="84" t="str">
        <f t="shared" si="0"/>
        <v/>
      </c>
      <c r="X7" s="84" t="str">
        <f t="shared" si="0"/>
        <v/>
      </c>
      <c r="Y7" s="84" t="str">
        <f t="shared" si="0"/>
        <v/>
      </c>
    </row>
    <row r="8" spans="3:28" ht="25.2" customHeight="1" x14ac:dyDescent="0.25">
      <c r="E8" s="55" t="s">
        <v>66</v>
      </c>
      <c r="F8" s="50" t="str">
        <f t="shared" ref="F8" si="1">F31</f>
        <v/>
      </c>
      <c r="G8" s="50" t="str">
        <f t="shared" ref="G8:Y8" si="2">G31</f>
        <v/>
      </c>
      <c r="H8" s="50" t="str">
        <f t="shared" si="2"/>
        <v/>
      </c>
      <c r="I8" s="50" t="str">
        <f t="shared" si="2"/>
        <v/>
      </c>
      <c r="J8" s="50" t="str">
        <f t="shared" si="2"/>
        <v/>
      </c>
      <c r="K8" s="50" t="str">
        <f t="shared" si="2"/>
        <v/>
      </c>
      <c r="L8" s="50" t="str">
        <f t="shared" si="2"/>
        <v/>
      </c>
      <c r="M8" s="50" t="str">
        <f t="shared" si="2"/>
        <v/>
      </c>
      <c r="N8" s="50" t="str">
        <f t="shared" si="2"/>
        <v/>
      </c>
      <c r="O8" s="50" t="str">
        <f t="shared" si="2"/>
        <v/>
      </c>
      <c r="P8" s="50" t="str">
        <f t="shared" si="2"/>
        <v/>
      </c>
      <c r="Q8" s="50" t="str">
        <f t="shared" si="2"/>
        <v/>
      </c>
      <c r="R8" s="50" t="str">
        <f t="shared" si="2"/>
        <v/>
      </c>
      <c r="S8" s="50" t="str">
        <f t="shared" si="2"/>
        <v/>
      </c>
      <c r="T8" s="50" t="str">
        <f t="shared" si="2"/>
        <v/>
      </c>
      <c r="U8" s="50" t="str">
        <f t="shared" si="2"/>
        <v/>
      </c>
      <c r="V8" s="50" t="str">
        <f t="shared" si="2"/>
        <v/>
      </c>
      <c r="W8" s="50" t="str">
        <f t="shared" si="2"/>
        <v/>
      </c>
      <c r="X8" s="50" t="str">
        <f t="shared" si="2"/>
        <v/>
      </c>
      <c r="Y8" s="50" t="str">
        <f t="shared" si="2"/>
        <v/>
      </c>
    </row>
    <row r="9" spans="3:28" ht="25.2" customHeight="1" x14ac:dyDescent="0.25">
      <c r="E9" s="55" t="s">
        <v>67</v>
      </c>
      <c r="F9" s="50" t="str">
        <f t="shared" ref="F9" si="3">F32</f>
        <v/>
      </c>
      <c r="G9" s="50" t="str">
        <f t="shared" ref="G9:Y9" si="4">G32</f>
        <v/>
      </c>
      <c r="H9" s="50" t="str">
        <f t="shared" si="4"/>
        <v/>
      </c>
      <c r="I9" s="50" t="str">
        <f t="shared" si="4"/>
        <v/>
      </c>
      <c r="J9" s="50" t="str">
        <f t="shared" si="4"/>
        <v/>
      </c>
      <c r="K9" s="50" t="str">
        <f t="shared" si="4"/>
        <v/>
      </c>
      <c r="L9" s="50" t="str">
        <f t="shared" si="4"/>
        <v/>
      </c>
      <c r="M9" s="50" t="str">
        <f t="shared" si="4"/>
        <v/>
      </c>
      <c r="N9" s="50" t="str">
        <f t="shared" si="4"/>
        <v/>
      </c>
      <c r="O9" s="50" t="str">
        <f t="shared" si="4"/>
        <v/>
      </c>
      <c r="P9" s="50" t="str">
        <f t="shared" si="4"/>
        <v/>
      </c>
      <c r="Q9" s="50" t="str">
        <f t="shared" si="4"/>
        <v/>
      </c>
      <c r="R9" s="50" t="str">
        <f t="shared" si="4"/>
        <v/>
      </c>
      <c r="S9" s="50" t="str">
        <f t="shared" si="4"/>
        <v/>
      </c>
      <c r="T9" s="50" t="str">
        <f t="shared" si="4"/>
        <v/>
      </c>
      <c r="U9" s="50" t="str">
        <f t="shared" si="4"/>
        <v/>
      </c>
      <c r="V9" s="50" t="str">
        <f t="shared" si="4"/>
        <v/>
      </c>
      <c r="W9" s="50" t="str">
        <f t="shared" si="4"/>
        <v/>
      </c>
      <c r="X9" s="50" t="str">
        <f t="shared" si="4"/>
        <v/>
      </c>
      <c r="Y9" s="50" t="str">
        <f t="shared" si="4"/>
        <v/>
      </c>
    </row>
    <row r="10" spans="3:28" ht="25.2" customHeight="1" x14ac:dyDescent="0.25">
      <c r="D10" s="159" t="s">
        <v>114</v>
      </c>
      <c r="E10" s="92"/>
      <c r="F10" s="158" t="str">
        <f t="shared" ref="F10:Y10" si="5">IF(F$7&lt;&gt;"","Nombre d'équipements","")</f>
        <v/>
      </c>
      <c r="G10" s="158" t="str">
        <f t="shared" si="5"/>
        <v/>
      </c>
      <c r="H10" s="158" t="str">
        <f t="shared" si="5"/>
        <v/>
      </c>
      <c r="I10" s="158" t="str">
        <f t="shared" si="5"/>
        <v/>
      </c>
      <c r="J10" s="158" t="str">
        <f t="shared" si="5"/>
        <v/>
      </c>
      <c r="K10" s="158" t="str">
        <f t="shared" si="5"/>
        <v/>
      </c>
      <c r="L10" s="158" t="str">
        <f t="shared" si="5"/>
        <v/>
      </c>
      <c r="M10" s="158" t="str">
        <f t="shared" si="5"/>
        <v/>
      </c>
      <c r="N10" s="158" t="str">
        <f t="shared" si="5"/>
        <v/>
      </c>
      <c r="O10" s="158" t="str">
        <f t="shared" si="5"/>
        <v/>
      </c>
      <c r="P10" s="158" t="str">
        <f t="shared" si="5"/>
        <v/>
      </c>
      <c r="Q10" s="158" t="str">
        <f t="shared" si="5"/>
        <v/>
      </c>
      <c r="R10" s="158" t="str">
        <f t="shared" si="5"/>
        <v/>
      </c>
      <c r="S10" s="158" t="str">
        <f t="shared" si="5"/>
        <v/>
      </c>
      <c r="T10" s="158" t="str">
        <f t="shared" si="5"/>
        <v/>
      </c>
      <c r="U10" s="158" t="str">
        <f t="shared" si="5"/>
        <v/>
      </c>
      <c r="V10" s="158" t="str">
        <f t="shared" si="5"/>
        <v/>
      </c>
      <c r="W10" s="158" t="str">
        <f t="shared" si="5"/>
        <v/>
      </c>
      <c r="X10" s="158" t="str">
        <f t="shared" si="5"/>
        <v/>
      </c>
      <c r="Y10" s="158" t="str">
        <f t="shared" si="5"/>
        <v/>
      </c>
    </row>
    <row r="11" spans="3:28" ht="25.2" customHeight="1" x14ac:dyDescent="0.3">
      <c r="C11" s="192"/>
      <c r="D11" s="160" t="s">
        <v>1153</v>
      </c>
      <c r="E11" s="338" t="s">
        <v>1194</v>
      </c>
      <c r="F11" s="92">
        <f t="shared" ref="F11:V17" si="6">SUMPRODUCT(($D$34:$D$196=$D11)*(F$34:F$196))</f>
        <v>0</v>
      </c>
      <c r="G11" s="92">
        <f t="shared" si="6"/>
        <v>0</v>
      </c>
      <c r="H11" s="92">
        <f t="shared" si="6"/>
        <v>0</v>
      </c>
      <c r="I11" s="92">
        <f t="shared" si="6"/>
        <v>0</v>
      </c>
      <c r="J11" s="92">
        <f t="shared" si="6"/>
        <v>0</v>
      </c>
      <c r="K11" s="92">
        <f t="shared" si="6"/>
        <v>0</v>
      </c>
      <c r="L11" s="92">
        <f t="shared" si="6"/>
        <v>0</v>
      </c>
      <c r="M11" s="92">
        <f t="shared" si="6"/>
        <v>0</v>
      </c>
      <c r="N11" s="92">
        <f t="shared" si="6"/>
        <v>0</v>
      </c>
      <c r="O11" s="92">
        <f t="shared" si="6"/>
        <v>0</v>
      </c>
      <c r="P11" s="92">
        <f t="shared" si="6"/>
        <v>0</v>
      </c>
      <c r="Q11" s="92">
        <f t="shared" si="6"/>
        <v>0</v>
      </c>
      <c r="R11" s="92">
        <f t="shared" si="6"/>
        <v>0</v>
      </c>
      <c r="S11" s="92">
        <f t="shared" si="6"/>
        <v>0</v>
      </c>
      <c r="T11" s="92">
        <f t="shared" si="6"/>
        <v>0</v>
      </c>
      <c r="U11" s="92">
        <f t="shared" si="6"/>
        <v>0</v>
      </c>
      <c r="V11" s="92">
        <f t="shared" si="6"/>
        <v>0</v>
      </c>
      <c r="W11" s="92">
        <f t="shared" ref="V11:Y17" si="7">SUMPRODUCT(($D$34:$D$196=$D11)*(W$34:W$196))</f>
        <v>0</v>
      </c>
      <c r="X11" s="92">
        <f t="shared" si="7"/>
        <v>0</v>
      </c>
      <c r="Y11" s="92">
        <f t="shared" si="7"/>
        <v>0</v>
      </c>
      <c r="Z11" s="92" t="str">
        <f t="shared" ref="Z11:Z12" si="8">IF(ISNA(VLOOKUP($D11,$D$34:$Y$506,Z$2,0)),"",VLOOKUP($D11,$D$34:$Y$506,Z$2,0))</f>
        <v/>
      </c>
    </row>
    <row r="12" spans="3:28" ht="25.2" customHeight="1" x14ac:dyDescent="0.3">
      <c r="C12" s="192"/>
      <c r="D12" s="160" t="s">
        <v>1155</v>
      </c>
      <c r="E12" s="338"/>
      <c r="F12" s="92">
        <f t="shared" si="6"/>
        <v>0</v>
      </c>
      <c r="G12" s="92">
        <f t="shared" si="6"/>
        <v>0</v>
      </c>
      <c r="H12" s="92">
        <f t="shared" si="6"/>
        <v>0</v>
      </c>
      <c r="I12" s="92">
        <f t="shared" si="6"/>
        <v>0</v>
      </c>
      <c r="J12" s="92">
        <f t="shared" si="6"/>
        <v>0</v>
      </c>
      <c r="K12" s="92">
        <f t="shared" si="6"/>
        <v>0</v>
      </c>
      <c r="L12" s="92">
        <f t="shared" si="6"/>
        <v>0</v>
      </c>
      <c r="M12" s="92">
        <f t="shared" si="6"/>
        <v>0</v>
      </c>
      <c r="N12" s="92">
        <f t="shared" si="6"/>
        <v>0</v>
      </c>
      <c r="O12" s="92">
        <f t="shared" si="6"/>
        <v>0</v>
      </c>
      <c r="P12" s="92">
        <f t="shared" si="6"/>
        <v>0</v>
      </c>
      <c r="Q12" s="92">
        <f t="shared" si="6"/>
        <v>0</v>
      </c>
      <c r="R12" s="92">
        <f t="shared" si="6"/>
        <v>0</v>
      </c>
      <c r="S12" s="92">
        <f t="shared" si="6"/>
        <v>0</v>
      </c>
      <c r="T12" s="92">
        <f t="shared" si="6"/>
        <v>0</v>
      </c>
      <c r="U12" s="92">
        <f t="shared" si="6"/>
        <v>0</v>
      </c>
      <c r="V12" s="92">
        <f t="shared" si="7"/>
        <v>0</v>
      </c>
      <c r="W12" s="92">
        <f t="shared" si="7"/>
        <v>0</v>
      </c>
      <c r="X12" s="92">
        <f t="shared" si="7"/>
        <v>0</v>
      </c>
      <c r="Y12" s="92">
        <f t="shared" si="7"/>
        <v>0</v>
      </c>
      <c r="Z12" s="92" t="str">
        <f t="shared" si="8"/>
        <v/>
      </c>
    </row>
    <row r="13" spans="3:28" ht="25.2" customHeight="1" x14ac:dyDescent="0.3">
      <c r="C13" s="192"/>
      <c r="D13" s="160" t="s">
        <v>1154</v>
      </c>
      <c r="E13" s="338"/>
      <c r="F13" s="92">
        <f t="shared" si="6"/>
        <v>0</v>
      </c>
      <c r="G13" s="92">
        <f t="shared" si="6"/>
        <v>0</v>
      </c>
      <c r="H13" s="92">
        <f t="shared" si="6"/>
        <v>0</v>
      </c>
      <c r="I13" s="92">
        <f t="shared" si="6"/>
        <v>0</v>
      </c>
      <c r="J13" s="92">
        <f t="shared" si="6"/>
        <v>0</v>
      </c>
      <c r="K13" s="92">
        <f t="shared" si="6"/>
        <v>0</v>
      </c>
      <c r="L13" s="92">
        <f t="shared" si="6"/>
        <v>0</v>
      </c>
      <c r="M13" s="92">
        <f t="shared" si="6"/>
        <v>0</v>
      </c>
      <c r="N13" s="92">
        <f t="shared" si="6"/>
        <v>0</v>
      </c>
      <c r="O13" s="92">
        <f t="shared" si="6"/>
        <v>0</v>
      </c>
      <c r="P13" s="92">
        <f t="shared" si="6"/>
        <v>0</v>
      </c>
      <c r="Q13" s="92">
        <f t="shared" si="6"/>
        <v>0</v>
      </c>
      <c r="R13" s="92">
        <f t="shared" si="6"/>
        <v>0</v>
      </c>
      <c r="S13" s="92">
        <f t="shared" si="6"/>
        <v>0</v>
      </c>
      <c r="T13" s="92">
        <f t="shared" si="6"/>
        <v>0</v>
      </c>
      <c r="U13" s="92">
        <f t="shared" si="6"/>
        <v>0</v>
      </c>
      <c r="V13" s="92">
        <f t="shared" si="7"/>
        <v>0</v>
      </c>
      <c r="W13" s="92">
        <f t="shared" si="7"/>
        <v>0</v>
      </c>
      <c r="X13" s="92">
        <f t="shared" si="7"/>
        <v>0</v>
      </c>
      <c r="Y13" s="92">
        <f t="shared" si="7"/>
        <v>0</v>
      </c>
      <c r="Z13" s="92">
        <f t="shared" ref="Z13:AB17" si="9">SUMPRODUCT(($D$34:$D$196=$D13)*(Z$34:Z$196))</f>
        <v>0</v>
      </c>
      <c r="AA13" s="92">
        <f t="shared" si="9"/>
        <v>0</v>
      </c>
      <c r="AB13" s="92">
        <f t="shared" si="9"/>
        <v>0</v>
      </c>
    </row>
    <row r="14" spans="3:28" ht="25.2" customHeight="1" x14ac:dyDescent="0.3">
      <c r="C14" s="192"/>
      <c r="D14" s="160" t="s">
        <v>3504</v>
      </c>
      <c r="E14" s="338"/>
      <c r="F14" s="92">
        <f t="shared" si="6"/>
        <v>0</v>
      </c>
      <c r="G14" s="92">
        <f t="shared" si="6"/>
        <v>0</v>
      </c>
      <c r="H14" s="92">
        <f t="shared" si="6"/>
        <v>0</v>
      </c>
      <c r="I14" s="92">
        <f t="shared" si="6"/>
        <v>0</v>
      </c>
      <c r="J14" s="92">
        <f t="shared" si="6"/>
        <v>0</v>
      </c>
      <c r="K14" s="92">
        <f t="shared" si="6"/>
        <v>0</v>
      </c>
      <c r="L14" s="92">
        <f t="shared" si="6"/>
        <v>0</v>
      </c>
      <c r="M14" s="92">
        <f t="shared" si="6"/>
        <v>0</v>
      </c>
      <c r="N14" s="92">
        <f t="shared" si="6"/>
        <v>0</v>
      </c>
      <c r="O14" s="92">
        <f t="shared" si="6"/>
        <v>0</v>
      </c>
      <c r="P14" s="92">
        <f t="shared" si="6"/>
        <v>0</v>
      </c>
      <c r="Q14" s="92">
        <f t="shared" si="6"/>
        <v>0</v>
      </c>
      <c r="R14" s="92">
        <f t="shared" si="6"/>
        <v>0</v>
      </c>
      <c r="S14" s="92">
        <f t="shared" si="6"/>
        <v>0</v>
      </c>
      <c r="T14" s="92">
        <f t="shared" si="6"/>
        <v>0</v>
      </c>
      <c r="U14" s="92">
        <f t="shared" si="6"/>
        <v>0</v>
      </c>
      <c r="V14" s="92">
        <f t="shared" si="7"/>
        <v>0</v>
      </c>
      <c r="W14" s="92">
        <f t="shared" si="7"/>
        <v>0</v>
      </c>
      <c r="X14" s="92">
        <f t="shared" si="7"/>
        <v>0</v>
      </c>
      <c r="Y14" s="92">
        <f t="shared" si="7"/>
        <v>0</v>
      </c>
      <c r="Z14" s="92">
        <f t="shared" si="9"/>
        <v>0</v>
      </c>
      <c r="AA14" s="92">
        <f t="shared" si="9"/>
        <v>0</v>
      </c>
      <c r="AB14" s="92">
        <f t="shared" si="9"/>
        <v>0</v>
      </c>
    </row>
    <row r="15" spans="3:28" ht="25.2" customHeight="1" x14ac:dyDescent="0.3">
      <c r="C15" s="192"/>
      <c r="D15" s="160" t="s">
        <v>3468</v>
      </c>
      <c r="E15" s="338"/>
      <c r="F15" s="92">
        <f t="shared" si="6"/>
        <v>0</v>
      </c>
      <c r="G15" s="92">
        <f t="shared" si="6"/>
        <v>0</v>
      </c>
      <c r="H15" s="92">
        <f t="shared" si="6"/>
        <v>0</v>
      </c>
      <c r="I15" s="92">
        <f t="shared" si="6"/>
        <v>0</v>
      </c>
      <c r="J15" s="92">
        <f t="shared" si="6"/>
        <v>0</v>
      </c>
      <c r="K15" s="92">
        <f t="shared" si="6"/>
        <v>0</v>
      </c>
      <c r="L15" s="92">
        <f t="shared" si="6"/>
        <v>0</v>
      </c>
      <c r="M15" s="92">
        <f t="shared" si="6"/>
        <v>0</v>
      </c>
      <c r="N15" s="92">
        <f t="shared" si="6"/>
        <v>0</v>
      </c>
      <c r="O15" s="92">
        <f t="shared" si="6"/>
        <v>0</v>
      </c>
      <c r="P15" s="92">
        <f t="shared" si="6"/>
        <v>0</v>
      </c>
      <c r="Q15" s="92">
        <f t="shared" si="6"/>
        <v>0</v>
      </c>
      <c r="R15" s="92">
        <f t="shared" si="6"/>
        <v>0</v>
      </c>
      <c r="S15" s="92">
        <f t="shared" si="6"/>
        <v>0</v>
      </c>
      <c r="T15" s="92">
        <f t="shared" si="6"/>
        <v>0</v>
      </c>
      <c r="U15" s="92">
        <f t="shared" si="6"/>
        <v>0</v>
      </c>
      <c r="V15" s="92">
        <f t="shared" si="7"/>
        <v>0</v>
      </c>
      <c r="W15" s="92">
        <f t="shared" si="7"/>
        <v>0</v>
      </c>
      <c r="X15" s="92">
        <f t="shared" si="7"/>
        <v>0</v>
      </c>
      <c r="Y15" s="92">
        <f t="shared" si="7"/>
        <v>0</v>
      </c>
      <c r="Z15" s="92">
        <f t="shared" si="9"/>
        <v>0</v>
      </c>
      <c r="AA15" s="92">
        <f t="shared" si="9"/>
        <v>0</v>
      </c>
      <c r="AB15" s="92">
        <f t="shared" si="9"/>
        <v>0</v>
      </c>
    </row>
    <row r="16" spans="3:28" ht="25.2" customHeight="1" x14ac:dyDescent="0.3">
      <c r="C16" s="192"/>
      <c r="D16" s="160" t="s">
        <v>3501</v>
      </c>
      <c r="E16" s="338"/>
      <c r="F16" s="92">
        <f t="shared" si="6"/>
        <v>0</v>
      </c>
      <c r="G16" s="92">
        <f t="shared" si="6"/>
        <v>0</v>
      </c>
      <c r="H16" s="92">
        <f t="shared" si="6"/>
        <v>0</v>
      </c>
      <c r="I16" s="92">
        <f t="shared" si="6"/>
        <v>0</v>
      </c>
      <c r="J16" s="92">
        <f t="shared" si="6"/>
        <v>0</v>
      </c>
      <c r="K16" s="92">
        <f t="shared" si="6"/>
        <v>0</v>
      </c>
      <c r="L16" s="92">
        <f t="shared" si="6"/>
        <v>0</v>
      </c>
      <c r="M16" s="92">
        <f t="shared" si="6"/>
        <v>0</v>
      </c>
      <c r="N16" s="92">
        <f t="shared" si="6"/>
        <v>0</v>
      </c>
      <c r="O16" s="92">
        <f t="shared" si="6"/>
        <v>0</v>
      </c>
      <c r="P16" s="92">
        <f t="shared" si="6"/>
        <v>0</v>
      </c>
      <c r="Q16" s="92">
        <f t="shared" si="6"/>
        <v>0</v>
      </c>
      <c r="R16" s="92">
        <f t="shared" si="6"/>
        <v>0</v>
      </c>
      <c r="S16" s="92">
        <f t="shared" si="6"/>
        <v>0</v>
      </c>
      <c r="T16" s="92">
        <f t="shared" si="6"/>
        <v>0</v>
      </c>
      <c r="U16" s="92">
        <f t="shared" si="6"/>
        <v>0</v>
      </c>
      <c r="V16" s="92">
        <f t="shared" si="7"/>
        <v>0</v>
      </c>
      <c r="W16" s="92">
        <f t="shared" si="7"/>
        <v>0</v>
      </c>
      <c r="X16" s="92">
        <f t="shared" si="7"/>
        <v>0</v>
      </c>
      <c r="Y16" s="92">
        <f t="shared" si="7"/>
        <v>0</v>
      </c>
      <c r="Z16" s="92">
        <f t="shared" si="9"/>
        <v>0</v>
      </c>
      <c r="AA16" s="92">
        <f t="shared" si="9"/>
        <v>0</v>
      </c>
      <c r="AB16" s="92">
        <f t="shared" si="9"/>
        <v>0</v>
      </c>
    </row>
    <row r="17" spans="3:28" ht="25.2" customHeight="1" x14ac:dyDescent="0.3">
      <c r="C17" s="192"/>
      <c r="D17" s="160" t="s">
        <v>1156</v>
      </c>
      <c r="E17" s="339"/>
      <c r="F17" s="92">
        <f t="shared" si="6"/>
        <v>0</v>
      </c>
      <c r="G17" s="92">
        <f t="shared" si="6"/>
        <v>0</v>
      </c>
      <c r="H17" s="92">
        <f t="shared" si="6"/>
        <v>0</v>
      </c>
      <c r="I17" s="92">
        <f t="shared" si="6"/>
        <v>0</v>
      </c>
      <c r="J17" s="92">
        <f t="shared" si="6"/>
        <v>0</v>
      </c>
      <c r="K17" s="92">
        <f t="shared" si="6"/>
        <v>0</v>
      </c>
      <c r="L17" s="92">
        <f t="shared" si="6"/>
        <v>0</v>
      </c>
      <c r="M17" s="92">
        <f t="shared" si="6"/>
        <v>0</v>
      </c>
      <c r="N17" s="92">
        <f t="shared" si="6"/>
        <v>0</v>
      </c>
      <c r="O17" s="92">
        <f t="shared" si="6"/>
        <v>0</v>
      </c>
      <c r="P17" s="92">
        <f t="shared" si="6"/>
        <v>0</v>
      </c>
      <c r="Q17" s="92">
        <f t="shared" si="6"/>
        <v>0</v>
      </c>
      <c r="R17" s="92">
        <f t="shared" si="6"/>
        <v>0</v>
      </c>
      <c r="S17" s="92">
        <f t="shared" si="6"/>
        <v>0</v>
      </c>
      <c r="T17" s="92">
        <f t="shared" si="6"/>
        <v>0</v>
      </c>
      <c r="U17" s="92">
        <f t="shared" si="6"/>
        <v>0</v>
      </c>
      <c r="V17" s="92">
        <f t="shared" si="7"/>
        <v>0</v>
      </c>
      <c r="W17" s="92">
        <f t="shared" si="7"/>
        <v>0</v>
      </c>
      <c r="X17" s="92">
        <f t="shared" si="7"/>
        <v>0</v>
      </c>
      <c r="Y17" s="92">
        <f t="shared" si="7"/>
        <v>0</v>
      </c>
      <c r="Z17" s="92">
        <f t="shared" si="9"/>
        <v>0</v>
      </c>
      <c r="AA17" s="92">
        <f t="shared" si="9"/>
        <v>0</v>
      </c>
      <c r="AB17" s="92">
        <f t="shared" si="9"/>
        <v>0</v>
      </c>
    </row>
    <row r="18" spans="3:28" ht="25.2" customHeight="1" x14ac:dyDescent="0.3">
      <c r="C18" s="192"/>
    </row>
    <row r="19" spans="3:28" s="161" customFormat="1" ht="19.2" customHeight="1" x14ac:dyDescent="0.3">
      <c r="C19" s="192"/>
      <c r="D19" s="157" t="s">
        <v>1195</v>
      </c>
      <c r="H19" s="162"/>
    </row>
    <row r="20" spans="3:28" s="161" customFormat="1" ht="36" customHeight="1" x14ac:dyDescent="0.3">
      <c r="C20" s="192"/>
      <c r="D20" s="337" t="s">
        <v>1196</v>
      </c>
      <c r="E20" s="337"/>
      <c r="F20" s="337"/>
      <c r="G20" s="337"/>
    </row>
    <row r="21" spans="3:28" s="161" customFormat="1" ht="19.2" customHeight="1" x14ac:dyDescent="0.3">
      <c r="C21" s="192"/>
      <c r="D21" s="161" t="s">
        <v>1197</v>
      </c>
    </row>
    <row r="22" spans="3:28" s="161" customFormat="1" ht="19.2" customHeight="1" x14ac:dyDescent="0.3">
      <c r="C22" s="192"/>
      <c r="D22" s="161" t="s">
        <v>127</v>
      </c>
    </row>
    <row r="23" spans="3:28" ht="25.2" customHeight="1" x14ac:dyDescent="0.3">
      <c r="C23" s="192"/>
      <c r="E23" s="92"/>
    </row>
    <row r="24" spans="3:28" ht="25.2" customHeight="1" x14ac:dyDescent="0.3">
      <c r="C24" s="192"/>
      <c r="E24" s="92"/>
    </row>
    <row r="25" spans="3:28" ht="25.2" customHeight="1" x14ac:dyDescent="0.3">
      <c r="C25" s="192"/>
      <c r="E25" s="92"/>
    </row>
    <row r="26" spans="3:28" ht="25.2" customHeight="1" x14ac:dyDescent="0.3">
      <c r="C26" s="192"/>
      <c r="E26" s="92"/>
    </row>
    <row r="27" spans="3:28" ht="43.95" customHeight="1" x14ac:dyDescent="0.3">
      <c r="C27" s="192"/>
      <c r="D27" s="93"/>
      <c r="E27" s="96"/>
      <c r="H27" s="97"/>
    </row>
    <row r="28" spans="3:28" ht="25.2" customHeight="1" x14ac:dyDescent="0.3">
      <c r="C28" s="192"/>
      <c r="D28" s="93"/>
      <c r="E28" s="96"/>
    </row>
    <row r="29" spans="3:28" ht="25.2" customHeight="1" x14ac:dyDescent="0.25">
      <c r="C29" s="193"/>
      <c r="D29" s="95"/>
      <c r="F29" s="127">
        <v>2</v>
      </c>
      <c r="G29" s="127">
        <v>2</v>
      </c>
      <c r="H29" s="127">
        <v>3</v>
      </c>
      <c r="I29" s="127">
        <v>4</v>
      </c>
      <c r="J29" s="127">
        <v>5</v>
      </c>
      <c r="K29" s="127">
        <v>6</v>
      </c>
      <c r="L29" s="127">
        <v>7</v>
      </c>
      <c r="M29" s="127">
        <v>8</v>
      </c>
      <c r="N29" s="127">
        <v>9</v>
      </c>
      <c r="O29" s="127">
        <v>10</v>
      </c>
      <c r="P29" s="127">
        <v>11</v>
      </c>
      <c r="Q29" s="127">
        <v>12</v>
      </c>
      <c r="R29" s="127">
        <v>13</v>
      </c>
      <c r="S29" s="127">
        <v>14</v>
      </c>
      <c r="T29" s="127">
        <v>15</v>
      </c>
      <c r="U29" s="127">
        <v>16</v>
      </c>
      <c r="V29" s="127">
        <v>17</v>
      </c>
      <c r="W29" s="127">
        <v>18</v>
      </c>
      <c r="X29" s="127">
        <v>19</v>
      </c>
      <c r="Y29" s="127">
        <v>20</v>
      </c>
    </row>
    <row r="30" spans="3:28" ht="25.2" customHeight="1" x14ac:dyDescent="0.25">
      <c r="D30" s="95"/>
      <c r="E30" s="55" t="s">
        <v>1188</v>
      </c>
      <c r="F30" s="84" t="str">
        <f>IF('1.3 Centres de données'!D12&lt;&gt;"",'1.3 Centres de données'!D12,"")</f>
        <v/>
      </c>
      <c r="G30" s="84" t="str">
        <f>IF('1.3 Centres de données'!E12&lt;&gt;"",'1.3 Centres de données'!E12,"")</f>
        <v/>
      </c>
      <c r="H30" s="84" t="str">
        <f>IF('1.3 Centres de données'!F12&lt;&gt;"",'1.3 Centres de données'!F12,"")</f>
        <v/>
      </c>
      <c r="I30" s="84" t="str">
        <f>IF('1.3 Centres de données'!G12&lt;&gt;"",'1.3 Centres de données'!G12,"")</f>
        <v/>
      </c>
      <c r="J30" s="84" t="str">
        <f>IF('1.3 Centres de données'!H12&lt;&gt;"",'1.3 Centres de données'!H12,"")</f>
        <v/>
      </c>
      <c r="K30" s="84" t="str">
        <f>IF('1.3 Centres de données'!I12&lt;&gt;"",'1.3 Centres de données'!I12,"")</f>
        <v/>
      </c>
      <c r="L30" s="84" t="str">
        <f>IF('1.3 Centres de données'!J12&lt;&gt;"",'1.3 Centres de données'!J12,"")</f>
        <v/>
      </c>
      <c r="M30" s="84" t="str">
        <f>IF('1.3 Centres de données'!K12&lt;&gt;"",'1.3 Centres de données'!K12,"")</f>
        <v/>
      </c>
      <c r="N30" s="84" t="str">
        <f>IF('1.3 Centres de données'!L12&lt;&gt;"",'1.3 Centres de données'!L12,"")</f>
        <v/>
      </c>
      <c r="O30" s="84" t="str">
        <f>IF('1.3 Centres de données'!M12&lt;&gt;"",'1.3 Centres de données'!M12,"")</f>
        <v/>
      </c>
      <c r="P30" s="84" t="str">
        <f>IF('1.3 Centres de données'!N12&lt;&gt;"",'1.3 Centres de données'!N12,"")</f>
        <v/>
      </c>
      <c r="Q30" s="84" t="str">
        <f>IF('1.3 Centres de données'!O12&lt;&gt;"",'1.3 Centres de données'!O12,"")</f>
        <v/>
      </c>
      <c r="R30" s="84" t="str">
        <f>IF('1.3 Centres de données'!P12&lt;&gt;"",'1.3 Centres de données'!P12,"")</f>
        <v/>
      </c>
      <c r="S30" s="84" t="str">
        <f>IF('1.3 Centres de données'!Q12&lt;&gt;"",'1.3 Centres de données'!Q12,"")</f>
        <v/>
      </c>
      <c r="T30" s="84" t="str">
        <f>IF('1.3 Centres de données'!R12&lt;&gt;"",'1.3 Centres de données'!R12,"")</f>
        <v/>
      </c>
      <c r="U30" s="84" t="str">
        <f>IF('1.3 Centres de données'!S12&lt;&gt;"",'1.3 Centres de données'!S12,"")</f>
        <v/>
      </c>
      <c r="V30" s="84" t="str">
        <f>IF('1.3 Centres de données'!T12&lt;&gt;"",'1.3 Centres de données'!T12,"")</f>
        <v/>
      </c>
      <c r="W30" s="84" t="str">
        <f>IF('1.3 Centres de données'!U12&lt;&gt;"",'1.3 Centres de données'!U12,"")</f>
        <v/>
      </c>
      <c r="X30" s="84" t="str">
        <f>IF('1.3 Centres de données'!V12&lt;&gt;"",'1.3 Centres de données'!V12,"")</f>
        <v/>
      </c>
      <c r="Y30" s="84" t="str">
        <f>IF('1.3 Centres de données'!W12&lt;&gt;"",'1.3 Centres de données'!W12,"")</f>
        <v/>
      </c>
    </row>
    <row r="31" spans="3:28" ht="25.2" customHeight="1" x14ac:dyDescent="0.25">
      <c r="D31" s="95"/>
      <c r="E31" s="55" t="s">
        <v>66</v>
      </c>
      <c r="F31" s="50" t="str">
        <f>IF('1.3 Centres de données'!D13&lt;&gt;"",'1.3 Centres de données'!D13,IF('1.3 Centres de données'!D12&lt;&gt;"","Veuillez sélectionner la région",""))</f>
        <v/>
      </c>
      <c r="G31" s="50" t="str">
        <f>IF('1.3 Centres de données'!E13&lt;&gt;"",'1.3 Centres de données'!E13,IF('1.3 Centres de données'!E12&lt;&gt;"","Veuillez sélectionner la région",""))</f>
        <v/>
      </c>
      <c r="H31" s="50" t="str">
        <f>IF('1.3 Centres de données'!F13&lt;&gt;"",'1.3 Centres de données'!F13,IF('1.3 Centres de données'!F12&lt;&gt;"","Veuillez sélectionner la région",""))</f>
        <v/>
      </c>
      <c r="I31" s="50" t="str">
        <f>IF('1.3 Centres de données'!G13&lt;&gt;"",'1.3 Centres de données'!G13,IF('1.3 Centres de données'!G12&lt;&gt;"","Veuillez sélectionner la région",""))</f>
        <v/>
      </c>
      <c r="J31" s="50" t="str">
        <f>IF('1.3 Centres de données'!H13&lt;&gt;"",'1.3 Centres de données'!H13,IF('1.3 Centres de données'!H12&lt;&gt;"","Veuillez sélectionner la région",""))</f>
        <v/>
      </c>
      <c r="K31" s="50" t="str">
        <f>IF('1.3 Centres de données'!I13&lt;&gt;"",'1.3 Centres de données'!I13,IF('1.3 Centres de données'!I12&lt;&gt;"","Veuillez sélectionner la région",""))</f>
        <v/>
      </c>
      <c r="L31" s="50" t="str">
        <f>IF('1.3 Centres de données'!J13&lt;&gt;"",'1.3 Centres de données'!J13,IF('1.3 Centres de données'!J12&lt;&gt;"","Veuillez sélectionner la région",""))</f>
        <v/>
      </c>
      <c r="M31" s="50" t="str">
        <f>IF('1.3 Centres de données'!K13&lt;&gt;"",'1.3 Centres de données'!K13,IF('1.3 Centres de données'!K12&lt;&gt;"","Veuillez sélectionner la région",""))</f>
        <v/>
      </c>
      <c r="N31" s="50" t="str">
        <f>IF('1.3 Centres de données'!L13&lt;&gt;"",'1.3 Centres de données'!L13,IF('1.3 Centres de données'!L12&lt;&gt;"","Veuillez sélectionner la région",""))</f>
        <v/>
      </c>
      <c r="O31" s="50" t="str">
        <f>IF('1.3 Centres de données'!M13&lt;&gt;"",'1.3 Centres de données'!M13,IF('1.3 Centres de données'!M12&lt;&gt;"","Veuillez sélectionner la région",""))</f>
        <v/>
      </c>
      <c r="P31" s="50" t="str">
        <f>IF('1.3 Centres de données'!N13&lt;&gt;"",'1.3 Centres de données'!N13,IF('1.3 Centres de données'!N12&lt;&gt;"","Veuillez sélectionner la région",""))</f>
        <v/>
      </c>
      <c r="Q31" s="50" t="str">
        <f>IF('1.3 Centres de données'!O13&lt;&gt;"",'1.3 Centres de données'!O13,IF('1.3 Centres de données'!O12&lt;&gt;"","Veuillez sélectionner la région",""))</f>
        <v/>
      </c>
      <c r="R31" s="50" t="str">
        <f>IF('1.3 Centres de données'!P13&lt;&gt;"",'1.3 Centres de données'!P13,IF('1.3 Centres de données'!P12&lt;&gt;"","Veuillez sélectionner la région",""))</f>
        <v/>
      </c>
      <c r="S31" s="50" t="str">
        <f>IF('1.3 Centres de données'!Q13&lt;&gt;"",'1.3 Centres de données'!Q13,IF('1.3 Centres de données'!Q12&lt;&gt;"","Veuillez sélectionner la région",""))</f>
        <v/>
      </c>
      <c r="T31" s="50" t="str">
        <f>IF('1.3 Centres de données'!R13&lt;&gt;"",'1.3 Centres de données'!R13,IF('1.3 Centres de données'!R12&lt;&gt;"","Veuillez sélectionner la région",""))</f>
        <v/>
      </c>
      <c r="U31" s="50" t="str">
        <f>IF('1.3 Centres de données'!S13&lt;&gt;"",'1.3 Centres de données'!S13,IF('1.3 Centres de données'!S12&lt;&gt;"","Veuillez sélectionner la région",""))</f>
        <v/>
      </c>
      <c r="V31" s="50" t="str">
        <f>IF('1.3 Centres de données'!T13&lt;&gt;"",'1.3 Centres de données'!T13,IF('1.3 Centres de données'!T12&lt;&gt;"","Veuillez sélectionner la région",""))</f>
        <v/>
      </c>
      <c r="W31" s="50" t="str">
        <f>IF('1.3 Centres de données'!U13&lt;&gt;"",'1.3 Centres de données'!U13,IF('1.3 Centres de données'!U12&lt;&gt;"","Veuillez sélectionner la région",""))</f>
        <v/>
      </c>
      <c r="X31" s="50" t="str">
        <f>IF('1.3 Centres de données'!V13&lt;&gt;"",'1.3 Centres de données'!V13,IF('1.3 Centres de données'!V12&lt;&gt;"","Veuillez sélectionner la région",""))</f>
        <v/>
      </c>
      <c r="Y31" s="50" t="str">
        <f>IF('1.3 Centres de données'!W13&lt;&gt;"",'1.3 Centres de données'!W13,IF('1.3 Centres de données'!W12&lt;&gt;"","Veuillez sélectionner la région",""))</f>
        <v/>
      </c>
    </row>
    <row r="32" spans="3:28" ht="25.2" customHeight="1" x14ac:dyDescent="0.25">
      <c r="D32" s="95"/>
      <c r="E32" s="55" t="s">
        <v>67</v>
      </c>
      <c r="F32" s="50" t="str">
        <f>IF('1.3 Centres de données'!D14&lt;&gt;"",'1.3 Centres de données'!D14,IF('1.3 Centres de données'!D13&lt;&gt;"","Veuillez sélectionner le pays",""))</f>
        <v/>
      </c>
      <c r="G32" s="50" t="str">
        <f>IF('1.3 Centres de données'!E14&lt;&gt;"",'1.3 Centres de données'!E14,IF('1.3 Centres de données'!E13&lt;&gt;"","Veuillez sélectionner le pays",""))</f>
        <v/>
      </c>
      <c r="H32" s="50" t="str">
        <f>IF('1.3 Centres de données'!F14&lt;&gt;"",'1.3 Centres de données'!F14,IF('1.3 Centres de données'!F13&lt;&gt;"","Veuillez sélectionner le pays",""))</f>
        <v/>
      </c>
      <c r="I32" s="50" t="str">
        <f>IF('1.3 Centres de données'!G14&lt;&gt;"",'1.3 Centres de données'!G14,IF('1.3 Centres de données'!G13&lt;&gt;"","Veuillez sélectionner le pays",""))</f>
        <v/>
      </c>
      <c r="J32" s="50" t="str">
        <f>IF('1.3 Centres de données'!H14&lt;&gt;"",'1.3 Centres de données'!H14,IF('1.3 Centres de données'!H13&lt;&gt;"","Veuillez sélectionner le pays",""))</f>
        <v/>
      </c>
      <c r="K32" s="50" t="str">
        <f>IF('1.3 Centres de données'!I14&lt;&gt;"",'1.3 Centres de données'!I14,IF('1.3 Centres de données'!I13&lt;&gt;"","Veuillez sélectionner le pays",""))</f>
        <v/>
      </c>
      <c r="L32" s="50" t="str">
        <f>IF('1.3 Centres de données'!J14&lt;&gt;"",'1.3 Centres de données'!J14,IF('1.3 Centres de données'!J13&lt;&gt;"","Veuillez sélectionner le pays",""))</f>
        <v/>
      </c>
      <c r="M32" s="50" t="str">
        <f>IF('1.3 Centres de données'!K14&lt;&gt;"",'1.3 Centres de données'!K14,IF('1.3 Centres de données'!K13&lt;&gt;"","Veuillez sélectionner le pays",""))</f>
        <v/>
      </c>
      <c r="N32" s="50" t="str">
        <f>IF('1.3 Centres de données'!L14&lt;&gt;"",'1.3 Centres de données'!L14,IF('1.3 Centres de données'!L13&lt;&gt;"","Veuillez sélectionner le pays",""))</f>
        <v/>
      </c>
      <c r="O32" s="50" t="str">
        <f>IF('1.3 Centres de données'!M14&lt;&gt;"",'1.3 Centres de données'!M14,IF('1.3 Centres de données'!M13&lt;&gt;"","Veuillez sélectionner le pays",""))</f>
        <v/>
      </c>
      <c r="P32" s="50" t="str">
        <f>IF('1.3 Centres de données'!N14&lt;&gt;"",'1.3 Centres de données'!N14,IF('1.3 Centres de données'!N13&lt;&gt;"","Veuillez sélectionner le pays",""))</f>
        <v/>
      </c>
      <c r="Q32" s="50" t="str">
        <f>IF('1.3 Centres de données'!O14&lt;&gt;"",'1.3 Centres de données'!O14,IF('1.3 Centres de données'!O13&lt;&gt;"","Veuillez sélectionner le pays",""))</f>
        <v/>
      </c>
      <c r="R32" s="50" t="str">
        <f>IF('1.3 Centres de données'!P14&lt;&gt;"",'1.3 Centres de données'!P14,IF('1.3 Centres de données'!P13&lt;&gt;"","Veuillez sélectionner le pays",""))</f>
        <v/>
      </c>
      <c r="S32" s="50" t="str">
        <f>IF('1.3 Centres de données'!Q14&lt;&gt;"",'1.3 Centres de données'!Q14,IF('1.3 Centres de données'!Q13&lt;&gt;"","Veuillez sélectionner le pays",""))</f>
        <v/>
      </c>
      <c r="T32" s="50" t="str">
        <f>IF('1.3 Centres de données'!R14&lt;&gt;"",'1.3 Centres de données'!R14,IF('1.3 Centres de données'!R13&lt;&gt;"","Veuillez sélectionner le pays",""))</f>
        <v/>
      </c>
      <c r="U32" s="50" t="str">
        <f>IF('1.3 Centres de données'!S14&lt;&gt;"",'1.3 Centres de données'!S14,IF('1.3 Centres de données'!S13&lt;&gt;"","Veuillez sélectionner le pays",""))</f>
        <v/>
      </c>
      <c r="V32" s="50" t="str">
        <f>IF('1.3 Centres de données'!T14&lt;&gt;"",'1.3 Centres de données'!T14,IF('1.3 Centres de données'!T13&lt;&gt;"","Veuillez sélectionner le pays",""))</f>
        <v/>
      </c>
      <c r="W32" s="50" t="str">
        <f>IF('1.3 Centres de données'!U14&lt;&gt;"",'1.3 Centres de données'!U14,IF('1.3 Centres de données'!U13&lt;&gt;"","Veuillez sélectionner le pays",""))</f>
        <v/>
      </c>
      <c r="X32" s="50" t="str">
        <f>IF('1.3 Centres de données'!V14&lt;&gt;"",'1.3 Centres de données'!V14,IF('1.3 Centres de données'!V13&lt;&gt;"","Veuillez sélectionner le pays",""))</f>
        <v/>
      </c>
      <c r="Y32" s="50" t="str">
        <f>IF('1.3 Centres de données'!W14&lt;&gt;"",'1.3 Centres de données'!W14,IF('1.3 Centres de données'!W13&lt;&gt;"","Veuillez sélectionner le pays",""))</f>
        <v/>
      </c>
    </row>
    <row r="33" spans="4:25" ht="25.2" customHeight="1" x14ac:dyDescent="0.25">
      <c r="D33" s="159" t="s">
        <v>114</v>
      </c>
      <c r="E33" s="159" t="s">
        <v>115</v>
      </c>
      <c r="F33" s="158" t="str">
        <f t="shared" ref="F33:Y33" si="10">IF(F$7&lt;&gt;"","Nombre d'équipements","")</f>
        <v/>
      </c>
      <c r="G33" s="158" t="str">
        <f t="shared" si="10"/>
        <v/>
      </c>
      <c r="H33" s="158" t="str">
        <f t="shared" si="10"/>
        <v/>
      </c>
      <c r="I33" s="158" t="str">
        <f t="shared" si="10"/>
        <v/>
      </c>
      <c r="J33" s="158" t="str">
        <f t="shared" si="10"/>
        <v/>
      </c>
      <c r="K33" s="158" t="str">
        <f t="shared" si="10"/>
        <v/>
      </c>
      <c r="L33" s="158" t="str">
        <f t="shared" si="10"/>
        <v/>
      </c>
      <c r="M33" s="158" t="str">
        <f t="shared" si="10"/>
        <v/>
      </c>
      <c r="N33" s="158" t="str">
        <f t="shared" si="10"/>
        <v/>
      </c>
      <c r="O33" s="158" t="str">
        <f t="shared" si="10"/>
        <v/>
      </c>
      <c r="P33" s="158" t="str">
        <f t="shared" si="10"/>
        <v/>
      </c>
      <c r="Q33" s="158" t="str">
        <f t="shared" si="10"/>
        <v/>
      </c>
      <c r="R33" s="158" t="str">
        <f t="shared" si="10"/>
        <v/>
      </c>
      <c r="S33" s="158" t="str">
        <f t="shared" si="10"/>
        <v/>
      </c>
      <c r="T33" s="158" t="str">
        <f t="shared" si="10"/>
        <v/>
      </c>
      <c r="U33" s="158" t="str">
        <f t="shared" si="10"/>
        <v/>
      </c>
      <c r="V33" s="158" t="str">
        <f t="shared" si="10"/>
        <v/>
      </c>
      <c r="W33" s="158" t="str">
        <f t="shared" si="10"/>
        <v/>
      </c>
      <c r="X33" s="158" t="str">
        <f t="shared" si="10"/>
        <v/>
      </c>
      <c r="Y33" s="158" t="str">
        <f t="shared" si="10"/>
        <v/>
      </c>
    </row>
    <row r="34" spans="4:25" ht="25.2" customHeight="1" x14ac:dyDescent="0.25">
      <c r="D34" s="98"/>
      <c r="F34" s="291"/>
      <c r="G34" s="291"/>
      <c r="H34" s="291"/>
      <c r="I34" s="291"/>
      <c r="J34" s="291"/>
      <c r="K34" s="291"/>
      <c r="L34" s="291"/>
      <c r="M34" s="291"/>
      <c r="N34" s="291"/>
      <c r="O34" s="291"/>
      <c r="P34" s="291"/>
      <c r="Q34" s="291"/>
      <c r="R34" s="291"/>
      <c r="S34" s="291"/>
      <c r="T34" s="291"/>
      <c r="U34" s="291"/>
      <c r="V34" s="291"/>
      <c r="W34" s="291"/>
      <c r="X34" s="291"/>
      <c r="Y34" s="291"/>
    </row>
    <row r="35" spans="4:25" ht="25.2" customHeight="1" x14ac:dyDescent="0.25">
      <c r="F35" s="291"/>
      <c r="G35" s="291"/>
      <c r="H35" s="291"/>
      <c r="I35" s="291"/>
      <c r="J35" s="291"/>
      <c r="K35" s="291"/>
      <c r="L35" s="291"/>
      <c r="M35" s="291"/>
      <c r="N35" s="291"/>
      <c r="O35" s="291"/>
      <c r="P35" s="291"/>
      <c r="Q35" s="291"/>
      <c r="R35" s="291"/>
      <c r="S35" s="291"/>
      <c r="T35" s="291"/>
      <c r="U35" s="291"/>
      <c r="V35" s="291"/>
      <c r="W35" s="291"/>
      <c r="X35" s="291"/>
      <c r="Y35" s="291"/>
    </row>
    <row r="36" spans="4:25" ht="19.95" customHeight="1" x14ac:dyDescent="0.25">
      <c r="F36" s="291"/>
      <c r="G36" s="291"/>
      <c r="H36" s="291"/>
      <c r="I36" s="291"/>
      <c r="J36" s="291"/>
      <c r="K36" s="291"/>
      <c r="L36" s="291"/>
      <c r="M36" s="291"/>
      <c r="N36" s="291"/>
      <c r="O36" s="291"/>
      <c r="P36" s="291"/>
      <c r="Q36" s="291"/>
      <c r="R36" s="291"/>
      <c r="S36" s="291"/>
      <c r="T36" s="291"/>
      <c r="U36" s="291"/>
      <c r="V36" s="291"/>
      <c r="W36" s="291"/>
      <c r="X36" s="291"/>
      <c r="Y36" s="291"/>
    </row>
    <row r="37" spans="4:25" ht="25.2" customHeight="1" x14ac:dyDescent="0.25">
      <c r="F37" s="291"/>
      <c r="G37" s="291"/>
      <c r="H37" s="291"/>
      <c r="I37" s="291"/>
      <c r="J37" s="291"/>
      <c r="K37" s="291"/>
      <c r="L37" s="291"/>
      <c r="M37" s="291"/>
      <c r="N37" s="291"/>
      <c r="O37" s="291"/>
      <c r="P37" s="291"/>
      <c r="Q37" s="291"/>
      <c r="R37" s="291"/>
      <c r="S37" s="291"/>
      <c r="T37" s="291"/>
      <c r="U37" s="291"/>
      <c r="V37" s="291"/>
      <c r="W37" s="291"/>
      <c r="X37" s="291"/>
      <c r="Y37" s="291"/>
    </row>
    <row r="38" spans="4:25" ht="25.95" customHeight="1" x14ac:dyDescent="0.25">
      <c r="F38" s="291"/>
      <c r="G38" s="291"/>
      <c r="H38" s="291"/>
      <c r="I38" s="291"/>
      <c r="J38" s="291"/>
      <c r="K38" s="291"/>
      <c r="L38" s="291"/>
      <c r="M38" s="291"/>
      <c r="N38" s="291"/>
      <c r="O38" s="291"/>
      <c r="P38" s="291"/>
      <c r="Q38" s="291"/>
      <c r="R38" s="291"/>
      <c r="S38" s="291"/>
      <c r="T38" s="291"/>
      <c r="U38" s="291"/>
      <c r="V38" s="291"/>
      <c r="W38" s="291"/>
      <c r="X38" s="291"/>
      <c r="Y38" s="291"/>
    </row>
    <row r="39" spans="4:25" ht="25.95" customHeight="1" x14ac:dyDescent="0.25">
      <c r="F39" s="291"/>
      <c r="G39" s="291"/>
      <c r="H39" s="291"/>
      <c r="I39" s="291"/>
      <c r="J39" s="291"/>
      <c r="K39" s="291"/>
      <c r="L39" s="291"/>
      <c r="M39" s="291"/>
      <c r="N39" s="291"/>
      <c r="O39" s="291"/>
      <c r="P39" s="291"/>
      <c r="Q39" s="291"/>
      <c r="R39" s="291"/>
      <c r="S39" s="291"/>
      <c r="T39" s="291"/>
      <c r="U39" s="291"/>
      <c r="V39" s="291"/>
      <c r="W39" s="291"/>
      <c r="X39" s="291"/>
      <c r="Y39" s="291"/>
    </row>
    <row r="40" spans="4:25" ht="25.95" customHeight="1" x14ac:dyDescent="0.25">
      <c r="F40" s="291"/>
      <c r="G40" s="291"/>
      <c r="H40" s="291"/>
      <c r="I40" s="291"/>
      <c r="J40" s="291"/>
      <c r="K40" s="291"/>
      <c r="L40" s="291"/>
      <c r="M40" s="291"/>
      <c r="N40" s="291"/>
      <c r="O40" s="291"/>
      <c r="P40" s="291"/>
      <c r="Q40" s="291"/>
      <c r="R40" s="291"/>
      <c r="S40" s="291"/>
      <c r="T40" s="291"/>
      <c r="U40" s="291"/>
      <c r="V40" s="291"/>
      <c r="W40" s="291"/>
      <c r="X40" s="291"/>
      <c r="Y40" s="291"/>
    </row>
    <row r="41" spans="4:25" ht="25.95" customHeight="1" x14ac:dyDescent="0.25">
      <c r="F41" s="291"/>
      <c r="G41" s="291"/>
      <c r="H41" s="291"/>
      <c r="I41" s="291"/>
      <c r="J41" s="291"/>
      <c r="K41" s="291"/>
      <c r="L41" s="291"/>
      <c r="M41" s="291"/>
      <c r="N41" s="291"/>
      <c r="O41" s="291"/>
      <c r="P41" s="291"/>
      <c r="Q41" s="291"/>
      <c r="R41" s="291"/>
      <c r="S41" s="291"/>
      <c r="T41" s="291"/>
      <c r="U41" s="291"/>
      <c r="V41" s="291"/>
      <c r="W41" s="291"/>
      <c r="X41" s="291"/>
      <c r="Y41" s="291"/>
    </row>
    <row r="42" spans="4:25" ht="23.7" customHeight="1" x14ac:dyDescent="0.25">
      <c r="F42" s="291"/>
      <c r="G42" s="291"/>
      <c r="H42" s="291"/>
      <c r="I42" s="291"/>
      <c r="J42" s="291"/>
      <c r="K42" s="291"/>
      <c r="L42" s="291"/>
      <c r="M42" s="291"/>
      <c r="N42" s="291"/>
      <c r="O42" s="291"/>
      <c r="P42" s="291"/>
      <c r="Q42" s="291"/>
      <c r="R42" s="291"/>
      <c r="S42" s="291"/>
      <c r="T42" s="291"/>
      <c r="U42" s="291"/>
      <c r="V42" s="291"/>
      <c r="W42" s="291"/>
      <c r="X42" s="291"/>
      <c r="Y42" s="291"/>
    </row>
    <row r="43" spans="4:25" ht="21" customHeight="1" x14ac:dyDescent="0.25">
      <c r="F43" s="291"/>
      <c r="G43" s="291"/>
      <c r="H43" s="291"/>
      <c r="I43" s="291"/>
      <c r="J43" s="291"/>
      <c r="K43" s="291"/>
      <c r="L43" s="291"/>
      <c r="M43" s="291"/>
      <c r="N43" s="291"/>
      <c r="O43" s="291"/>
      <c r="P43" s="291"/>
      <c r="Q43" s="291"/>
      <c r="R43" s="291"/>
      <c r="S43" s="291"/>
      <c r="T43" s="291"/>
      <c r="U43" s="291"/>
      <c r="V43" s="291"/>
      <c r="W43" s="291"/>
      <c r="X43" s="291"/>
      <c r="Y43" s="291"/>
    </row>
    <row r="44" spans="4:25" ht="21" customHeight="1" x14ac:dyDescent="0.25">
      <c r="F44" s="291"/>
      <c r="G44" s="291"/>
      <c r="H44" s="291"/>
      <c r="I44" s="291"/>
      <c r="J44" s="291"/>
      <c r="K44" s="291"/>
      <c r="L44" s="291"/>
      <c r="M44" s="291"/>
      <c r="N44" s="291"/>
      <c r="O44" s="291"/>
      <c r="P44" s="291"/>
      <c r="Q44" s="291"/>
      <c r="R44" s="291"/>
      <c r="S44" s="291"/>
      <c r="T44" s="291"/>
      <c r="U44" s="291"/>
      <c r="V44" s="291"/>
      <c r="W44" s="291"/>
      <c r="X44" s="291"/>
      <c r="Y44" s="291"/>
    </row>
    <row r="45" spans="4:25" ht="21" customHeight="1" x14ac:dyDescent="0.25">
      <c r="F45" s="291"/>
      <c r="G45" s="291"/>
      <c r="H45" s="291"/>
      <c r="I45" s="291"/>
      <c r="J45" s="291"/>
      <c r="K45" s="291"/>
      <c r="L45" s="291"/>
      <c r="M45" s="291"/>
      <c r="N45" s="291"/>
      <c r="O45" s="291"/>
      <c r="P45" s="291"/>
      <c r="Q45" s="291"/>
      <c r="R45" s="291"/>
      <c r="S45" s="291"/>
      <c r="T45" s="291"/>
      <c r="U45" s="291"/>
      <c r="V45" s="291"/>
      <c r="W45" s="291"/>
      <c r="X45" s="291"/>
      <c r="Y45" s="291"/>
    </row>
    <row r="46" spans="4:25" ht="21" customHeight="1" x14ac:dyDescent="0.25">
      <c r="F46" s="291"/>
      <c r="G46" s="291"/>
      <c r="H46" s="291"/>
      <c r="I46" s="291"/>
      <c r="J46" s="291"/>
      <c r="K46" s="291"/>
      <c r="L46" s="291"/>
      <c r="M46" s="291"/>
      <c r="N46" s="291"/>
      <c r="O46" s="291"/>
      <c r="P46" s="291"/>
      <c r="Q46" s="291"/>
      <c r="R46" s="291"/>
      <c r="S46" s="291"/>
      <c r="T46" s="291"/>
      <c r="U46" s="291"/>
      <c r="V46" s="291"/>
      <c r="W46" s="291"/>
      <c r="X46" s="291"/>
      <c r="Y46" s="291"/>
    </row>
    <row r="47" spans="4:25" ht="21" customHeight="1" x14ac:dyDescent="0.25">
      <c r="F47" s="291"/>
      <c r="G47" s="291"/>
      <c r="H47" s="291"/>
      <c r="I47" s="291"/>
      <c r="J47" s="291"/>
      <c r="K47" s="291"/>
      <c r="L47" s="291"/>
      <c r="M47" s="291"/>
      <c r="N47" s="291"/>
      <c r="O47" s="291"/>
      <c r="P47" s="291"/>
      <c r="Q47" s="291"/>
      <c r="R47" s="291"/>
      <c r="S47" s="291"/>
      <c r="T47" s="291"/>
      <c r="U47" s="291"/>
      <c r="V47" s="291"/>
      <c r="W47" s="291"/>
      <c r="X47" s="291"/>
      <c r="Y47" s="291"/>
    </row>
    <row r="48" spans="4:25" ht="21" customHeight="1" x14ac:dyDescent="0.25">
      <c r="F48" s="291"/>
      <c r="G48" s="291"/>
      <c r="H48" s="291"/>
      <c r="I48" s="291"/>
      <c r="J48" s="291"/>
      <c r="K48" s="291"/>
      <c r="L48" s="291"/>
      <c r="M48" s="291"/>
      <c r="N48" s="291"/>
      <c r="O48" s="291"/>
      <c r="P48" s="291"/>
      <c r="Q48" s="291"/>
      <c r="R48" s="291"/>
      <c r="S48" s="291"/>
      <c r="T48" s="291"/>
      <c r="U48" s="291"/>
      <c r="V48" s="291"/>
      <c r="W48" s="291"/>
      <c r="X48" s="291"/>
      <c r="Y48" s="291"/>
    </row>
    <row r="49" spans="6:25" ht="21" customHeight="1" x14ac:dyDescent="0.25">
      <c r="F49" s="291"/>
      <c r="G49" s="291"/>
      <c r="H49" s="291"/>
      <c r="I49" s="291"/>
      <c r="J49" s="291"/>
      <c r="K49" s="291"/>
      <c r="L49" s="291"/>
      <c r="M49" s="291"/>
      <c r="N49" s="291"/>
      <c r="O49" s="291"/>
      <c r="P49" s="291"/>
      <c r="Q49" s="291"/>
      <c r="R49" s="291"/>
      <c r="S49" s="291"/>
      <c r="T49" s="291"/>
      <c r="U49" s="291"/>
      <c r="V49" s="291"/>
      <c r="W49" s="291"/>
      <c r="X49" s="291"/>
      <c r="Y49" s="291"/>
    </row>
    <row r="50" spans="6:25" ht="21" customHeight="1" x14ac:dyDescent="0.25">
      <c r="F50" s="291"/>
      <c r="G50" s="291"/>
      <c r="H50" s="291"/>
      <c r="I50" s="291"/>
      <c r="J50" s="291"/>
      <c r="K50" s="291"/>
      <c r="L50" s="291"/>
      <c r="M50" s="291"/>
      <c r="N50" s="291"/>
      <c r="O50" s="291"/>
      <c r="P50" s="291"/>
      <c r="Q50" s="291"/>
      <c r="R50" s="291"/>
      <c r="S50" s="291"/>
      <c r="T50" s="291"/>
      <c r="U50" s="291"/>
      <c r="V50" s="291"/>
      <c r="W50" s="291"/>
      <c r="X50" s="291"/>
      <c r="Y50" s="291"/>
    </row>
    <row r="51" spans="6:25" ht="21" customHeight="1" x14ac:dyDescent="0.25">
      <c r="F51" s="291"/>
      <c r="G51" s="291"/>
      <c r="H51" s="291"/>
      <c r="I51" s="291"/>
      <c r="J51" s="291"/>
      <c r="K51" s="291"/>
      <c r="L51" s="291"/>
      <c r="M51" s="291"/>
      <c r="N51" s="291"/>
      <c r="O51" s="291"/>
      <c r="P51" s="291"/>
      <c r="Q51" s="291"/>
      <c r="R51" s="291"/>
      <c r="S51" s="291"/>
      <c r="T51" s="291"/>
      <c r="U51" s="291"/>
      <c r="V51" s="291"/>
      <c r="W51" s="291"/>
      <c r="X51" s="291"/>
      <c r="Y51" s="291"/>
    </row>
    <row r="52" spans="6:25" ht="21" customHeight="1" x14ac:dyDescent="0.25">
      <c r="F52" s="291"/>
      <c r="G52" s="291"/>
      <c r="H52" s="291"/>
      <c r="I52" s="291"/>
      <c r="J52" s="291"/>
      <c r="K52" s="291"/>
      <c r="L52" s="291"/>
      <c r="M52" s="291"/>
      <c r="N52" s="291"/>
      <c r="O52" s="291"/>
      <c r="P52" s="291"/>
      <c r="Q52" s="291"/>
      <c r="R52" s="291"/>
      <c r="S52" s="291"/>
      <c r="T52" s="291"/>
      <c r="U52" s="291"/>
      <c r="V52" s="291"/>
      <c r="W52" s="291"/>
      <c r="X52" s="291"/>
      <c r="Y52" s="291"/>
    </row>
    <row r="53" spans="6:25" ht="21" customHeight="1" x14ac:dyDescent="0.25">
      <c r="F53" s="291"/>
      <c r="G53" s="291"/>
      <c r="H53" s="291"/>
      <c r="I53" s="291"/>
      <c r="J53" s="291"/>
      <c r="K53" s="291"/>
      <c r="L53" s="291"/>
      <c r="M53" s="291"/>
      <c r="N53" s="291"/>
      <c r="O53" s="291"/>
      <c r="P53" s="291"/>
      <c r="Q53" s="291"/>
      <c r="R53" s="291"/>
      <c r="S53" s="291"/>
      <c r="T53" s="291"/>
      <c r="U53" s="291"/>
      <c r="V53" s="291"/>
      <c r="W53" s="291"/>
      <c r="X53" s="291"/>
      <c r="Y53" s="291"/>
    </row>
    <row r="54" spans="6:25" ht="21" customHeight="1" x14ac:dyDescent="0.25">
      <c r="F54" s="291"/>
      <c r="G54" s="291"/>
      <c r="H54" s="291"/>
      <c r="I54" s="291"/>
      <c r="J54" s="291"/>
      <c r="K54" s="291"/>
      <c r="L54" s="291"/>
      <c r="M54" s="291"/>
      <c r="N54" s="291"/>
      <c r="O54" s="291"/>
      <c r="P54" s="291"/>
      <c r="Q54" s="291"/>
      <c r="R54" s="291"/>
      <c r="S54" s="291"/>
      <c r="T54" s="291"/>
      <c r="U54" s="291"/>
      <c r="V54" s="291"/>
      <c r="W54" s="291"/>
      <c r="X54" s="291"/>
      <c r="Y54" s="291"/>
    </row>
    <row r="55" spans="6:25" ht="21" customHeight="1" x14ac:dyDescent="0.25">
      <c r="F55" s="291"/>
      <c r="G55" s="291"/>
      <c r="H55" s="291"/>
      <c r="I55" s="291"/>
      <c r="J55" s="291"/>
      <c r="K55" s="291"/>
      <c r="L55" s="291"/>
      <c r="M55" s="291"/>
      <c r="N55" s="291"/>
      <c r="O55" s="291"/>
      <c r="P55" s="291"/>
      <c r="Q55" s="291"/>
      <c r="R55" s="291"/>
      <c r="S55" s="291"/>
      <c r="T55" s="291"/>
      <c r="U55" s="291"/>
      <c r="V55" s="291"/>
      <c r="W55" s="291"/>
      <c r="X55" s="291"/>
      <c r="Y55" s="291"/>
    </row>
    <row r="56" spans="6:25" ht="21" customHeight="1" x14ac:dyDescent="0.25">
      <c r="F56" s="291"/>
      <c r="G56" s="291"/>
      <c r="H56" s="291"/>
      <c r="I56" s="291"/>
      <c r="J56" s="291"/>
      <c r="K56" s="291"/>
      <c r="L56" s="291"/>
      <c r="M56" s="291"/>
      <c r="N56" s="291"/>
      <c r="O56" s="291"/>
      <c r="P56" s="291"/>
      <c r="Q56" s="291"/>
      <c r="R56" s="291"/>
      <c r="S56" s="291"/>
      <c r="T56" s="291"/>
      <c r="U56" s="291"/>
      <c r="V56" s="291"/>
      <c r="W56" s="291"/>
      <c r="X56" s="291"/>
      <c r="Y56" s="291"/>
    </row>
    <row r="57" spans="6:25" ht="21" customHeight="1" x14ac:dyDescent="0.25">
      <c r="F57" s="291"/>
      <c r="G57" s="291"/>
      <c r="H57" s="291"/>
      <c r="I57" s="291"/>
      <c r="J57" s="291"/>
      <c r="K57" s="291"/>
      <c r="L57" s="291"/>
      <c r="M57" s="291"/>
      <c r="N57" s="291"/>
      <c r="O57" s="291"/>
      <c r="P57" s="291"/>
      <c r="Q57" s="291"/>
      <c r="R57" s="291"/>
      <c r="S57" s="291"/>
      <c r="T57" s="291"/>
      <c r="U57" s="291"/>
      <c r="V57" s="291"/>
      <c r="W57" s="291"/>
      <c r="X57" s="291"/>
      <c r="Y57" s="291"/>
    </row>
    <row r="58" spans="6:25" ht="21" customHeight="1" x14ac:dyDescent="0.25">
      <c r="F58" s="291"/>
      <c r="G58" s="291"/>
      <c r="H58" s="291"/>
      <c r="I58" s="291"/>
      <c r="J58" s="291"/>
      <c r="K58" s="291"/>
      <c r="L58" s="291"/>
      <c r="M58" s="291"/>
      <c r="N58" s="291"/>
      <c r="O58" s="291"/>
      <c r="P58" s="291"/>
      <c r="Q58" s="291"/>
      <c r="R58" s="291"/>
      <c r="S58" s="291"/>
      <c r="T58" s="291"/>
      <c r="U58" s="291"/>
      <c r="V58" s="291"/>
      <c r="W58" s="291"/>
      <c r="X58" s="291"/>
      <c r="Y58" s="291"/>
    </row>
    <row r="59" spans="6:25" ht="21" customHeight="1" x14ac:dyDescent="0.25">
      <c r="F59" s="291"/>
      <c r="G59" s="291"/>
      <c r="H59" s="291"/>
      <c r="I59" s="291"/>
      <c r="J59" s="291"/>
      <c r="K59" s="291"/>
      <c r="L59" s="291"/>
      <c r="M59" s="291"/>
      <c r="N59" s="291"/>
      <c r="O59" s="291"/>
      <c r="P59" s="291"/>
      <c r="Q59" s="291"/>
      <c r="R59" s="291"/>
      <c r="S59" s="291"/>
      <c r="T59" s="291"/>
      <c r="U59" s="291"/>
      <c r="V59" s="291"/>
      <c r="W59" s="291"/>
      <c r="X59" s="291"/>
      <c r="Y59" s="291"/>
    </row>
    <row r="60" spans="6:25" ht="21" customHeight="1" x14ac:dyDescent="0.25">
      <c r="F60" s="291"/>
      <c r="G60" s="291"/>
      <c r="H60" s="291"/>
      <c r="I60" s="291"/>
      <c r="J60" s="291"/>
      <c r="K60" s="291"/>
      <c r="L60" s="291"/>
      <c r="M60" s="291"/>
      <c r="N60" s="291"/>
      <c r="O60" s="291"/>
      <c r="P60" s="291"/>
      <c r="Q60" s="291"/>
      <c r="R60" s="291"/>
      <c r="S60" s="291"/>
      <c r="T60" s="291"/>
      <c r="U60" s="291"/>
      <c r="V60" s="291"/>
      <c r="W60" s="291"/>
      <c r="X60" s="291"/>
      <c r="Y60" s="291"/>
    </row>
    <row r="61" spans="6:25" ht="21" customHeight="1" x14ac:dyDescent="0.25">
      <c r="F61" s="291"/>
      <c r="G61" s="291"/>
      <c r="H61" s="291"/>
      <c r="I61" s="291"/>
      <c r="J61" s="291"/>
      <c r="K61" s="291"/>
      <c r="L61" s="291"/>
      <c r="M61" s="291"/>
      <c r="N61" s="291"/>
      <c r="O61" s="291"/>
      <c r="P61" s="291"/>
      <c r="Q61" s="291"/>
      <c r="R61" s="291"/>
      <c r="S61" s="291"/>
      <c r="T61" s="291"/>
      <c r="U61" s="291"/>
      <c r="V61" s="291"/>
      <c r="W61" s="291"/>
      <c r="X61" s="291"/>
      <c r="Y61" s="291"/>
    </row>
    <row r="62" spans="6:25" ht="21" customHeight="1" x14ac:dyDescent="0.25">
      <c r="F62" s="291"/>
      <c r="G62" s="291"/>
      <c r="H62" s="291"/>
      <c r="I62" s="291"/>
      <c r="J62" s="291"/>
      <c r="K62" s="291"/>
      <c r="L62" s="291"/>
      <c r="M62" s="291"/>
      <c r="N62" s="291"/>
      <c r="O62" s="291"/>
      <c r="P62" s="291"/>
      <c r="Q62" s="291"/>
      <c r="R62" s="291"/>
      <c r="S62" s="291"/>
      <c r="T62" s="291"/>
      <c r="U62" s="291"/>
      <c r="V62" s="291"/>
      <c r="W62" s="291"/>
      <c r="X62" s="291"/>
      <c r="Y62" s="291"/>
    </row>
    <row r="63" spans="6:25" ht="21" customHeight="1" x14ac:dyDescent="0.25">
      <c r="F63" s="291"/>
      <c r="G63" s="291"/>
      <c r="H63" s="291"/>
      <c r="I63" s="291"/>
      <c r="J63" s="291"/>
      <c r="K63" s="291"/>
      <c r="L63" s="291"/>
      <c r="M63" s="291"/>
      <c r="N63" s="291"/>
      <c r="O63" s="291"/>
      <c r="P63" s="291"/>
      <c r="Q63" s="291"/>
      <c r="R63" s="291"/>
      <c r="S63" s="291"/>
      <c r="T63" s="291"/>
      <c r="U63" s="291"/>
      <c r="V63" s="291"/>
      <c r="W63" s="291"/>
      <c r="X63" s="291"/>
      <c r="Y63" s="291"/>
    </row>
    <row r="64" spans="6:25" ht="21" customHeight="1" x14ac:dyDescent="0.25">
      <c r="F64" s="291"/>
      <c r="G64" s="291"/>
      <c r="H64" s="291"/>
      <c r="I64" s="291"/>
      <c r="J64" s="291"/>
      <c r="K64" s="291"/>
      <c r="L64" s="291"/>
      <c r="M64" s="291"/>
      <c r="N64" s="291"/>
      <c r="O64" s="291"/>
      <c r="P64" s="291"/>
      <c r="Q64" s="291"/>
      <c r="R64" s="291"/>
      <c r="S64" s="291"/>
      <c r="T64" s="291"/>
      <c r="U64" s="291"/>
      <c r="V64" s="291"/>
      <c r="W64" s="291"/>
      <c r="X64" s="291"/>
      <c r="Y64" s="291"/>
    </row>
    <row r="65" spans="6:25" ht="21" customHeight="1" x14ac:dyDescent="0.25">
      <c r="F65" s="291"/>
      <c r="G65" s="291"/>
      <c r="H65" s="291"/>
      <c r="I65" s="291"/>
      <c r="J65" s="291"/>
      <c r="K65" s="291"/>
      <c r="L65" s="291"/>
      <c r="M65" s="291"/>
      <c r="N65" s="291"/>
      <c r="O65" s="291"/>
      <c r="P65" s="291"/>
      <c r="Q65" s="291"/>
      <c r="R65" s="291"/>
      <c r="S65" s="291"/>
      <c r="T65" s="291"/>
      <c r="U65" s="291"/>
      <c r="V65" s="291"/>
      <c r="W65" s="291"/>
      <c r="X65" s="291"/>
      <c r="Y65" s="291"/>
    </row>
    <row r="66" spans="6:25" ht="21" customHeight="1" x14ac:dyDescent="0.25">
      <c r="F66" s="291"/>
      <c r="G66" s="291"/>
      <c r="H66" s="291"/>
      <c r="I66" s="291"/>
      <c r="J66" s="291"/>
      <c r="K66" s="291"/>
      <c r="L66" s="291"/>
      <c r="M66" s="291"/>
      <c r="N66" s="291"/>
      <c r="O66" s="291"/>
      <c r="P66" s="291"/>
      <c r="Q66" s="291"/>
      <c r="R66" s="291"/>
      <c r="S66" s="291"/>
      <c r="T66" s="291"/>
      <c r="U66" s="291"/>
      <c r="V66" s="291"/>
      <c r="W66" s="291"/>
      <c r="X66" s="291"/>
      <c r="Y66" s="291"/>
    </row>
    <row r="67" spans="6:25" ht="21" customHeight="1" x14ac:dyDescent="0.25">
      <c r="F67" s="291"/>
      <c r="G67" s="291"/>
      <c r="H67" s="291"/>
      <c r="I67" s="291"/>
      <c r="J67" s="291"/>
      <c r="K67" s="291"/>
      <c r="L67" s="291"/>
      <c r="M67" s="291"/>
      <c r="N67" s="291"/>
      <c r="O67" s="291"/>
      <c r="P67" s="291"/>
      <c r="Q67" s="291"/>
      <c r="R67" s="291"/>
      <c r="S67" s="291"/>
      <c r="T67" s="291"/>
      <c r="U67" s="291"/>
      <c r="V67" s="291"/>
      <c r="W67" s="291"/>
      <c r="X67" s="291"/>
      <c r="Y67" s="291"/>
    </row>
    <row r="68" spans="6:25" ht="21" customHeight="1" x14ac:dyDescent="0.25">
      <c r="F68" s="291"/>
      <c r="G68" s="291"/>
      <c r="H68" s="291"/>
      <c r="I68" s="291"/>
      <c r="J68" s="291"/>
      <c r="K68" s="291"/>
      <c r="L68" s="291"/>
      <c r="M68" s="291"/>
      <c r="N68" s="291"/>
      <c r="O68" s="291"/>
      <c r="P68" s="291"/>
      <c r="Q68" s="291"/>
      <c r="R68" s="291"/>
      <c r="S68" s="291"/>
      <c r="T68" s="291"/>
      <c r="U68" s="291"/>
      <c r="V68" s="291"/>
      <c r="W68" s="291"/>
      <c r="X68" s="291"/>
      <c r="Y68" s="291"/>
    </row>
    <row r="69" spans="6:25" ht="21" customHeight="1" x14ac:dyDescent="0.25">
      <c r="F69" s="291"/>
      <c r="G69" s="291"/>
      <c r="H69" s="291"/>
      <c r="I69" s="291"/>
      <c r="J69" s="291"/>
      <c r="K69" s="291"/>
      <c r="L69" s="291"/>
      <c r="M69" s="291"/>
      <c r="N69" s="291"/>
      <c r="O69" s="291"/>
      <c r="P69" s="291"/>
      <c r="Q69" s="291"/>
      <c r="R69" s="291"/>
      <c r="S69" s="291"/>
      <c r="T69" s="291"/>
      <c r="U69" s="291"/>
      <c r="V69" s="291"/>
      <c r="W69" s="291"/>
      <c r="X69" s="291"/>
      <c r="Y69" s="291"/>
    </row>
    <row r="70" spans="6:25" ht="21" customHeight="1" x14ac:dyDescent="0.25">
      <c r="F70" s="291"/>
      <c r="G70" s="291"/>
      <c r="H70" s="291"/>
      <c r="I70" s="291"/>
      <c r="J70" s="291"/>
      <c r="K70" s="291"/>
      <c r="L70" s="291"/>
      <c r="M70" s="291"/>
      <c r="N70" s="291"/>
      <c r="O70" s="291"/>
      <c r="P70" s="291"/>
      <c r="Q70" s="291"/>
      <c r="R70" s="291"/>
      <c r="S70" s="291"/>
      <c r="T70" s="291"/>
      <c r="U70" s="291"/>
      <c r="V70" s="291"/>
      <c r="W70" s="291"/>
      <c r="X70" s="291"/>
      <c r="Y70" s="291"/>
    </row>
    <row r="71" spans="6:25" ht="21" customHeight="1" x14ac:dyDescent="0.25">
      <c r="F71" s="291"/>
      <c r="G71" s="291"/>
      <c r="H71" s="291"/>
      <c r="I71" s="291"/>
      <c r="J71" s="291"/>
      <c r="K71" s="291"/>
      <c r="L71" s="291"/>
      <c r="M71" s="291"/>
      <c r="N71" s="291"/>
      <c r="O71" s="291"/>
      <c r="P71" s="291"/>
      <c r="Q71" s="291"/>
      <c r="R71" s="291"/>
      <c r="S71" s="291"/>
      <c r="T71" s="291"/>
      <c r="U71" s="291"/>
      <c r="V71" s="291"/>
      <c r="W71" s="291"/>
      <c r="X71" s="291"/>
      <c r="Y71" s="291"/>
    </row>
    <row r="72" spans="6:25" ht="21" customHeight="1" x14ac:dyDescent="0.25">
      <c r="F72" s="291"/>
      <c r="G72" s="291"/>
      <c r="H72" s="291"/>
      <c r="I72" s="291"/>
      <c r="J72" s="291"/>
      <c r="K72" s="291"/>
      <c r="L72" s="291"/>
      <c r="M72" s="291"/>
      <c r="N72" s="291"/>
      <c r="O72" s="291"/>
      <c r="P72" s="291"/>
      <c r="Q72" s="291"/>
      <c r="R72" s="291"/>
      <c r="S72" s="291"/>
      <c r="T72" s="291"/>
      <c r="U72" s="291"/>
      <c r="V72" s="291"/>
      <c r="W72" s="291"/>
      <c r="X72" s="291"/>
      <c r="Y72" s="291"/>
    </row>
    <row r="73" spans="6:25" ht="21" customHeight="1" x14ac:dyDescent="0.25">
      <c r="F73" s="291"/>
      <c r="G73" s="291"/>
      <c r="H73" s="291"/>
      <c r="I73" s="291"/>
      <c r="J73" s="291"/>
      <c r="K73" s="291"/>
      <c r="L73" s="291"/>
      <c r="M73" s="291"/>
      <c r="N73" s="291"/>
      <c r="O73" s="291"/>
      <c r="P73" s="291"/>
      <c r="Q73" s="291"/>
      <c r="R73" s="291"/>
      <c r="S73" s="291"/>
      <c r="T73" s="291"/>
      <c r="U73" s="291"/>
      <c r="V73" s="291"/>
      <c r="W73" s="291"/>
      <c r="X73" s="291"/>
      <c r="Y73" s="291"/>
    </row>
    <row r="74" spans="6:25" ht="21" customHeight="1" x14ac:dyDescent="0.25">
      <c r="F74" s="291"/>
      <c r="G74" s="291"/>
      <c r="H74" s="291"/>
      <c r="I74" s="291"/>
      <c r="J74" s="291"/>
      <c r="K74" s="291"/>
      <c r="L74" s="291"/>
      <c r="M74" s="291"/>
      <c r="N74" s="291"/>
      <c r="O74" s="291"/>
      <c r="P74" s="291"/>
      <c r="Q74" s="291"/>
      <c r="R74" s="291"/>
      <c r="S74" s="291"/>
      <c r="T74" s="291"/>
      <c r="U74" s="291"/>
      <c r="V74" s="291"/>
      <c r="W74" s="291"/>
      <c r="X74" s="291"/>
      <c r="Y74" s="291"/>
    </row>
    <row r="75" spans="6:25" ht="21" customHeight="1" x14ac:dyDescent="0.25">
      <c r="F75" s="291"/>
      <c r="G75" s="291"/>
      <c r="H75" s="291"/>
      <c r="I75" s="291"/>
      <c r="J75" s="291"/>
      <c r="K75" s="291"/>
      <c r="L75" s="291"/>
      <c r="M75" s="291"/>
      <c r="N75" s="291"/>
      <c r="O75" s="291"/>
      <c r="P75" s="291"/>
      <c r="Q75" s="291"/>
      <c r="R75" s="291"/>
      <c r="S75" s="291"/>
      <c r="T75" s="291"/>
      <c r="U75" s="291"/>
      <c r="V75" s="291"/>
      <c r="W75" s="291"/>
      <c r="X75" s="291"/>
      <c r="Y75" s="291"/>
    </row>
    <row r="76" spans="6:25" ht="21" customHeight="1" x14ac:dyDescent="0.25">
      <c r="F76" s="291"/>
      <c r="G76" s="291"/>
      <c r="H76" s="291"/>
      <c r="I76" s="291"/>
      <c r="J76" s="291"/>
      <c r="K76" s="291"/>
      <c r="L76" s="291"/>
      <c r="M76" s="291"/>
      <c r="N76" s="291"/>
      <c r="O76" s="291"/>
      <c r="P76" s="291"/>
      <c r="Q76" s="291"/>
      <c r="R76" s="291"/>
      <c r="S76" s="291"/>
      <c r="T76" s="291"/>
      <c r="U76" s="291"/>
      <c r="V76" s="291"/>
      <c r="W76" s="291"/>
      <c r="X76" s="291"/>
      <c r="Y76" s="291"/>
    </row>
    <row r="77" spans="6:25" ht="21" customHeight="1" x14ac:dyDescent="0.25">
      <c r="F77" s="291"/>
      <c r="G77" s="291"/>
      <c r="H77" s="291"/>
      <c r="I77" s="291"/>
      <c r="J77" s="291"/>
      <c r="K77" s="291"/>
      <c r="L77" s="291"/>
      <c r="M77" s="291"/>
      <c r="N77" s="291"/>
      <c r="O77" s="291"/>
      <c r="P77" s="291"/>
      <c r="Q77" s="291"/>
      <c r="R77" s="291"/>
      <c r="S77" s="291"/>
      <c r="T77" s="291"/>
      <c r="U77" s="291"/>
      <c r="V77" s="291"/>
      <c r="W77" s="291"/>
      <c r="X77" s="291"/>
      <c r="Y77" s="291"/>
    </row>
    <row r="78" spans="6:25" ht="21" customHeight="1" x14ac:dyDescent="0.25">
      <c r="F78" s="291"/>
      <c r="G78" s="291"/>
      <c r="H78" s="291"/>
      <c r="I78" s="291"/>
      <c r="J78" s="291"/>
      <c r="K78" s="291"/>
      <c r="L78" s="291"/>
      <c r="M78" s="291"/>
      <c r="N78" s="291"/>
      <c r="O78" s="291"/>
      <c r="P78" s="291"/>
      <c r="Q78" s="291"/>
      <c r="R78" s="291"/>
      <c r="S78" s="291"/>
      <c r="T78" s="291"/>
      <c r="U78" s="291"/>
      <c r="V78" s="291"/>
      <c r="W78" s="291"/>
      <c r="X78" s="291"/>
      <c r="Y78" s="291"/>
    </row>
    <row r="79" spans="6:25" ht="21" customHeight="1" x14ac:dyDescent="0.25">
      <c r="F79" s="291"/>
      <c r="G79" s="291"/>
      <c r="H79" s="291"/>
      <c r="I79" s="291"/>
      <c r="J79" s="291"/>
      <c r="K79" s="291"/>
      <c r="L79" s="291"/>
      <c r="M79" s="291"/>
      <c r="N79" s="291"/>
      <c r="O79" s="291"/>
      <c r="P79" s="291"/>
      <c r="Q79" s="291"/>
      <c r="R79" s="291"/>
      <c r="S79" s="291"/>
      <c r="T79" s="291"/>
      <c r="U79" s="291"/>
      <c r="V79" s="291"/>
      <c r="W79" s="291"/>
      <c r="X79" s="291"/>
      <c r="Y79" s="291"/>
    </row>
    <row r="80" spans="6:25" ht="21" customHeight="1" x14ac:dyDescent="0.25">
      <c r="F80" s="291"/>
      <c r="G80" s="291"/>
      <c r="H80" s="291"/>
      <c r="I80" s="291"/>
      <c r="J80" s="291"/>
      <c r="K80" s="291"/>
      <c r="L80" s="291"/>
      <c r="M80" s="291"/>
      <c r="N80" s="291"/>
      <c r="O80" s="291"/>
      <c r="P80" s="291"/>
      <c r="Q80" s="291"/>
      <c r="R80" s="291"/>
      <c r="S80" s="291"/>
      <c r="T80" s="291"/>
      <c r="U80" s="291"/>
      <c r="V80" s="291"/>
      <c r="W80" s="291"/>
      <c r="X80" s="291"/>
      <c r="Y80" s="291"/>
    </row>
    <row r="81" spans="6:25" ht="21" customHeight="1" x14ac:dyDescent="0.25">
      <c r="F81" s="291"/>
      <c r="G81" s="291"/>
      <c r="H81" s="291"/>
      <c r="I81" s="291"/>
      <c r="J81" s="291"/>
      <c r="K81" s="291"/>
      <c r="L81" s="291"/>
      <c r="M81" s="291"/>
      <c r="N81" s="291"/>
      <c r="O81" s="291"/>
      <c r="P81" s="291"/>
      <c r="Q81" s="291"/>
      <c r="R81" s="291"/>
      <c r="S81" s="291"/>
      <c r="T81" s="291"/>
      <c r="U81" s="291"/>
      <c r="V81" s="291"/>
      <c r="W81" s="291"/>
      <c r="X81" s="291"/>
      <c r="Y81" s="291"/>
    </row>
    <row r="82" spans="6:25" ht="21" customHeight="1" x14ac:dyDescent="0.25">
      <c r="F82" s="291"/>
      <c r="G82" s="291"/>
      <c r="H82" s="291"/>
      <c r="I82" s="291"/>
      <c r="J82" s="291"/>
      <c r="K82" s="291"/>
      <c r="L82" s="291"/>
      <c r="M82" s="291"/>
      <c r="N82" s="291"/>
      <c r="O82" s="291"/>
      <c r="P82" s="291"/>
      <c r="Q82" s="291"/>
      <c r="R82" s="291"/>
      <c r="S82" s="291"/>
      <c r="T82" s="291"/>
      <c r="U82" s="291"/>
      <c r="V82" s="291"/>
      <c r="W82" s="291"/>
      <c r="X82" s="291"/>
      <c r="Y82" s="291"/>
    </row>
    <row r="83" spans="6:25" ht="21" customHeight="1" x14ac:dyDescent="0.25">
      <c r="F83" s="291"/>
      <c r="G83" s="291"/>
      <c r="H83" s="291"/>
      <c r="I83" s="291"/>
      <c r="J83" s="291"/>
      <c r="K83" s="291"/>
      <c r="L83" s="291"/>
      <c r="M83" s="291"/>
      <c r="N83" s="291"/>
      <c r="O83" s="291"/>
      <c r="P83" s="291"/>
      <c r="Q83" s="291"/>
      <c r="R83" s="291"/>
      <c r="S83" s="291"/>
      <c r="T83" s="291"/>
      <c r="U83" s="291"/>
      <c r="V83" s="291"/>
      <c r="W83" s="291"/>
      <c r="X83" s="291"/>
      <c r="Y83" s="291"/>
    </row>
    <row r="84" spans="6:25" ht="21" customHeight="1" x14ac:dyDescent="0.25">
      <c r="F84" s="291"/>
      <c r="G84" s="291"/>
      <c r="H84" s="291"/>
      <c r="I84" s="291"/>
      <c r="J84" s="291"/>
      <c r="K84" s="291"/>
      <c r="L84" s="291"/>
      <c r="M84" s="291"/>
      <c r="N84" s="291"/>
      <c r="O84" s="291"/>
      <c r="P84" s="291"/>
      <c r="Q84" s="291"/>
      <c r="R84" s="291"/>
      <c r="S84" s="291"/>
      <c r="T84" s="291"/>
      <c r="U84" s="291"/>
      <c r="V84" s="291"/>
      <c r="W84" s="291"/>
      <c r="X84" s="291"/>
      <c r="Y84" s="291"/>
    </row>
    <row r="85" spans="6:25" ht="21" customHeight="1" x14ac:dyDescent="0.25">
      <c r="F85" s="291"/>
      <c r="G85" s="291"/>
      <c r="H85" s="291"/>
      <c r="I85" s="291"/>
      <c r="J85" s="291"/>
      <c r="K85" s="291"/>
      <c r="L85" s="291"/>
      <c r="M85" s="291"/>
      <c r="N85" s="291"/>
      <c r="O85" s="291"/>
      <c r="P85" s="291"/>
      <c r="Q85" s="291"/>
      <c r="R85" s="291"/>
      <c r="S85" s="291"/>
      <c r="T85" s="291"/>
      <c r="U85" s="291"/>
      <c r="V85" s="291"/>
      <c r="W85" s="291"/>
      <c r="X85" s="291"/>
      <c r="Y85" s="291"/>
    </row>
    <row r="86" spans="6:25" ht="21" customHeight="1" x14ac:dyDescent="0.25">
      <c r="F86" s="291"/>
      <c r="G86" s="291"/>
      <c r="H86" s="291"/>
      <c r="I86" s="291"/>
      <c r="J86" s="291"/>
      <c r="K86" s="291"/>
      <c r="L86" s="291"/>
      <c r="M86" s="291"/>
      <c r="N86" s="291"/>
      <c r="O86" s="291"/>
      <c r="P86" s="291"/>
      <c r="Q86" s="291"/>
      <c r="R86" s="291"/>
      <c r="S86" s="291"/>
      <c r="T86" s="291"/>
      <c r="U86" s="291"/>
      <c r="V86" s="291"/>
      <c r="W86" s="291"/>
      <c r="X86" s="291"/>
      <c r="Y86" s="291"/>
    </row>
    <row r="87" spans="6:25" ht="21" customHeight="1" x14ac:dyDescent="0.25">
      <c r="F87" s="291"/>
      <c r="G87" s="291"/>
      <c r="H87" s="291"/>
      <c r="I87" s="291"/>
      <c r="J87" s="291"/>
      <c r="K87" s="291"/>
      <c r="L87" s="291"/>
      <c r="M87" s="291"/>
      <c r="N87" s="291"/>
      <c r="O87" s="291"/>
      <c r="P87" s="291"/>
      <c r="Q87" s="291"/>
      <c r="R87" s="291"/>
      <c r="S87" s="291"/>
      <c r="T87" s="291"/>
      <c r="U87" s="291"/>
      <c r="V87" s="291"/>
      <c r="W87" s="291"/>
      <c r="X87" s="291"/>
      <c r="Y87" s="291"/>
    </row>
    <row r="88" spans="6:25" ht="21" customHeight="1" x14ac:dyDescent="0.25">
      <c r="F88" s="291"/>
      <c r="G88" s="291"/>
      <c r="H88" s="291"/>
      <c r="I88" s="291"/>
      <c r="J88" s="291"/>
      <c r="K88" s="291"/>
      <c r="L88" s="291"/>
      <c r="M88" s="291"/>
      <c r="N88" s="291"/>
      <c r="O88" s="291"/>
      <c r="P88" s="291"/>
      <c r="Q88" s="291"/>
      <c r="R88" s="291"/>
      <c r="S88" s="291"/>
      <c r="T88" s="291"/>
      <c r="U88" s="291"/>
      <c r="V88" s="291"/>
      <c r="W88" s="291"/>
      <c r="X88" s="291"/>
      <c r="Y88" s="291"/>
    </row>
    <row r="89" spans="6:25" ht="21" customHeight="1" x14ac:dyDescent="0.25">
      <c r="F89" s="291"/>
      <c r="G89" s="291"/>
      <c r="H89" s="291"/>
      <c r="I89" s="291"/>
      <c r="J89" s="291"/>
      <c r="K89" s="291"/>
      <c r="L89" s="291"/>
      <c r="M89" s="291"/>
      <c r="N89" s="291"/>
      <c r="O89" s="291"/>
      <c r="P89" s="291"/>
      <c r="Q89" s="291"/>
      <c r="R89" s="291"/>
      <c r="S89" s="291"/>
      <c r="T89" s="291"/>
      <c r="U89" s="291"/>
      <c r="V89" s="291"/>
      <c r="W89" s="291"/>
      <c r="X89" s="291"/>
      <c r="Y89" s="291"/>
    </row>
    <row r="90" spans="6:25" ht="21" customHeight="1" x14ac:dyDescent="0.25">
      <c r="F90" s="291"/>
      <c r="G90" s="291"/>
      <c r="H90" s="291"/>
      <c r="I90" s="291"/>
      <c r="J90" s="291"/>
      <c r="K90" s="291"/>
      <c r="L90" s="291"/>
      <c r="M90" s="291"/>
      <c r="N90" s="291"/>
      <c r="O90" s="291"/>
      <c r="P90" s="291"/>
      <c r="Q90" s="291"/>
      <c r="R90" s="291"/>
      <c r="S90" s="291"/>
      <c r="T90" s="291"/>
      <c r="U90" s="291"/>
      <c r="V90" s="291"/>
      <c r="W90" s="291"/>
      <c r="X90" s="291"/>
      <c r="Y90" s="291"/>
    </row>
    <row r="91" spans="6:25" ht="21" customHeight="1" x14ac:dyDescent="0.25">
      <c r="F91" s="291"/>
      <c r="G91" s="291"/>
      <c r="H91" s="291"/>
      <c r="I91" s="291"/>
      <c r="J91" s="291"/>
      <c r="K91" s="291"/>
      <c r="L91" s="291"/>
      <c r="M91" s="291"/>
      <c r="N91" s="291"/>
      <c r="O91" s="291"/>
      <c r="P91" s="291"/>
      <c r="Q91" s="291"/>
      <c r="R91" s="291"/>
      <c r="S91" s="291"/>
      <c r="T91" s="291"/>
      <c r="U91" s="291"/>
      <c r="V91" s="291"/>
      <c r="W91" s="291"/>
      <c r="X91" s="291"/>
      <c r="Y91" s="291"/>
    </row>
    <row r="92" spans="6:25" ht="21" customHeight="1" x14ac:dyDescent="0.25">
      <c r="F92" s="291"/>
      <c r="G92" s="291"/>
      <c r="H92" s="291"/>
      <c r="I92" s="291"/>
      <c r="J92" s="291"/>
      <c r="K92" s="291"/>
      <c r="L92" s="291"/>
      <c r="M92" s="291"/>
      <c r="N92" s="291"/>
      <c r="O92" s="291"/>
      <c r="P92" s="291"/>
      <c r="Q92" s="291"/>
      <c r="R92" s="291"/>
      <c r="S92" s="291"/>
      <c r="T92" s="291"/>
      <c r="U92" s="291"/>
      <c r="V92" s="291"/>
      <c r="W92" s="291"/>
      <c r="X92" s="291"/>
      <c r="Y92" s="291"/>
    </row>
    <row r="93" spans="6:25" ht="21" customHeight="1" x14ac:dyDescent="0.25">
      <c r="F93" s="291"/>
      <c r="G93" s="291"/>
      <c r="H93" s="291"/>
      <c r="I93" s="291"/>
      <c r="J93" s="291"/>
      <c r="K93" s="291"/>
      <c r="L93" s="291"/>
      <c r="M93" s="291"/>
      <c r="N93" s="291"/>
      <c r="O93" s="291"/>
      <c r="P93" s="291"/>
      <c r="Q93" s="291"/>
      <c r="R93" s="291"/>
      <c r="S93" s="291"/>
      <c r="T93" s="291"/>
      <c r="U93" s="291"/>
      <c r="V93" s="291"/>
      <c r="W93" s="291"/>
      <c r="X93" s="291"/>
      <c r="Y93" s="291"/>
    </row>
    <row r="94" spans="6:25" ht="21" customHeight="1" x14ac:dyDescent="0.25">
      <c r="F94" s="291"/>
      <c r="G94" s="291"/>
      <c r="H94" s="291"/>
      <c r="I94" s="291"/>
      <c r="J94" s="291"/>
      <c r="K94" s="291"/>
      <c r="L94" s="291"/>
      <c r="M94" s="291"/>
      <c r="N94" s="291"/>
      <c r="O94" s="291"/>
      <c r="P94" s="291"/>
      <c r="Q94" s="291"/>
      <c r="R94" s="291"/>
      <c r="S94" s="291"/>
      <c r="T94" s="291"/>
      <c r="U94" s="291"/>
      <c r="V94" s="291"/>
      <c r="W94" s="291"/>
      <c r="X94" s="291"/>
      <c r="Y94" s="291"/>
    </row>
    <row r="95" spans="6:25" ht="21" customHeight="1" x14ac:dyDescent="0.25">
      <c r="F95" s="291"/>
      <c r="G95" s="291"/>
      <c r="H95" s="291"/>
      <c r="I95" s="291"/>
      <c r="J95" s="291"/>
      <c r="K95" s="291"/>
      <c r="L95" s="291"/>
      <c r="M95" s="291"/>
      <c r="N95" s="291"/>
      <c r="O95" s="291"/>
      <c r="P95" s="291"/>
      <c r="Q95" s="291"/>
      <c r="R95" s="291"/>
      <c r="S95" s="291"/>
      <c r="T95" s="291"/>
      <c r="U95" s="291"/>
      <c r="V95" s="291"/>
      <c r="W95" s="291"/>
      <c r="X95" s="291"/>
      <c r="Y95" s="291"/>
    </row>
    <row r="96" spans="6:25" ht="21" customHeight="1" x14ac:dyDescent="0.25">
      <c r="F96" s="291"/>
      <c r="G96" s="291"/>
      <c r="H96" s="291"/>
      <c r="I96" s="291"/>
      <c r="J96" s="291"/>
      <c r="K96" s="291"/>
      <c r="L96" s="291"/>
      <c r="M96" s="291"/>
      <c r="N96" s="291"/>
      <c r="O96" s="291"/>
      <c r="P96" s="291"/>
      <c r="Q96" s="291"/>
      <c r="R96" s="291"/>
      <c r="S96" s="291"/>
      <c r="T96" s="291"/>
      <c r="U96" s="291"/>
      <c r="V96" s="291"/>
      <c r="W96" s="291"/>
      <c r="X96" s="291"/>
      <c r="Y96" s="291"/>
    </row>
    <row r="97" spans="6:25" ht="21" customHeight="1" x14ac:dyDescent="0.25">
      <c r="F97" s="291"/>
      <c r="G97" s="291"/>
      <c r="H97" s="291"/>
      <c r="I97" s="291"/>
      <c r="J97" s="291"/>
      <c r="K97" s="291"/>
      <c r="L97" s="291"/>
      <c r="M97" s="291"/>
      <c r="N97" s="291"/>
      <c r="O97" s="291"/>
      <c r="P97" s="291"/>
      <c r="Q97" s="291"/>
      <c r="R97" s="291"/>
      <c r="S97" s="291"/>
      <c r="T97" s="291"/>
      <c r="U97" s="291"/>
      <c r="V97" s="291"/>
      <c r="W97" s="291"/>
      <c r="X97" s="291"/>
      <c r="Y97" s="291"/>
    </row>
    <row r="98" spans="6:25" ht="21" customHeight="1" x14ac:dyDescent="0.25">
      <c r="F98" s="291"/>
      <c r="G98" s="291"/>
      <c r="H98" s="291"/>
      <c r="I98" s="291"/>
      <c r="J98" s="291"/>
      <c r="K98" s="291"/>
      <c r="L98" s="291"/>
      <c r="M98" s="291"/>
      <c r="N98" s="291"/>
      <c r="O98" s="291"/>
      <c r="P98" s="291"/>
      <c r="Q98" s="291"/>
      <c r="R98" s="291"/>
      <c r="S98" s="291"/>
      <c r="T98" s="291"/>
      <c r="U98" s="291"/>
      <c r="V98" s="291"/>
      <c r="W98" s="291"/>
      <c r="X98" s="291"/>
      <c r="Y98" s="291"/>
    </row>
    <row r="99" spans="6:25" ht="21" customHeight="1" x14ac:dyDescent="0.25">
      <c r="F99" s="291"/>
      <c r="G99" s="291"/>
      <c r="H99" s="291"/>
      <c r="I99" s="291"/>
      <c r="J99" s="291"/>
      <c r="K99" s="291"/>
      <c r="L99" s="291"/>
      <c r="M99" s="291"/>
      <c r="N99" s="291"/>
      <c r="O99" s="291"/>
      <c r="P99" s="291"/>
      <c r="Q99" s="291"/>
      <c r="R99" s="291"/>
      <c r="S99" s="291"/>
      <c r="T99" s="291"/>
      <c r="U99" s="291"/>
      <c r="V99" s="291"/>
      <c r="W99" s="291"/>
      <c r="X99" s="291"/>
      <c r="Y99" s="291"/>
    </row>
    <row r="100" spans="6:25" ht="21" customHeight="1" x14ac:dyDescent="0.25">
      <c r="F100" s="291"/>
      <c r="G100" s="291"/>
      <c r="H100" s="291"/>
      <c r="I100" s="291"/>
      <c r="J100" s="291"/>
      <c r="K100" s="291"/>
      <c r="L100" s="291"/>
      <c r="M100" s="291"/>
      <c r="N100" s="291"/>
      <c r="O100" s="291"/>
      <c r="P100" s="291"/>
      <c r="Q100" s="291"/>
      <c r="R100" s="291"/>
      <c r="S100" s="291"/>
      <c r="T100" s="291"/>
      <c r="U100" s="291"/>
      <c r="V100" s="291"/>
      <c r="W100" s="291"/>
      <c r="X100" s="291"/>
      <c r="Y100" s="291"/>
    </row>
    <row r="101" spans="6:25" ht="21" customHeight="1" x14ac:dyDescent="0.25">
      <c r="F101" s="291"/>
      <c r="G101" s="291"/>
      <c r="H101" s="291"/>
      <c r="I101" s="291"/>
      <c r="J101" s="291"/>
      <c r="K101" s="291"/>
      <c r="L101" s="291"/>
      <c r="M101" s="291"/>
      <c r="N101" s="291"/>
      <c r="O101" s="291"/>
      <c r="P101" s="291"/>
      <c r="Q101" s="291"/>
      <c r="R101" s="291"/>
      <c r="S101" s="291"/>
      <c r="T101" s="291"/>
      <c r="U101" s="291"/>
      <c r="V101" s="291"/>
      <c r="W101" s="291"/>
      <c r="X101" s="291"/>
      <c r="Y101" s="291"/>
    </row>
    <row r="102" spans="6:25" ht="21" customHeight="1" x14ac:dyDescent="0.25">
      <c r="F102" s="291"/>
      <c r="G102" s="291"/>
      <c r="H102" s="291"/>
      <c r="I102" s="291"/>
      <c r="J102" s="291"/>
      <c r="K102" s="291"/>
      <c r="L102" s="291"/>
      <c r="M102" s="291"/>
      <c r="N102" s="291"/>
      <c r="O102" s="291"/>
      <c r="P102" s="291"/>
      <c r="Q102" s="291"/>
      <c r="R102" s="291"/>
      <c r="S102" s="291"/>
      <c r="T102" s="291"/>
      <c r="U102" s="291"/>
      <c r="V102" s="291"/>
      <c r="W102" s="291"/>
      <c r="X102" s="291"/>
      <c r="Y102" s="291"/>
    </row>
    <row r="103" spans="6:25" ht="21" customHeight="1" x14ac:dyDescent="0.25">
      <c r="F103" s="291"/>
      <c r="G103" s="291"/>
      <c r="H103" s="291"/>
      <c r="I103" s="291"/>
      <c r="J103" s="291"/>
      <c r="K103" s="291"/>
      <c r="L103" s="291"/>
      <c r="M103" s="291"/>
      <c r="N103" s="291"/>
      <c r="O103" s="291"/>
      <c r="P103" s="291"/>
      <c r="Q103" s="291"/>
      <c r="R103" s="291"/>
      <c r="S103" s="291"/>
      <c r="T103" s="291"/>
      <c r="U103" s="291"/>
      <c r="V103" s="291"/>
      <c r="W103" s="291"/>
      <c r="X103" s="291"/>
      <c r="Y103" s="291"/>
    </row>
    <row r="104" spans="6:25" ht="21" customHeight="1" x14ac:dyDescent="0.25">
      <c r="F104" s="291"/>
      <c r="G104" s="291"/>
      <c r="H104" s="291"/>
      <c r="I104" s="291"/>
      <c r="J104" s="291"/>
      <c r="K104" s="291"/>
      <c r="L104" s="291"/>
      <c r="M104" s="291"/>
      <c r="N104" s="291"/>
      <c r="O104" s="291"/>
      <c r="P104" s="291"/>
      <c r="Q104" s="291"/>
      <c r="R104" s="291"/>
      <c r="S104" s="291"/>
      <c r="T104" s="291"/>
      <c r="U104" s="291"/>
      <c r="V104" s="291"/>
      <c r="W104" s="291"/>
      <c r="X104" s="291"/>
      <c r="Y104" s="291"/>
    </row>
    <row r="105" spans="6:25" ht="21" customHeight="1" x14ac:dyDescent="0.25">
      <c r="F105" s="291"/>
      <c r="G105" s="291"/>
      <c r="H105" s="291"/>
      <c r="I105" s="291"/>
      <c r="J105" s="291"/>
      <c r="K105" s="291"/>
      <c r="L105" s="291"/>
      <c r="M105" s="291"/>
      <c r="N105" s="291"/>
      <c r="O105" s="291"/>
      <c r="P105" s="291"/>
      <c r="Q105" s="291"/>
      <c r="R105" s="291"/>
      <c r="S105" s="291"/>
      <c r="T105" s="291"/>
      <c r="U105" s="291"/>
      <c r="V105" s="291"/>
      <c r="W105" s="291"/>
      <c r="X105" s="291"/>
      <c r="Y105" s="291"/>
    </row>
    <row r="106" spans="6:25" ht="21" customHeight="1" x14ac:dyDescent="0.25">
      <c r="F106" s="291"/>
      <c r="G106" s="291"/>
      <c r="H106" s="291"/>
      <c r="I106" s="291"/>
      <c r="J106" s="291"/>
      <c r="K106" s="291"/>
      <c r="L106" s="291"/>
      <c r="M106" s="291"/>
      <c r="N106" s="291"/>
      <c r="O106" s="291"/>
      <c r="P106" s="291"/>
      <c r="Q106" s="291"/>
      <c r="R106" s="291"/>
      <c r="S106" s="291"/>
      <c r="T106" s="291"/>
      <c r="U106" s="291"/>
      <c r="V106" s="291"/>
      <c r="W106" s="291"/>
      <c r="X106" s="291"/>
      <c r="Y106" s="291"/>
    </row>
    <row r="107" spans="6:25" ht="21" customHeight="1" x14ac:dyDescent="0.25">
      <c r="F107" s="291"/>
      <c r="G107" s="291"/>
      <c r="H107" s="291"/>
      <c r="I107" s="291"/>
      <c r="J107" s="291"/>
      <c r="K107" s="291"/>
      <c r="L107" s="291"/>
      <c r="M107" s="291"/>
      <c r="N107" s="291"/>
      <c r="O107" s="291"/>
      <c r="P107" s="291"/>
      <c r="Q107" s="291"/>
      <c r="R107" s="291"/>
      <c r="S107" s="291"/>
      <c r="T107" s="291"/>
      <c r="U107" s="291"/>
      <c r="V107" s="291"/>
      <c r="W107" s="291"/>
      <c r="X107" s="291"/>
      <c r="Y107" s="291"/>
    </row>
    <row r="108" spans="6:25" ht="21" customHeight="1" x14ac:dyDescent="0.25">
      <c r="F108" s="291"/>
      <c r="G108" s="291"/>
      <c r="H108" s="291"/>
      <c r="I108" s="291"/>
      <c r="J108" s="291"/>
      <c r="K108" s="291"/>
      <c r="L108" s="291"/>
      <c r="M108" s="291"/>
      <c r="N108" s="291"/>
      <c r="O108" s="291"/>
      <c r="P108" s="291"/>
      <c r="Q108" s="291"/>
      <c r="R108" s="291"/>
      <c r="S108" s="291"/>
      <c r="T108" s="291"/>
      <c r="U108" s="291"/>
      <c r="V108" s="291"/>
      <c r="W108" s="291"/>
      <c r="X108" s="291"/>
      <c r="Y108" s="291"/>
    </row>
    <row r="109" spans="6:25" ht="21" customHeight="1" x14ac:dyDescent="0.25">
      <c r="F109" s="291"/>
      <c r="G109" s="291"/>
      <c r="H109" s="291"/>
      <c r="I109" s="291"/>
      <c r="J109" s="291"/>
      <c r="K109" s="291"/>
      <c r="L109" s="291"/>
      <c r="M109" s="291"/>
      <c r="N109" s="291"/>
      <c r="O109" s="291"/>
      <c r="P109" s="291"/>
      <c r="Q109" s="291"/>
      <c r="R109" s="291"/>
      <c r="S109" s="291"/>
      <c r="T109" s="291"/>
      <c r="U109" s="291"/>
      <c r="V109" s="291"/>
      <c r="W109" s="291"/>
      <c r="X109" s="291"/>
      <c r="Y109" s="291"/>
    </row>
    <row r="110" spans="6:25" ht="21" customHeight="1" x14ac:dyDescent="0.25">
      <c r="F110" s="291"/>
      <c r="G110" s="291"/>
      <c r="H110" s="291"/>
      <c r="I110" s="291"/>
      <c r="J110" s="291"/>
      <c r="K110" s="291"/>
      <c r="L110" s="291"/>
      <c r="M110" s="291"/>
      <c r="N110" s="291"/>
      <c r="O110" s="291"/>
      <c r="P110" s="291"/>
      <c r="Q110" s="291"/>
      <c r="R110" s="291"/>
      <c r="S110" s="291"/>
      <c r="T110" s="291"/>
      <c r="U110" s="291"/>
      <c r="V110" s="291"/>
      <c r="W110" s="291"/>
      <c r="X110" s="291"/>
      <c r="Y110" s="291"/>
    </row>
    <row r="111" spans="6:25" ht="21" customHeight="1" x14ac:dyDescent="0.25">
      <c r="F111" s="291"/>
      <c r="G111" s="291"/>
      <c r="H111" s="291"/>
      <c r="I111" s="291"/>
      <c r="J111" s="291"/>
      <c r="K111" s="291"/>
      <c r="L111" s="291"/>
      <c r="M111" s="291"/>
      <c r="N111" s="291"/>
      <c r="O111" s="291"/>
      <c r="P111" s="291"/>
      <c r="Q111" s="291"/>
      <c r="R111" s="291"/>
      <c r="S111" s="291"/>
      <c r="T111" s="291"/>
      <c r="U111" s="291"/>
      <c r="V111" s="291"/>
      <c r="W111" s="291"/>
      <c r="X111" s="291"/>
      <c r="Y111" s="291"/>
    </row>
    <row r="112" spans="6:25" ht="21" customHeight="1" x14ac:dyDescent="0.25">
      <c r="F112" s="291"/>
      <c r="G112" s="291"/>
      <c r="H112" s="291"/>
      <c r="I112" s="291"/>
      <c r="J112" s="291"/>
      <c r="K112" s="291"/>
      <c r="L112" s="291"/>
      <c r="M112" s="291"/>
      <c r="N112" s="291"/>
      <c r="O112" s="291"/>
      <c r="P112" s="291"/>
      <c r="Q112" s="291"/>
      <c r="R112" s="291"/>
      <c r="S112" s="291"/>
      <c r="T112" s="291"/>
      <c r="U112" s="291"/>
      <c r="V112" s="291"/>
      <c r="W112" s="291"/>
      <c r="X112" s="291"/>
      <c r="Y112" s="291"/>
    </row>
    <row r="113" spans="6:25" ht="21" customHeight="1" x14ac:dyDescent="0.25">
      <c r="F113" s="291"/>
      <c r="G113" s="291"/>
      <c r="H113" s="291"/>
      <c r="I113" s="291"/>
      <c r="J113" s="291"/>
      <c r="K113" s="291"/>
      <c r="L113" s="291"/>
      <c r="M113" s="291"/>
      <c r="N113" s="291"/>
      <c r="O113" s="291"/>
      <c r="P113" s="291"/>
      <c r="Q113" s="291"/>
      <c r="R113" s="291"/>
      <c r="S113" s="291"/>
      <c r="T113" s="291"/>
      <c r="U113" s="291"/>
      <c r="V113" s="291"/>
      <c r="W113" s="291"/>
      <c r="X113" s="291"/>
      <c r="Y113" s="291"/>
    </row>
    <row r="114" spans="6:25" ht="21" customHeight="1" x14ac:dyDescent="0.25">
      <c r="F114" s="291"/>
      <c r="G114" s="291"/>
      <c r="H114" s="291"/>
      <c r="I114" s="291"/>
      <c r="J114" s="291"/>
      <c r="K114" s="291"/>
      <c r="L114" s="291"/>
      <c r="M114" s="291"/>
      <c r="N114" s="291"/>
      <c r="O114" s="291"/>
      <c r="P114" s="291"/>
      <c r="Q114" s="291"/>
      <c r="R114" s="291"/>
      <c r="S114" s="291"/>
      <c r="T114" s="291"/>
      <c r="U114" s="291"/>
      <c r="V114" s="291"/>
      <c r="W114" s="291"/>
      <c r="X114" s="291"/>
      <c r="Y114" s="291"/>
    </row>
    <row r="115" spans="6:25" ht="21" customHeight="1" x14ac:dyDescent="0.25">
      <c r="F115" s="291"/>
      <c r="G115" s="291"/>
      <c r="H115" s="291"/>
      <c r="I115" s="291"/>
      <c r="J115" s="291"/>
      <c r="K115" s="291"/>
      <c r="L115" s="291"/>
      <c r="M115" s="291"/>
      <c r="N115" s="291"/>
      <c r="O115" s="291"/>
      <c r="P115" s="291"/>
      <c r="Q115" s="291"/>
      <c r="R115" s="291"/>
      <c r="S115" s="291"/>
      <c r="T115" s="291"/>
      <c r="U115" s="291"/>
      <c r="V115" s="291"/>
      <c r="W115" s="291"/>
      <c r="X115" s="291"/>
      <c r="Y115" s="291"/>
    </row>
    <row r="116" spans="6:25" ht="21" customHeight="1" x14ac:dyDescent="0.25">
      <c r="F116" s="291"/>
      <c r="G116" s="291"/>
      <c r="H116" s="291"/>
      <c r="I116" s="291"/>
      <c r="J116" s="291"/>
      <c r="K116" s="291"/>
      <c r="L116" s="291"/>
      <c r="M116" s="291"/>
      <c r="N116" s="291"/>
      <c r="O116" s="291"/>
      <c r="P116" s="291"/>
      <c r="Q116" s="291"/>
      <c r="R116" s="291"/>
      <c r="S116" s="291"/>
      <c r="T116" s="291"/>
      <c r="U116" s="291"/>
      <c r="V116" s="291"/>
      <c r="W116" s="291"/>
      <c r="X116" s="291"/>
      <c r="Y116" s="291"/>
    </row>
    <row r="117" spans="6:25" ht="21" customHeight="1" x14ac:dyDescent="0.25">
      <c r="F117" s="291"/>
      <c r="G117" s="291"/>
      <c r="H117" s="291"/>
      <c r="I117" s="291"/>
      <c r="J117" s="291"/>
      <c r="K117" s="291"/>
      <c r="L117" s="291"/>
      <c r="M117" s="291"/>
      <c r="N117" s="291"/>
      <c r="O117" s="291"/>
      <c r="P117" s="291"/>
      <c r="Q117" s="291"/>
      <c r="R117" s="291"/>
      <c r="S117" s="291"/>
      <c r="T117" s="291"/>
      <c r="U117" s="291"/>
      <c r="V117" s="291"/>
      <c r="W117" s="291"/>
      <c r="X117" s="291"/>
      <c r="Y117" s="291"/>
    </row>
    <row r="118" spans="6:25" ht="21" customHeight="1" x14ac:dyDescent="0.25">
      <c r="F118" s="291"/>
      <c r="G118" s="291"/>
      <c r="H118" s="291"/>
      <c r="I118" s="291"/>
      <c r="J118" s="291"/>
      <c r="K118" s="291"/>
      <c r="L118" s="291"/>
      <c r="M118" s="291"/>
      <c r="N118" s="291"/>
      <c r="O118" s="291"/>
      <c r="P118" s="291"/>
      <c r="Q118" s="291"/>
      <c r="R118" s="291"/>
      <c r="S118" s="291"/>
      <c r="T118" s="291"/>
      <c r="U118" s="291"/>
      <c r="V118" s="291"/>
      <c r="W118" s="291"/>
      <c r="X118" s="291"/>
      <c r="Y118" s="291"/>
    </row>
    <row r="119" spans="6:25" ht="21" customHeight="1" x14ac:dyDescent="0.25">
      <c r="F119" s="291"/>
      <c r="G119" s="291"/>
      <c r="H119" s="291"/>
      <c r="I119" s="291"/>
      <c r="J119" s="291"/>
      <c r="K119" s="291"/>
      <c r="L119" s="291"/>
      <c r="M119" s="291"/>
      <c r="N119" s="291"/>
      <c r="O119" s="291"/>
      <c r="P119" s="291"/>
      <c r="Q119" s="291"/>
      <c r="R119" s="291"/>
      <c r="S119" s="291"/>
      <c r="T119" s="291"/>
      <c r="U119" s="291"/>
      <c r="V119" s="291"/>
      <c r="W119" s="291"/>
      <c r="X119" s="291"/>
      <c r="Y119" s="291"/>
    </row>
    <row r="120" spans="6:25" ht="21" customHeight="1" x14ac:dyDescent="0.25">
      <c r="F120" s="291"/>
      <c r="G120" s="291"/>
      <c r="H120" s="291"/>
      <c r="I120" s="291"/>
      <c r="J120" s="291"/>
      <c r="K120" s="291"/>
      <c r="L120" s="291"/>
      <c r="M120" s="291"/>
      <c r="N120" s="291"/>
      <c r="O120" s="291"/>
      <c r="P120" s="291"/>
      <c r="Q120" s="291"/>
      <c r="R120" s="291"/>
      <c r="S120" s="291"/>
      <c r="T120" s="291"/>
      <c r="U120" s="291"/>
      <c r="V120" s="291"/>
      <c r="W120" s="291"/>
      <c r="X120" s="291"/>
      <c r="Y120" s="291"/>
    </row>
    <row r="121" spans="6:25" ht="21" customHeight="1" x14ac:dyDescent="0.25">
      <c r="F121" s="291"/>
      <c r="G121" s="291"/>
      <c r="H121" s="291"/>
      <c r="I121" s="291"/>
      <c r="J121" s="291"/>
      <c r="K121" s="291"/>
      <c r="L121" s="291"/>
      <c r="M121" s="291"/>
      <c r="N121" s="291"/>
      <c r="O121" s="291"/>
      <c r="P121" s="291"/>
      <c r="Q121" s="291"/>
      <c r="R121" s="291"/>
      <c r="S121" s="291"/>
      <c r="T121" s="291"/>
      <c r="U121" s="291"/>
      <c r="V121" s="291"/>
      <c r="W121" s="291"/>
      <c r="X121" s="291"/>
      <c r="Y121" s="291"/>
    </row>
    <row r="122" spans="6:25" ht="21" customHeight="1" x14ac:dyDescent="0.25">
      <c r="F122" s="291"/>
      <c r="G122" s="291"/>
      <c r="H122" s="291"/>
      <c r="I122" s="291"/>
      <c r="J122" s="291"/>
      <c r="K122" s="291"/>
      <c r="L122" s="291"/>
      <c r="M122" s="291"/>
      <c r="N122" s="291"/>
      <c r="O122" s="291"/>
      <c r="P122" s="291"/>
      <c r="Q122" s="291"/>
      <c r="R122" s="291"/>
      <c r="S122" s="291"/>
      <c r="T122" s="291"/>
      <c r="U122" s="291"/>
      <c r="V122" s="291"/>
      <c r="W122" s="291"/>
      <c r="X122" s="291"/>
      <c r="Y122" s="291"/>
    </row>
    <row r="123" spans="6:25" ht="21" customHeight="1" x14ac:dyDescent="0.25">
      <c r="F123" s="291"/>
      <c r="G123" s="291"/>
      <c r="H123" s="291"/>
      <c r="I123" s="291"/>
      <c r="J123" s="291"/>
      <c r="K123" s="291"/>
      <c r="L123" s="291"/>
      <c r="M123" s="291"/>
      <c r="N123" s="291"/>
      <c r="O123" s="291"/>
      <c r="P123" s="291"/>
      <c r="Q123" s="291"/>
      <c r="R123" s="291"/>
      <c r="S123" s="291"/>
      <c r="T123" s="291"/>
      <c r="U123" s="291"/>
      <c r="V123" s="291"/>
      <c r="W123" s="291"/>
      <c r="X123" s="291"/>
      <c r="Y123" s="291"/>
    </row>
    <row r="124" spans="6:25" ht="21" customHeight="1" x14ac:dyDescent="0.25">
      <c r="F124" s="291"/>
      <c r="G124" s="291"/>
      <c r="H124" s="291"/>
      <c r="I124" s="291"/>
      <c r="J124" s="291"/>
      <c r="K124" s="291"/>
      <c r="L124" s="291"/>
      <c r="M124" s="291"/>
      <c r="N124" s="291"/>
      <c r="O124" s="291"/>
      <c r="P124" s="291"/>
      <c r="Q124" s="291"/>
      <c r="R124" s="291"/>
      <c r="S124" s="291"/>
      <c r="T124" s="291"/>
      <c r="U124" s="291"/>
      <c r="V124" s="291"/>
      <c r="W124" s="291"/>
      <c r="X124" s="291"/>
      <c r="Y124" s="291"/>
    </row>
    <row r="125" spans="6:25" ht="21" customHeight="1" x14ac:dyDescent="0.25">
      <c r="F125" s="291"/>
      <c r="G125" s="291"/>
      <c r="H125" s="291"/>
      <c r="I125" s="291"/>
      <c r="J125" s="291"/>
      <c r="K125" s="291"/>
      <c r="L125" s="291"/>
      <c r="M125" s="291"/>
      <c r="N125" s="291"/>
      <c r="O125" s="291"/>
      <c r="P125" s="291"/>
      <c r="Q125" s="291"/>
      <c r="R125" s="291"/>
      <c r="S125" s="291"/>
      <c r="T125" s="291"/>
      <c r="U125" s="291"/>
      <c r="V125" s="291"/>
      <c r="W125" s="291"/>
      <c r="X125" s="291"/>
      <c r="Y125" s="291"/>
    </row>
    <row r="126" spans="6:25" ht="21" customHeight="1" x14ac:dyDescent="0.25">
      <c r="F126" s="291"/>
      <c r="G126" s="291"/>
      <c r="H126" s="291"/>
      <c r="I126" s="291"/>
      <c r="J126" s="291"/>
      <c r="K126" s="291"/>
      <c r="L126" s="291"/>
      <c r="M126" s="291"/>
      <c r="N126" s="291"/>
      <c r="O126" s="291"/>
      <c r="P126" s="291"/>
      <c r="Q126" s="291"/>
      <c r="R126" s="291"/>
      <c r="S126" s="291"/>
      <c r="T126" s="291"/>
      <c r="U126" s="291"/>
      <c r="V126" s="291"/>
      <c r="W126" s="291"/>
      <c r="X126" s="291"/>
      <c r="Y126" s="291"/>
    </row>
    <row r="127" spans="6:25" ht="21" customHeight="1" x14ac:dyDescent="0.25">
      <c r="F127" s="291"/>
      <c r="G127" s="291"/>
      <c r="H127" s="291"/>
      <c r="I127" s="291"/>
      <c r="J127" s="291"/>
      <c r="K127" s="291"/>
      <c r="L127" s="291"/>
      <c r="M127" s="291"/>
      <c r="N127" s="291"/>
      <c r="O127" s="291"/>
      <c r="P127" s="291"/>
      <c r="Q127" s="291"/>
      <c r="R127" s="291"/>
      <c r="S127" s="291"/>
      <c r="T127" s="291"/>
      <c r="U127" s="291"/>
      <c r="V127" s="291"/>
      <c r="W127" s="291"/>
      <c r="X127" s="291"/>
      <c r="Y127" s="291"/>
    </row>
    <row r="128" spans="6:25" ht="21" customHeight="1" x14ac:dyDescent="0.25">
      <c r="F128" s="291"/>
      <c r="G128" s="291"/>
      <c r="H128" s="291"/>
      <c r="I128" s="291"/>
      <c r="J128" s="291"/>
      <c r="K128" s="291"/>
      <c r="L128" s="291"/>
      <c r="M128" s="291"/>
      <c r="N128" s="291"/>
      <c r="O128" s="291"/>
      <c r="P128" s="291"/>
      <c r="Q128" s="291"/>
      <c r="R128" s="291"/>
      <c r="S128" s="291"/>
      <c r="T128" s="291"/>
      <c r="U128" s="291"/>
      <c r="V128" s="291"/>
      <c r="W128" s="291"/>
      <c r="X128" s="291"/>
      <c r="Y128" s="291"/>
    </row>
    <row r="129" spans="6:25" ht="21" customHeight="1" x14ac:dyDescent="0.25">
      <c r="F129" s="291"/>
      <c r="G129" s="291"/>
      <c r="H129" s="291"/>
      <c r="I129" s="291"/>
      <c r="J129" s="291"/>
      <c r="K129" s="291"/>
      <c r="L129" s="291"/>
      <c r="M129" s="291"/>
      <c r="N129" s="291"/>
      <c r="O129" s="291"/>
      <c r="P129" s="291"/>
      <c r="Q129" s="291"/>
      <c r="R129" s="291"/>
      <c r="S129" s="291"/>
      <c r="T129" s="291"/>
      <c r="U129" s="291"/>
      <c r="V129" s="291"/>
      <c r="W129" s="291"/>
      <c r="X129" s="291"/>
      <c r="Y129" s="291"/>
    </row>
    <row r="130" spans="6:25" ht="21" customHeight="1" x14ac:dyDescent="0.25">
      <c r="F130" s="291"/>
      <c r="G130" s="291"/>
      <c r="H130" s="291"/>
      <c r="I130" s="291"/>
      <c r="J130" s="291"/>
      <c r="K130" s="291"/>
      <c r="L130" s="291"/>
      <c r="M130" s="291"/>
      <c r="N130" s="291"/>
      <c r="O130" s="291"/>
      <c r="P130" s="291"/>
      <c r="Q130" s="291"/>
      <c r="R130" s="291"/>
      <c r="S130" s="291"/>
      <c r="T130" s="291"/>
      <c r="U130" s="291"/>
      <c r="V130" s="291"/>
      <c r="W130" s="291"/>
      <c r="X130" s="291"/>
      <c r="Y130" s="291"/>
    </row>
    <row r="131" spans="6:25" ht="21" customHeight="1" x14ac:dyDescent="0.25">
      <c r="F131" s="291"/>
      <c r="G131" s="291"/>
      <c r="H131" s="291"/>
      <c r="I131" s="291"/>
      <c r="J131" s="291"/>
      <c r="K131" s="291"/>
      <c r="L131" s="291"/>
      <c r="M131" s="291"/>
      <c r="N131" s="291"/>
      <c r="O131" s="291"/>
      <c r="P131" s="291"/>
      <c r="Q131" s="291"/>
      <c r="R131" s="291"/>
      <c r="S131" s="291"/>
      <c r="T131" s="291"/>
      <c r="U131" s="291"/>
      <c r="V131" s="291"/>
      <c r="W131" s="291"/>
      <c r="X131" s="291"/>
      <c r="Y131" s="291"/>
    </row>
    <row r="132" spans="6:25" ht="21" customHeight="1" x14ac:dyDescent="0.25">
      <c r="F132" s="291"/>
      <c r="G132" s="291"/>
      <c r="H132" s="291"/>
      <c r="I132" s="291"/>
      <c r="J132" s="291"/>
      <c r="K132" s="291"/>
      <c r="L132" s="291"/>
      <c r="M132" s="291"/>
      <c r="N132" s="291"/>
      <c r="O132" s="291"/>
      <c r="P132" s="291"/>
      <c r="Q132" s="291"/>
      <c r="R132" s="291"/>
      <c r="S132" s="291"/>
      <c r="T132" s="291"/>
      <c r="U132" s="291"/>
      <c r="V132" s="291"/>
      <c r="W132" s="291"/>
      <c r="X132" s="291"/>
      <c r="Y132" s="291"/>
    </row>
    <row r="133" spans="6:25" ht="21" customHeight="1" x14ac:dyDescent="0.25">
      <c r="F133" s="291"/>
      <c r="G133" s="291"/>
      <c r="H133" s="291"/>
      <c r="I133" s="291"/>
      <c r="J133" s="291"/>
      <c r="K133" s="291"/>
      <c r="L133" s="291"/>
      <c r="M133" s="291"/>
      <c r="N133" s="291"/>
      <c r="O133" s="291"/>
      <c r="P133" s="291"/>
      <c r="Q133" s="291"/>
      <c r="R133" s="291"/>
      <c r="S133" s="291"/>
      <c r="T133" s="291"/>
      <c r="U133" s="291"/>
      <c r="V133" s="291"/>
      <c r="W133" s="291"/>
      <c r="X133" s="291"/>
      <c r="Y133" s="291"/>
    </row>
    <row r="134" spans="6:25" ht="21" customHeight="1" x14ac:dyDescent="0.25">
      <c r="F134" s="291"/>
      <c r="G134" s="291"/>
      <c r="H134" s="291"/>
      <c r="I134" s="291"/>
      <c r="J134" s="291"/>
      <c r="K134" s="291"/>
      <c r="L134" s="291"/>
      <c r="M134" s="291"/>
      <c r="N134" s="291"/>
      <c r="O134" s="291"/>
      <c r="P134" s="291"/>
      <c r="Q134" s="291"/>
      <c r="R134" s="291"/>
      <c r="S134" s="291"/>
      <c r="T134" s="291"/>
      <c r="U134" s="291"/>
      <c r="V134" s="291"/>
      <c r="W134" s="291"/>
      <c r="X134" s="291"/>
      <c r="Y134" s="291"/>
    </row>
    <row r="135" spans="6:25" ht="21" customHeight="1" x14ac:dyDescent="0.25">
      <c r="F135" s="291"/>
      <c r="G135" s="291"/>
      <c r="H135" s="291"/>
      <c r="I135" s="291"/>
      <c r="J135" s="291"/>
      <c r="K135" s="291"/>
      <c r="L135" s="291"/>
      <c r="M135" s="291"/>
      <c r="N135" s="291"/>
      <c r="O135" s="291"/>
      <c r="P135" s="291"/>
      <c r="Q135" s="291"/>
      <c r="R135" s="291"/>
      <c r="S135" s="291"/>
      <c r="T135" s="291"/>
      <c r="U135" s="291"/>
      <c r="V135" s="291"/>
      <c r="W135" s="291"/>
      <c r="X135" s="291"/>
      <c r="Y135" s="291"/>
    </row>
    <row r="136" spans="6:25" ht="21" customHeight="1" x14ac:dyDescent="0.25">
      <c r="F136" s="291"/>
      <c r="G136" s="291"/>
      <c r="H136" s="291"/>
      <c r="I136" s="291"/>
      <c r="J136" s="291"/>
      <c r="K136" s="291"/>
      <c r="L136" s="291"/>
      <c r="M136" s="291"/>
      <c r="N136" s="291"/>
      <c r="O136" s="291"/>
      <c r="P136" s="291"/>
      <c r="Q136" s="291"/>
      <c r="R136" s="291"/>
      <c r="S136" s="291"/>
      <c r="T136" s="291"/>
      <c r="U136" s="291"/>
      <c r="V136" s="291"/>
      <c r="W136" s="291"/>
      <c r="X136" s="291"/>
      <c r="Y136" s="291"/>
    </row>
    <row r="137" spans="6:25" ht="21" customHeight="1" x14ac:dyDescent="0.25">
      <c r="F137" s="291"/>
      <c r="G137" s="291"/>
      <c r="H137" s="291"/>
      <c r="I137" s="291"/>
      <c r="J137" s="291"/>
      <c r="K137" s="291"/>
      <c r="L137" s="291"/>
      <c r="M137" s="291"/>
      <c r="N137" s="291"/>
      <c r="O137" s="291"/>
      <c r="P137" s="291"/>
      <c r="Q137" s="291"/>
      <c r="R137" s="291"/>
      <c r="S137" s="291"/>
      <c r="T137" s="291"/>
      <c r="U137" s="291"/>
      <c r="V137" s="291"/>
      <c r="W137" s="291"/>
      <c r="X137" s="291"/>
      <c r="Y137" s="291"/>
    </row>
    <row r="138" spans="6:25" ht="21" customHeight="1" x14ac:dyDescent="0.25">
      <c r="F138" s="291"/>
      <c r="G138" s="291"/>
      <c r="H138" s="291"/>
      <c r="I138" s="291"/>
      <c r="J138" s="291"/>
      <c r="K138" s="291"/>
      <c r="L138" s="291"/>
      <c r="M138" s="291"/>
      <c r="N138" s="291"/>
      <c r="O138" s="291"/>
      <c r="P138" s="291"/>
      <c r="Q138" s="291"/>
      <c r="R138" s="291"/>
      <c r="S138" s="291"/>
      <c r="T138" s="291"/>
      <c r="U138" s="291"/>
      <c r="V138" s="291"/>
      <c r="W138" s="291"/>
      <c r="X138" s="291"/>
      <c r="Y138" s="291"/>
    </row>
    <row r="139" spans="6:25" ht="21" customHeight="1" x14ac:dyDescent="0.25">
      <c r="F139" s="291"/>
      <c r="G139" s="291"/>
      <c r="H139" s="291"/>
      <c r="I139" s="291"/>
      <c r="J139" s="291"/>
      <c r="K139" s="291"/>
      <c r="L139" s="291"/>
      <c r="M139" s="291"/>
      <c r="N139" s="291"/>
      <c r="O139" s="291"/>
      <c r="P139" s="291"/>
      <c r="Q139" s="291"/>
      <c r="R139" s="291"/>
      <c r="S139" s="291"/>
      <c r="T139" s="291"/>
      <c r="U139" s="291"/>
      <c r="V139" s="291"/>
      <c r="W139" s="291"/>
      <c r="X139" s="291"/>
      <c r="Y139" s="291"/>
    </row>
    <row r="140" spans="6:25" ht="21" customHeight="1" x14ac:dyDescent="0.25">
      <c r="F140" s="291"/>
      <c r="G140" s="291"/>
      <c r="H140" s="291"/>
      <c r="I140" s="291"/>
      <c r="J140" s="291"/>
      <c r="K140" s="291"/>
      <c r="L140" s="291"/>
      <c r="M140" s="291"/>
      <c r="N140" s="291"/>
      <c r="O140" s="291"/>
      <c r="P140" s="291"/>
      <c r="Q140" s="291"/>
      <c r="R140" s="291"/>
      <c r="S140" s="291"/>
      <c r="T140" s="291"/>
      <c r="U140" s="291"/>
      <c r="V140" s="291"/>
      <c r="W140" s="291"/>
      <c r="X140" s="291"/>
      <c r="Y140" s="291"/>
    </row>
    <row r="141" spans="6:25" ht="21" customHeight="1" x14ac:dyDescent="0.25">
      <c r="F141" s="291"/>
      <c r="G141" s="291"/>
      <c r="H141" s="291"/>
      <c r="I141" s="291"/>
      <c r="J141" s="291"/>
      <c r="K141" s="291"/>
      <c r="L141" s="291"/>
      <c r="M141" s="291"/>
      <c r="N141" s="291"/>
      <c r="O141" s="291"/>
      <c r="P141" s="291"/>
      <c r="Q141" s="291"/>
      <c r="R141" s="291"/>
      <c r="S141" s="291"/>
      <c r="T141" s="291"/>
      <c r="U141" s="291"/>
      <c r="V141" s="291"/>
      <c r="W141" s="291"/>
      <c r="X141" s="291"/>
      <c r="Y141" s="291"/>
    </row>
    <row r="142" spans="6:25" ht="21" customHeight="1" x14ac:dyDescent="0.25">
      <c r="F142" s="291"/>
      <c r="G142" s="291"/>
      <c r="H142" s="291"/>
      <c r="I142" s="291"/>
      <c r="J142" s="291"/>
      <c r="K142" s="291"/>
      <c r="L142" s="291"/>
      <c r="M142" s="291"/>
      <c r="N142" s="291"/>
      <c r="O142" s="291"/>
      <c r="P142" s="291"/>
      <c r="Q142" s="291"/>
      <c r="R142" s="291"/>
      <c r="S142" s="291"/>
      <c r="T142" s="291"/>
      <c r="U142" s="291"/>
      <c r="V142" s="291"/>
      <c r="W142" s="291"/>
      <c r="X142" s="291"/>
      <c r="Y142" s="291"/>
    </row>
    <row r="143" spans="6:25" ht="21" customHeight="1" x14ac:dyDescent="0.25">
      <c r="F143" s="291"/>
      <c r="G143" s="291"/>
      <c r="H143" s="291"/>
      <c r="I143" s="291"/>
      <c r="J143" s="291"/>
      <c r="K143" s="291"/>
      <c r="L143" s="291"/>
      <c r="M143" s="291"/>
      <c r="N143" s="291"/>
      <c r="O143" s="291"/>
      <c r="P143" s="291"/>
      <c r="Q143" s="291"/>
      <c r="R143" s="291"/>
      <c r="S143" s="291"/>
      <c r="T143" s="291"/>
      <c r="U143" s="291"/>
      <c r="V143" s="291"/>
      <c r="W143" s="291"/>
      <c r="X143" s="291"/>
      <c r="Y143" s="291"/>
    </row>
    <row r="144" spans="6:25" ht="21" customHeight="1" x14ac:dyDescent="0.25">
      <c r="F144" s="291"/>
      <c r="G144" s="291"/>
      <c r="H144" s="291"/>
      <c r="I144" s="291"/>
      <c r="J144" s="291"/>
      <c r="K144" s="291"/>
      <c r="L144" s="291"/>
      <c r="M144" s="291"/>
      <c r="N144" s="291"/>
      <c r="O144" s="291"/>
      <c r="P144" s="291"/>
      <c r="Q144" s="291"/>
      <c r="R144" s="291"/>
      <c r="S144" s="291"/>
      <c r="T144" s="291"/>
      <c r="U144" s="291"/>
      <c r="V144" s="291"/>
      <c r="W144" s="291"/>
      <c r="X144" s="291"/>
      <c r="Y144" s="291"/>
    </row>
    <row r="145" spans="6:25" ht="21" customHeight="1" x14ac:dyDescent="0.25">
      <c r="F145" s="291"/>
      <c r="G145" s="291"/>
      <c r="H145" s="291"/>
      <c r="I145" s="291"/>
      <c r="J145" s="291"/>
      <c r="K145" s="291"/>
      <c r="L145" s="291"/>
      <c r="M145" s="291"/>
      <c r="N145" s="291"/>
      <c r="O145" s="291"/>
      <c r="P145" s="291"/>
      <c r="Q145" s="291"/>
      <c r="R145" s="291"/>
      <c r="S145" s="291"/>
      <c r="T145" s="291"/>
      <c r="U145" s="291"/>
      <c r="V145" s="291"/>
      <c r="W145" s="291"/>
      <c r="X145" s="291"/>
      <c r="Y145" s="291"/>
    </row>
    <row r="146" spans="6:25" ht="21" customHeight="1" x14ac:dyDescent="0.25">
      <c r="F146" s="291"/>
      <c r="G146" s="291"/>
      <c r="H146" s="291"/>
      <c r="I146" s="291"/>
      <c r="J146" s="291"/>
      <c r="K146" s="291"/>
      <c r="L146" s="291"/>
      <c r="M146" s="291"/>
      <c r="N146" s="291"/>
      <c r="O146" s="291"/>
      <c r="P146" s="291"/>
      <c r="Q146" s="291"/>
      <c r="R146" s="291"/>
      <c r="S146" s="291"/>
      <c r="T146" s="291"/>
      <c r="U146" s="291"/>
      <c r="V146" s="291"/>
      <c r="W146" s="291"/>
      <c r="X146" s="291"/>
      <c r="Y146" s="291"/>
    </row>
    <row r="147" spans="6:25" ht="21" customHeight="1" x14ac:dyDescent="0.25">
      <c r="F147" s="291"/>
      <c r="G147" s="291"/>
      <c r="H147" s="291"/>
      <c r="I147" s="291"/>
      <c r="J147" s="291"/>
      <c r="K147" s="291"/>
      <c r="L147" s="291"/>
      <c r="M147" s="291"/>
      <c r="N147" s="291"/>
      <c r="O147" s="291"/>
      <c r="P147" s="291"/>
      <c r="Q147" s="291"/>
      <c r="R147" s="291"/>
      <c r="S147" s="291"/>
      <c r="T147" s="291"/>
      <c r="U147" s="291"/>
      <c r="V147" s="291"/>
      <c r="W147" s="291"/>
      <c r="X147" s="291"/>
      <c r="Y147" s="291"/>
    </row>
    <row r="148" spans="6:25" ht="21" customHeight="1" x14ac:dyDescent="0.25">
      <c r="F148" s="291"/>
      <c r="G148" s="291"/>
      <c r="H148" s="291"/>
      <c r="I148" s="291"/>
      <c r="J148" s="291"/>
      <c r="K148" s="291"/>
      <c r="L148" s="291"/>
      <c r="M148" s="291"/>
      <c r="N148" s="291"/>
      <c r="O148" s="291"/>
      <c r="P148" s="291"/>
      <c r="Q148" s="291"/>
      <c r="R148" s="291"/>
      <c r="S148" s="291"/>
      <c r="T148" s="291"/>
      <c r="U148" s="291"/>
      <c r="V148" s="291"/>
      <c r="W148" s="291"/>
      <c r="X148" s="291"/>
      <c r="Y148" s="291"/>
    </row>
    <row r="149" spans="6:25" ht="21" customHeight="1" x14ac:dyDescent="0.25">
      <c r="F149" s="291"/>
      <c r="G149" s="291"/>
      <c r="H149" s="291"/>
      <c r="I149" s="291"/>
      <c r="J149" s="291"/>
      <c r="K149" s="291"/>
      <c r="L149" s="291"/>
      <c r="M149" s="291"/>
      <c r="N149" s="291"/>
      <c r="O149" s="291"/>
      <c r="P149" s="291"/>
      <c r="Q149" s="291"/>
      <c r="R149" s="291"/>
      <c r="S149" s="291"/>
      <c r="T149" s="291"/>
      <c r="U149" s="291"/>
      <c r="V149" s="291"/>
      <c r="W149" s="291"/>
      <c r="X149" s="291"/>
      <c r="Y149" s="291"/>
    </row>
    <row r="150" spans="6:25" ht="21" customHeight="1" x14ac:dyDescent="0.25">
      <c r="F150" s="291"/>
      <c r="G150" s="291"/>
      <c r="H150" s="291"/>
      <c r="I150" s="291"/>
      <c r="J150" s="291"/>
      <c r="K150" s="291"/>
      <c r="L150" s="291"/>
      <c r="M150" s="291"/>
      <c r="N150" s="291"/>
      <c r="O150" s="291"/>
      <c r="P150" s="291"/>
      <c r="Q150" s="291"/>
      <c r="R150" s="291"/>
      <c r="S150" s="291"/>
      <c r="T150" s="291"/>
      <c r="U150" s="291"/>
      <c r="V150" s="291"/>
      <c r="W150" s="291"/>
      <c r="X150" s="291"/>
      <c r="Y150" s="291"/>
    </row>
    <row r="151" spans="6:25" ht="21" customHeight="1" x14ac:dyDescent="0.25">
      <c r="F151" s="291"/>
      <c r="G151" s="291"/>
      <c r="H151" s="291"/>
      <c r="I151" s="291"/>
      <c r="J151" s="291"/>
      <c r="K151" s="291"/>
      <c r="L151" s="291"/>
      <c r="M151" s="291"/>
      <c r="N151" s="291"/>
      <c r="O151" s="291"/>
      <c r="P151" s="291"/>
      <c r="Q151" s="291"/>
      <c r="R151" s="291"/>
      <c r="S151" s="291"/>
      <c r="T151" s="291"/>
      <c r="U151" s="291"/>
      <c r="V151" s="291"/>
      <c r="W151" s="291"/>
      <c r="X151" s="291"/>
      <c r="Y151" s="291"/>
    </row>
    <row r="152" spans="6:25" ht="21" customHeight="1" x14ac:dyDescent="0.25">
      <c r="F152" s="291"/>
      <c r="G152" s="291"/>
      <c r="H152" s="291"/>
      <c r="I152" s="291"/>
      <c r="J152" s="291"/>
      <c r="K152" s="291"/>
      <c r="L152" s="291"/>
      <c r="M152" s="291"/>
      <c r="N152" s="291"/>
      <c r="O152" s="291"/>
      <c r="P152" s="291"/>
      <c r="Q152" s="291"/>
      <c r="R152" s="291"/>
      <c r="S152" s="291"/>
      <c r="T152" s="291"/>
      <c r="U152" s="291"/>
      <c r="V152" s="291"/>
      <c r="W152" s="291"/>
      <c r="X152" s="291"/>
      <c r="Y152" s="291"/>
    </row>
    <row r="153" spans="6:25" ht="21" customHeight="1" x14ac:dyDescent="0.25">
      <c r="F153" s="291"/>
      <c r="G153" s="291"/>
      <c r="H153" s="291"/>
      <c r="I153" s="291"/>
      <c r="J153" s="291"/>
      <c r="K153" s="291"/>
      <c r="L153" s="291"/>
      <c r="M153" s="291"/>
      <c r="N153" s="291"/>
      <c r="O153" s="291"/>
      <c r="P153" s="291"/>
      <c r="Q153" s="291"/>
      <c r="R153" s="291"/>
      <c r="S153" s="291"/>
      <c r="T153" s="291"/>
      <c r="U153" s="291"/>
      <c r="V153" s="291"/>
      <c r="W153" s="291"/>
      <c r="X153" s="291"/>
      <c r="Y153" s="291"/>
    </row>
    <row r="154" spans="6:25" ht="21" customHeight="1" x14ac:dyDescent="0.25">
      <c r="F154" s="291"/>
      <c r="G154" s="291"/>
      <c r="H154" s="291"/>
      <c r="I154" s="291"/>
      <c r="J154" s="291"/>
      <c r="K154" s="291"/>
      <c r="L154" s="291"/>
      <c r="M154" s="291"/>
      <c r="N154" s="291"/>
      <c r="O154" s="291"/>
      <c r="P154" s="291"/>
      <c r="Q154" s="291"/>
      <c r="R154" s="291"/>
      <c r="S154" s="291"/>
      <c r="T154" s="291"/>
      <c r="U154" s="291"/>
      <c r="V154" s="291"/>
      <c r="W154" s="291"/>
      <c r="X154" s="291"/>
      <c r="Y154" s="291"/>
    </row>
    <row r="155" spans="6:25" ht="21" customHeight="1" x14ac:dyDescent="0.25">
      <c r="F155" s="291"/>
      <c r="G155" s="291"/>
      <c r="H155" s="291"/>
      <c r="I155" s="291"/>
      <c r="J155" s="291"/>
      <c r="K155" s="291"/>
      <c r="L155" s="291"/>
      <c r="M155" s="291"/>
      <c r="N155" s="291"/>
      <c r="O155" s="291"/>
      <c r="P155" s="291"/>
      <c r="Q155" s="291"/>
      <c r="R155" s="291"/>
      <c r="S155" s="291"/>
      <c r="T155" s="291"/>
      <c r="U155" s="291"/>
      <c r="V155" s="291"/>
      <c r="W155" s="291"/>
      <c r="X155" s="291"/>
      <c r="Y155" s="291"/>
    </row>
    <row r="156" spans="6:25" ht="21" customHeight="1" x14ac:dyDescent="0.25">
      <c r="F156" s="291"/>
      <c r="G156" s="291"/>
      <c r="H156" s="291"/>
      <c r="I156" s="291"/>
      <c r="J156" s="291"/>
      <c r="K156" s="291"/>
      <c r="L156" s="291"/>
      <c r="M156" s="291"/>
      <c r="N156" s="291"/>
      <c r="O156" s="291"/>
      <c r="P156" s="291"/>
      <c r="Q156" s="291"/>
      <c r="R156" s="291"/>
      <c r="S156" s="291"/>
      <c r="T156" s="291"/>
      <c r="U156" s="291"/>
      <c r="V156" s="291"/>
      <c r="W156" s="291"/>
      <c r="X156" s="291"/>
      <c r="Y156" s="291"/>
    </row>
    <row r="157" spans="6:25" ht="21" customHeight="1" x14ac:dyDescent="0.25">
      <c r="F157" s="291"/>
      <c r="G157" s="291"/>
      <c r="H157" s="291"/>
      <c r="I157" s="291"/>
      <c r="J157" s="291"/>
      <c r="K157" s="291"/>
      <c r="L157" s="291"/>
      <c r="M157" s="291"/>
      <c r="N157" s="291"/>
      <c r="O157" s="291"/>
      <c r="P157" s="291"/>
      <c r="Q157" s="291"/>
      <c r="R157" s="291"/>
      <c r="S157" s="291"/>
      <c r="T157" s="291"/>
      <c r="U157" s="291"/>
      <c r="V157" s="291"/>
      <c r="W157" s="291"/>
      <c r="X157" s="291"/>
      <c r="Y157" s="291"/>
    </row>
    <row r="158" spans="6:25" ht="21" customHeight="1" x14ac:dyDescent="0.25">
      <c r="F158" s="291"/>
      <c r="G158" s="291"/>
      <c r="H158" s="291"/>
      <c r="I158" s="291"/>
      <c r="J158" s="291"/>
      <c r="K158" s="291"/>
      <c r="L158" s="291"/>
      <c r="M158" s="291"/>
      <c r="N158" s="291"/>
      <c r="O158" s="291"/>
      <c r="P158" s="291"/>
      <c r="Q158" s="291"/>
      <c r="R158" s="291"/>
      <c r="S158" s="291"/>
      <c r="T158" s="291"/>
      <c r="U158" s="291"/>
      <c r="V158" s="291"/>
      <c r="W158" s="291"/>
      <c r="X158" s="291"/>
      <c r="Y158" s="291"/>
    </row>
    <row r="159" spans="6:25" ht="21" customHeight="1" x14ac:dyDescent="0.25">
      <c r="F159" s="291"/>
      <c r="G159" s="291"/>
      <c r="H159" s="291"/>
      <c r="I159" s="291"/>
      <c r="J159" s="291"/>
      <c r="K159" s="291"/>
      <c r="L159" s="291"/>
      <c r="M159" s="291"/>
      <c r="N159" s="291"/>
      <c r="O159" s="291"/>
      <c r="P159" s="291"/>
      <c r="Q159" s="291"/>
      <c r="R159" s="291"/>
      <c r="S159" s="291"/>
      <c r="T159" s="291"/>
      <c r="U159" s="291"/>
      <c r="V159" s="291"/>
      <c r="W159" s="291"/>
      <c r="X159" s="291"/>
      <c r="Y159" s="291"/>
    </row>
    <row r="160" spans="6:25" ht="21" customHeight="1" x14ac:dyDescent="0.25">
      <c r="F160" s="291"/>
      <c r="G160" s="291"/>
      <c r="H160" s="291"/>
      <c r="I160" s="291"/>
      <c r="J160" s="291"/>
      <c r="K160" s="291"/>
      <c r="L160" s="291"/>
      <c r="M160" s="291"/>
      <c r="N160" s="291"/>
      <c r="O160" s="291"/>
      <c r="P160" s="291"/>
      <c r="Q160" s="291"/>
      <c r="R160" s="291"/>
      <c r="S160" s="291"/>
      <c r="T160" s="291"/>
      <c r="U160" s="291"/>
      <c r="V160" s="291"/>
      <c r="W160" s="291"/>
      <c r="X160" s="291"/>
      <c r="Y160" s="291"/>
    </row>
    <row r="161" spans="6:25" ht="21" customHeight="1" x14ac:dyDescent="0.25">
      <c r="F161" s="291"/>
      <c r="G161" s="291"/>
      <c r="H161" s="291"/>
      <c r="I161" s="291"/>
      <c r="J161" s="291"/>
      <c r="K161" s="291"/>
      <c r="L161" s="291"/>
      <c r="M161" s="291"/>
      <c r="N161" s="291"/>
      <c r="O161" s="291"/>
      <c r="P161" s="291"/>
      <c r="Q161" s="291"/>
      <c r="R161" s="291"/>
      <c r="S161" s="291"/>
      <c r="T161" s="291"/>
      <c r="U161" s="291"/>
      <c r="V161" s="291"/>
      <c r="W161" s="291"/>
      <c r="X161" s="291"/>
      <c r="Y161" s="291"/>
    </row>
    <row r="162" spans="6:25" ht="21" customHeight="1" x14ac:dyDescent="0.25">
      <c r="F162" s="291"/>
      <c r="G162" s="291"/>
      <c r="H162" s="291"/>
      <c r="I162" s="291"/>
      <c r="J162" s="291"/>
      <c r="K162" s="291"/>
      <c r="L162" s="291"/>
      <c r="M162" s="291"/>
      <c r="N162" s="291"/>
      <c r="O162" s="291"/>
      <c r="P162" s="291"/>
      <c r="Q162" s="291"/>
      <c r="R162" s="291"/>
      <c r="S162" s="291"/>
      <c r="T162" s="291"/>
      <c r="U162" s="291"/>
      <c r="V162" s="291"/>
      <c r="W162" s="291"/>
      <c r="X162" s="291"/>
      <c r="Y162" s="291"/>
    </row>
    <row r="163" spans="6:25" ht="21" customHeight="1" x14ac:dyDescent="0.25">
      <c r="F163" s="291"/>
      <c r="G163" s="291"/>
      <c r="H163" s="291"/>
      <c r="I163" s="291"/>
      <c r="J163" s="291"/>
      <c r="K163" s="291"/>
      <c r="L163" s="291"/>
      <c r="M163" s="291"/>
      <c r="N163" s="291"/>
      <c r="O163" s="291"/>
      <c r="P163" s="291"/>
      <c r="Q163" s="291"/>
      <c r="R163" s="291"/>
      <c r="S163" s="291"/>
      <c r="T163" s="291"/>
      <c r="U163" s="291"/>
      <c r="V163" s="291"/>
      <c r="W163" s="291"/>
      <c r="X163" s="291"/>
      <c r="Y163" s="291"/>
    </row>
    <row r="164" spans="6:25" ht="21" customHeight="1" x14ac:dyDescent="0.25">
      <c r="F164" s="291"/>
      <c r="G164" s="291"/>
      <c r="H164" s="291"/>
      <c r="I164" s="291"/>
      <c r="J164" s="291"/>
      <c r="K164" s="291"/>
      <c r="L164" s="291"/>
      <c r="M164" s="291"/>
      <c r="N164" s="291"/>
      <c r="O164" s="291"/>
      <c r="P164" s="291"/>
      <c r="Q164" s="291"/>
      <c r="R164" s="291"/>
      <c r="S164" s="291"/>
      <c r="T164" s="291"/>
      <c r="U164" s="291"/>
      <c r="V164" s="291"/>
      <c r="W164" s="291"/>
      <c r="X164" s="291"/>
      <c r="Y164" s="291"/>
    </row>
    <row r="165" spans="6:25" ht="21" customHeight="1" x14ac:dyDescent="0.25">
      <c r="F165" s="291"/>
      <c r="G165" s="291"/>
      <c r="H165" s="291"/>
      <c r="I165" s="291"/>
      <c r="J165" s="291"/>
      <c r="K165" s="291"/>
      <c r="L165" s="291"/>
      <c r="M165" s="291"/>
      <c r="N165" s="291"/>
      <c r="O165" s="291"/>
      <c r="P165" s="291"/>
      <c r="Q165" s="291"/>
      <c r="R165" s="291"/>
      <c r="S165" s="291"/>
      <c r="T165" s="291"/>
      <c r="U165" s="291"/>
      <c r="V165" s="291"/>
      <c r="W165" s="291"/>
      <c r="X165" s="291"/>
      <c r="Y165" s="291"/>
    </row>
    <row r="166" spans="6:25" ht="21" customHeight="1" x14ac:dyDescent="0.25">
      <c r="F166" s="291"/>
      <c r="G166" s="291"/>
      <c r="H166" s="291"/>
      <c r="I166" s="291"/>
      <c r="J166" s="291"/>
      <c r="K166" s="291"/>
      <c r="L166" s="291"/>
      <c r="M166" s="291"/>
      <c r="N166" s="291"/>
      <c r="O166" s="291"/>
      <c r="P166" s="291"/>
      <c r="Q166" s="291"/>
      <c r="R166" s="291"/>
      <c r="S166" s="291"/>
      <c r="T166" s="291"/>
      <c r="U166" s="291"/>
      <c r="V166" s="291"/>
      <c r="W166" s="291"/>
      <c r="X166" s="291"/>
      <c r="Y166" s="291"/>
    </row>
    <row r="167" spans="6:25" ht="21" customHeight="1" x14ac:dyDescent="0.25">
      <c r="F167" s="291"/>
      <c r="G167" s="291"/>
      <c r="H167" s="291"/>
      <c r="I167" s="291"/>
      <c r="J167" s="291"/>
      <c r="K167" s="291"/>
      <c r="L167" s="291"/>
      <c r="M167" s="291"/>
      <c r="N167" s="291"/>
      <c r="O167" s="291"/>
      <c r="P167" s="291"/>
      <c r="Q167" s="291"/>
      <c r="R167" s="291"/>
      <c r="S167" s="291"/>
      <c r="T167" s="291"/>
      <c r="U167" s="291"/>
      <c r="V167" s="291"/>
      <c r="W167" s="291"/>
      <c r="X167" s="291"/>
      <c r="Y167" s="291"/>
    </row>
    <row r="168" spans="6:25" ht="21" customHeight="1" x14ac:dyDescent="0.25">
      <c r="F168" s="291"/>
      <c r="G168" s="291"/>
      <c r="H168" s="291"/>
      <c r="I168" s="291"/>
      <c r="J168" s="291"/>
      <c r="K168" s="291"/>
      <c r="L168" s="291"/>
      <c r="M168" s="291"/>
      <c r="N168" s="291"/>
      <c r="O168" s="291"/>
      <c r="P168" s="291"/>
      <c r="Q168" s="291"/>
      <c r="R168" s="291"/>
      <c r="S168" s="291"/>
      <c r="T168" s="291"/>
      <c r="U168" s="291"/>
      <c r="V168" s="291"/>
      <c r="W168" s="291"/>
      <c r="X168" s="291"/>
      <c r="Y168" s="291"/>
    </row>
    <row r="169" spans="6:25" ht="21" customHeight="1" x14ac:dyDescent="0.25">
      <c r="F169" s="291"/>
      <c r="G169" s="291"/>
      <c r="H169" s="291"/>
      <c r="I169" s="291"/>
      <c r="J169" s="291"/>
      <c r="K169" s="291"/>
      <c r="L169" s="291"/>
      <c r="M169" s="291"/>
      <c r="N169" s="291"/>
      <c r="O169" s="291"/>
      <c r="P169" s="291"/>
      <c r="Q169" s="291"/>
      <c r="R169" s="291"/>
      <c r="S169" s="291"/>
      <c r="T169" s="291"/>
      <c r="U169" s="291"/>
      <c r="V169" s="291"/>
      <c r="W169" s="291"/>
      <c r="X169" s="291"/>
      <c r="Y169" s="291"/>
    </row>
    <row r="170" spans="6:25" ht="21" customHeight="1" x14ac:dyDescent="0.25">
      <c r="F170" s="291"/>
      <c r="G170" s="291"/>
      <c r="H170" s="291"/>
      <c r="I170" s="291"/>
      <c r="J170" s="291"/>
      <c r="K170" s="291"/>
      <c r="L170" s="291"/>
      <c r="M170" s="291"/>
      <c r="N170" s="291"/>
      <c r="O170" s="291"/>
      <c r="P170" s="291"/>
      <c r="Q170" s="291"/>
      <c r="R170" s="291"/>
      <c r="S170" s="291"/>
      <c r="T170" s="291"/>
      <c r="U170" s="291"/>
      <c r="V170" s="291"/>
      <c r="W170" s="291"/>
      <c r="X170" s="291"/>
      <c r="Y170" s="291"/>
    </row>
    <row r="171" spans="6:25" ht="21" customHeight="1" x14ac:dyDescent="0.25">
      <c r="F171" s="291"/>
      <c r="G171" s="291"/>
      <c r="H171" s="291"/>
      <c r="I171" s="291"/>
      <c r="J171" s="291"/>
      <c r="K171" s="291"/>
      <c r="L171" s="291"/>
      <c r="M171" s="291"/>
      <c r="N171" s="291"/>
      <c r="O171" s="291"/>
      <c r="P171" s="291"/>
      <c r="Q171" s="291"/>
      <c r="R171" s="291"/>
      <c r="S171" s="291"/>
      <c r="T171" s="291"/>
      <c r="U171" s="291"/>
      <c r="V171" s="291"/>
      <c r="W171" s="291"/>
      <c r="X171" s="291"/>
      <c r="Y171" s="291"/>
    </row>
    <row r="172" spans="6:25" ht="21" customHeight="1" x14ac:dyDescent="0.25">
      <c r="F172" s="291"/>
      <c r="G172" s="291"/>
      <c r="H172" s="291"/>
      <c r="I172" s="291"/>
      <c r="J172" s="291"/>
      <c r="K172" s="291"/>
      <c r="L172" s="291"/>
      <c r="M172" s="291"/>
      <c r="N172" s="291"/>
      <c r="O172" s="291"/>
      <c r="P172" s="291"/>
      <c r="Q172" s="291"/>
      <c r="R172" s="291"/>
      <c r="S172" s="291"/>
      <c r="T172" s="291"/>
      <c r="U172" s="291"/>
      <c r="V172" s="291"/>
      <c r="W172" s="291"/>
      <c r="X172" s="291"/>
      <c r="Y172" s="291"/>
    </row>
    <row r="173" spans="6:25" ht="21" customHeight="1" x14ac:dyDescent="0.25">
      <c r="F173" s="291"/>
      <c r="G173" s="291"/>
      <c r="H173" s="291"/>
      <c r="I173" s="291"/>
      <c r="J173" s="291"/>
      <c r="K173" s="291"/>
      <c r="L173" s="291"/>
      <c r="M173" s="291"/>
      <c r="N173" s="291"/>
      <c r="O173" s="291"/>
      <c r="P173" s="291"/>
      <c r="Q173" s="291"/>
      <c r="R173" s="291"/>
      <c r="S173" s="291"/>
      <c r="T173" s="291"/>
      <c r="U173" s="291"/>
      <c r="V173" s="291"/>
      <c r="W173" s="291"/>
      <c r="X173" s="291"/>
      <c r="Y173" s="291"/>
    </row>
    <row r="174" spans="6:25" ht="21" customHeight="1" x14ac:dyDescent="0.25">
      <c r="F174" s="291"/>
      <c r="G174" s="291"/>
      <c r="H174" s="291"/>
      <c r="I174" s="291"/>
      <c r="J174" s="291"/>
      <c r="K174" s="291"/>
      <c r="L174" s="291"/>
      <c r="M174" s="291"/>
      <c r="N174" s="291"/>
      <c r="O174" s="291"/>
      <c r="P174" s="291"/>
      <c r="Q174" s="291"/>
      <c r="R174" s="291"/>
      <c r="S174" s="291"/>
      <c r="T174" s="291"/>
      <c r="U174" s="291"/>
      <c r="V174" s="291"/>
      <c r="W174" s="291"/>
      <c r="X174" s="291"/>
      <c r="Y174" s="291"/>
    </row>
    <row r="175" spans="6:25" ht="21" customHeight="1" x14ac:dyDescent="0.25">
      <c r="F175" s="291"/>
      <c r="G175" s="291"/>
      <c r="H175" s="291"/>
      <c r="I175" s="291"/>
      <c r="J175" s="291"/>
      <c r="K175" s="291"/>
      <c r="L175" s="291"/>
      <c r="M175" s="291"/>
      <c r="N175" s="291"/>
      <c r="O175" s="291"/>
      <c r="P175" s="291"/>
      <c r="Q175" s="291"/>
      <c r="R175" s="291"/>
      <c r="S175" s="291"/>
      <c r="T175" s="291"/>
      <c r="U175" s="291"/>
      <c r="V175" s="291"/>
      <c r="W175" s="291"/>
      <c r="X175" s="291"/>
      <c r="Y175" s="291"/>
    </row>
    <row r="176" spans="6:25" ht="21" customHeight="1" x14ac:dyDescent="0.25">
      <c r="F176" s="291"/>
      <c r="G176" s="291"/>
      <c r="H176" s="291"/>
      <c r="I176" s="291"/>
      <c r="J176" s="291"/>
      <c r="K176" s="291"/>
      <c r="L176" s="291"/>
      <c r="M176" s="291"/>
      <c r="N176" s="291"/>
      <c r="O176" s="291"/>
      <c r="P176" s="291"/>
      <c r="Q176" s="291"/>
      <c r="R176" s="291"/>
      <c r="S176" s="291"/>
      <c r="T176" s="291"/>
      <c r="U176" s="291"/>
      <c r="V176" s="291"/>
      <c r="W176" s="291"/>
      <c r="X176" s="291"/>
      <c r="Y176" s="291"/>
    </row>
    <row r="177" spans="6:25" ht="21" customHeight="1" x14ac:dyDescent="0.25">
      <c r="F177" s="291"/>
      <c r="G177" s="291"/>
      <c r="H177" s="291"/>
      <c r="I177" s="291"/>
      <c r="J177" s="291"/>
      <c r="K177" s="291"/>
      <c r="L177" s="291"/>
      <c r="M177" s="291"/>
      <c r="N177" s="291"/>
      <c r="O177" s="291"/>
      <c r="P177" s="291"/>
      <c r="Q177" s="291"/>
      <c r="R177" s="291"/>
      <c r="S177" s="291"/>
      <c r="T177" s="291"/>
      <c r="U177" s="291"/>
      <c r="V177" s="291"/>
      <c r="W177" s="291"/>
      <c r="X177" s="291"/>
      <c r="Y177" s="291"/>
    </row>
    <row r="178" spans="6:25" ht="21" customHeight="1" x14ac:dyDescent="0.25">
      <c r="F178" s="291"/>
      <c r="G178" s="291"/>
      <c r="H178" s="291"/>
      <c r="I178" s="291"/>
      <c r="J178" s="291"/>
      <c r="K178" s="291"/>
      <c r="L178" s="291"/>
      <c r="M178" s="291"/>
      <c r="N178" s="291"/>
      <c r="O178" s="291"/>
      <c r="P178" s="291"/>
      <c r="Q178" s="291"/>
      <c r="R178" s="291"/>
      <c r="S178" s="291"/>
      <c r="T178" s="291"/>
      <c r="U178" s="291"/>
      <c r="V178" s="291"/>
      <c r="W178" s="291"/>
      <c r="X178" s="291"/>
      <c r="Y178" s="291"/>
    </row>
    <row r="179" spans="6:25" ht="21" customHeight="1" x14ac:dyDescent="0.25">
      <c r="F179" s="291"/>
      <c r="G179" s="291"/>
      <c r="H179" s="291"/>
      <c r="I179" s="291"/>
      <c r="J179" s="291"/>
      <c r="K179" s="291"/>
      <c r="L179" s="291"/>
      <c r="M179" s="291"/>
      <c r="N179" s="291"/>
      <c r="O179" s="291"/>
      <c r="P179" s="291"/>
      <c r="Q179" s="291"/>
      <c r="R179" s="291"/>
      <c r="S179" s="291"/>
      <c r="T179" s="291"/>
      <c r="U179" s="291"/>
      <c r="V179" s="291"/>
      <c r="W179" s="291"/>
      <c r="X179" s="291"/>
      <c r="Y179" s="291"/>
    </row>
    <row r="180" spans="6:25" ht="21" customHeight="1" x14ac:dyDescent="0.25">
      <c r="F180" s="291"/>
      <c r="G180" s="291"/>
      <c r="H180" s="291"/>
      <c r="I180" s="291"/>
      <c r="J180" s="291"/>
      <c r="K180" s="291"/>
      <c r="L180" s="291"/>
      <c r="M180" s="291"/>
      <c r="N180" s="291"/>
      <c r="O180" s="291"/>
      <c r="P180" s="291"/>
      <c r="Q180" s="291"/>
      <c r="R180" s="291"/>
      <c r="S180" s="291"/>
      <c r="T180" s="291"/>
      <c r="U180" s="291"/>
      <c r="V180" s="291"/>
      <c r="W180" s="291"/>
      <c r="X180" s="291"/>
      <c r="Y180" s="291"/>
    </row>
    <row r="181" spans="6:25" ht="21" customHeight="1" x14ac:dyDescent="0.25">
      <c r="F181" s="291"/>
      <c r="G181" s="291"/>
      <c r="H181" s="291"/>
      <c r="I181" s="291"/>
      <c r="J181" s="291"/>
      <c r="K181" s="291"/>
      <c r="L181" s="291"/>
      <c r="M181" s="291"/>
      <c r="N181" s="291"/>
      <c r="O181" s="291"/>
      <c r="P181" s="291"/>
      <c r="Q181" s="291"/>
      <c r="R181" s="291"/>
      <c r="S181" s="291"/>
      <c r="T181" s="291"/>
      <c r="U181" s="291"/>
      <c r="V181" s="291"/>
      <c r="W181" s="291"/>
      <c r="X181" s="291"/>
      <c r="Y181" s="291"/>
    </row>
    <row r="182" spans="6:25" ht="21" customHeight="1" x14ac:dyDescent="0.25">
      <c r="F182" s="291"/>
      <c r="G182" s="291"/>
      <c r="H182" s="291"/>
      <c r="I182" s="291"/>
      <c r="J182" s="291"/>
      <c r="K182" s="291"/>
      <c r="L182" s="291"/>
      <c r="M182" s="291"/>
      <c r="N182" s="291"/>
      <c r="O182" s="291"/>
      <c r="P182" s="291"/>
      <c r="Q182" s="291"/>
      <c r="R182" s="291"/>
      <c r="S182" s="291"/>
      <c r="T182" s="291"/>
      <c r="U182" s="291"/>
      <c r="V182" s="291"/>
      <c r="W182" s="291"/>
      <c r="X182" s="291"/>
      <c r="Y182" s="291"/>
    </row>
    <row r="183" spans="6:25" ht="21" customHeight="1" x14ac:dyDescent="0.25">
      <c r="F183" s="291"/>
      <c r="G183" s="291"/>
      <c r="H183" s="291"/>
      <c r="I183" s="291"/>
      <c r="J183" s="291"/>
      <c r="K183" s="291"/>
      <c r="L183" s="291"/>
      <c r="M183" s="291"/>
      <c r="N183" s="291"/>
      <c r="O183" s="291"/>
      <c r="P183" s="291"/>
      <c r="Q183" s="291"/>
      <c r="R183" s="291"/>
      <c r="S183" s="291"/>
      <c r="T183" s="291"/>
      <c r="U183" s="291"/>
      <c r="V183" s="291"/>
      <c r="W183" s="291"/>
      <c r="X183" s="291"/>
      <c r="Y183" s="291"/>
    </row>
    <row r="184" spans="6:25" ht="21" customHeight="1" x14ac:dyDescent="0.25">
      <c r="F184" s="291"/>
      <c r="G184" s="291"/>
      <c r="H184" s="291"/>
      <c r="I184" s="291"/>
      <c r="J184" s="291"/>
      <c r="K184" s="291"/>
      <c r="L184" s="291"/>
      <c r="M184" s="291"/>
      <c r="N184" s="291"/>
      <c r="O184" s="291"/>
      <c r="P184" s="291"/>
      <c r="Q184" s="291"/>
      <c r="R184" s="291"/>
      <c r="S184" s="291"/>
      <c r="T184" s="291"/>
      <c r="U184" s="291"/>
      <c r="V184" s="291"/>
      <c r="W184" s="291"/>
      <c r="X184" s="291"/>
      <c r="Y184" s="291"/>
    </row>
    <row r="185" spans="6:25" ht="21" customHeight="1" x14ac:dyDescent="0.25">
      <c r="F185" s="291"/>
      <c r="G185" s="291"/>
      <c r="H185" s="291"/>
      <c r="I185" s="291"/>
      <c r="J185" s="291"/>
      <c r="K185" s="291"/>
      <c r="L185" s="291"/>
      <c r="M185" s="291"/>
      <c r="N185" s="291"/>
      <c r="O185" s="291"/>
      <c r="P185" s="291"/>
      <c r="Q185" s="291"/>
      <c r="R185" s="291"/>
      <c r="S185" s="291"/>
      <c r="T185" s="291"/>
      <c r="U185" s="291"/>
      <c r="V185" s="291"/>
      <c r="W185" s="291"/>
      <c r="X185" s="291"/>
      <c r="Y185" s="291"/>
    </row>
    <row r="186" spans="6:25" ht="21" customHeight="1" x14ac:dyDescent="0.25">
      <c r="F186" s="291"/>
      <c r="G186" s="291"/>
      <c r="H186" s="291"/>
      <c r="I186" s="291"/>
      <c r="J186" s="291"/>
      <c r="K186" s="291"/>
      <c r="L186" s="291"/>
      <c r="M186" s="291"/>
      <c r="N186" s="291"/>
      <c r="O186" s="291"/>
      <c r="P186" s="291"/>
      <c r="Q186" s="291"/>
      <c r="R186" s="291"/>
      <c r="S186" s="291"/>
      <c r="T186" s="291"/>
      <c r="U186" s="291"/>
      <c r="V186" s="291"/>
      <c r="W186" s="291"/>
      <c r="X186" s="291"/>
      <c r="Y186" s="291"/>
    </row>
    <row r="187" spans="6:25" ht="21" customHeight="1" x14ac:dyDescent="0.25">
      <c r="F187" s="291"/>
      <c r="G187" s="291"/>
      <c r="H187" s="291"/>
      <c r="I187" s="291"/>
      <c r="J187" s="291"/>
      <c r="K187" s="291"/>
      <c r="L187" s="291"/>
      <c r="M187" s="291"/>
      <c r="N187" s="291"/>
      <c r="O187" s="291"/>
      <c r="P187" s="291"/>
      <c r="Q187" s="291"/>
      <c r="R187" s="291"/>
      <c r="S187" s="291"/>
      <c r="T187" s="291"/>
      <c r="U187" s="291"/>
      <c r="V187" s="291"/>
      <c r="W187" s="291"/>
      <c r="X187" s="291"/>
      <c r="Y187" s="291"/>
    </row>
    <row r="188" spans="6:25" ht="21" customHeight="1" x14ac:dyDescent="0.25">
      <c r="F188" s="291"/>
      <c r="G188" s="291"/>
      <c r="H188" s="291"/>
      <c r="I188" s="291"/>
      <c r="J188" s="291"/>
      <c r="K188" s="291"/>
      <c r="L188" s="291"/>
      <c r="M188" s="291"/>
      <c r="N188" s="291"/>
      <c r="O188" s="291"/>
      <c r="P188" s="291"/>
      <c r="Q188" s="291"/>
      <c r="R188" s="291"/>
      <c r="S188" s="291"/>
      <c r="T188" s="291"/>
      <c r="U188" s="291"/>
      <c r="V188" s="291"/>
      <c r="W188" s="291"/>
      <c r="X188" s="291"/>
      <c r="Y188" s="291"/>
    </row>
    <row r="189" spans="6:25" ht="21" customHeight="1" x14ac:dyDescent="0.25">
      <c r="F189" s="291"/>
      <c r="G189" s="291"/>
      <c r="H189" s="291"/>
      <c r="I189" s="291"/>
      <c r="J189" s="291"/>
      <c r="K189" s="291"/>
      <c r="L189" s="291"/>
      <c r="M189" s="291"/>
      <c r="N189" s="291"/>
      <c r="O189" s="291"/>
      <c r="P189" s="291"/>
      <c r="Q189" s="291"/>
      <c r="R189" s="291"/>
      <c r="S189" s="291"/>
      <c r="T189" s="291"/>
      <c r="U189" s="291"/>
      <c r="V189" s="291"/>
      <c r="W189" s="291"/>
      <c r="X189" s="291"/>
      <c r="Y189" s="291"/>
    </row>
    <row r="190" spans="6:25" ht="21" customHeight="1" x14ac:dyDescent="0.25">
      <c r="F190" s="291"/>
      <c r="G190" s="291"/>
      <c r="H190" s="291"/>
      <c r="I190" s="291"/>
      <c r="J190" s="291"/>
      <c r="K190" s="291"/>
      <c r="L190" s="291"/>
      <c r="M190" s="291"/>
      <c r="N190" s="291"/>
      <c r="O190" s="291"/>
      <c r="P190" s="291"/>
      <c r="Q190" s="291"/>
      <c r="R190" s="291"/>
      <c r="S190" s="291"/>
      <c r="T190" s="291"/>
      <c r="U190" s="291"/>
      <c r="V190" s="291"/>
      <c r="W190" s="291"/>
      <c r="X190" s="291"/>
      <c r="Y190" s="291"/>
    </row>
    <row r="191" spans="6:25" ht="21" customHeight="1" x14ac:dyDescent="0.25">
      <c r="F191" s="291"/>
      <c r="G191" s="291"/>
      <c r="H191" s="291"/>
      <c r="I191" s="291"/>
      <c r="J191" s="291"/>
      <c r="K191" s="291"/>
      <c r="L191" s="291"/>
      <c r="M191" s="291"/>
      <c r="N191" s="291"/>
      <c r="O191" s="291"/>
      <c r="P191" s="291"/>
      <c r="Q191" s="291"/>
      <c r="R191" s="291"/>
      <c r="S191" s="291"/>
      <c r="T191" s="291"/>
      <c r="U191" s="291"/>
      <c r="V191" s="291"/>
      <c r="W191" s="291"/>
      <c r="X191" s="291"/>
      <c r="Y191" s="291"/>
    </row>
    <row r="192" spans="6:25" ht="21" customHeight="1" x14ac:dyDescent="0.25">
      <c r="F192" s="291"/>
      <c r="G192" s="291"/>
      <c r="H192" s="291"/>
      <c r="I192" s="291"/>
      <c r="J192" s="291"/>
      <c r="K192" s="291"/>
      <c r="L192" s="291"/>
      <c r="M192" s="291"/>
      <c r="N192" s="291"/>
      <c r="O192" s="291"/>
      <c r="P192" s="291"/>
      <c r="Q192" s="291"/>
      <c r="R192" s="291"/>
      <c r="S192" s="291"/>
      <c r="T192" s="291"/>
      <c r="U192" s="291"/>
      <c r="V192" s="291"/>
      <c r="W192" s="291"/>
      <c r="X192" s="291"/>
      <c r="Y192" s="291"/>
    </row>
    <row r="193" spans="6:25" ht="21" customHeight="1" x14ac:dyDescent="0.25">
      <c r="F193" s="291"/>
      <c r="G193" s="291"/>
      <c r="H193" s="291"/>
      <c r="I193" s="291"/>
      <c r="J193" s="291"/>
      <c r="K193" s="291"/>
      <c r="L193" s="291"/>
      <c r="M193" s="291"/>
      <c r="N193" s="291"/>
      <c r="O193" s="291"/>
      <c r="P193" s="291"/>
      <c r="Q193" s="291"/>
      <c r="R193" s="291"/>
      <c r="S193" s="291"/>
      <c r="T193" s="291"/>
      <c r="U193" s="291"/>
      <c r="V193" s="291"/>
      <c r="W193" s="291"/>
      <c r="X193" s="291"/>
      <c r="Y193" s="291"/>
    </row>
    <row r="194" spans="6:25" ht="21" customHeight="1" x14ac:dyDescent="0.25">
      <c r="F194" s="291"/>
      <c r="G194" s="291"/>
      <c r="H194" s="291"/>
      <c r="I194" s="291"/>
      <c r="J194" s="291"/>
      <c r="K194" s="291"/>
      <c r="L194" s="291"/>
      <c r="M194" s="291"/>
      <c r="N194" s="291"/>
      <c r="O194" s="291"/>
      <c r="P194" s="291"/>
      <c r="Q194" s="291"/>
      <c r="R194" s="291"/>
      <c r="S194" s="291"/>
      <c r="T194" s="291"/>
      <c r="U194" s="291"/>
      <c r="V194" s="291"/>
      <c r="W194" s="291"/>
      <c r="X194" s="291"/>
      <c r="Y194" s="291"/>
    </row>
    <row r="195" spans="6:25" ht="21" customHeight="1" x14ac:dyDescent="0.25">
      <c r="F195" s="291"/>
      <c r="G195" s="291"/>
      <c r="H195" s="291"/>
      <c r="I195" s="291"/>
      <c r="J195" s="291"/>
      <c r="K195" s="291"/>
      <c r="L195" s="291"/>
      <c r="M195" s="291"/>
      <c r="N195" s="291"/>
      <c r="O195" s="291"/>
      <c r="P195" s="291"/>
      <c r="Q195" s="291"/>
      <c r="R195" s="291"/>
      <c r="S195" s="291"/>
      <c r="T195" s="291"/>
      <c r="U195" s="291"/>
      <c r="V195" s="291"/>
      <c r="W195" s="291"/>
      <c r="X195" s="291"/>
      <c r="Y195" s="291"/>
    </row>
    <row r="196" spans="6:25" ht="21" customHeight="1" x14ac:dyDescent="0.25">
      <c r="F196" s="291"/>
      <c r="G196" s="291"/>
      <c r="H196" s="291"/>
      <c r="I196" s="291"/>
      <c r="J196" s="291"/>
      <c r="K196" s="291"/>
      <c r="L196" s="291"/>
      <c r="M196" s="291"/>
      <c r="N196" s="291"/>
      <c r="O196" s="291"/>
      <c r="P196" s="291"/>
      <c r="Q196" s="291"/>
      <c r="R196" s="291"/>
      <c r="S196" s="291"/>
      <c r="T196" s="291"/>
      <c r="U196" s="291"/>
      <c r="V196" s="291"/>
      <c r="W196" s="291"/>
      <c r="X196" s="291"/>
      <c r="Y196" s="291"/>
    </row>
    <row r="197" spans="6:25" ht="21" customHeight="1" x14ac:dyDescent="0.25">
      <c r="F197" s="291"/>
      <c r="G197" s="291"/>
      <c r="H197" s="291"/>
      <c r="I197" s="291"/>
      <c r="J197" s="291"/>
      <c r="K197" s="291"/>
      <c r="L197" s="291"/>
      <c r="M197" s="291"/>
      <c r="N197" s="291"/>
      <c r="O197" s="291"/>
      <c r="P197" s="291"/>
      <c r="Q197" s="291"/>
      <c r="R197" s="291"/>
      <c r="S197" s="291"/>
      <c r="T197" s="291"/>
      <c r="U197" s="291"/>
      <c r="V197" s="291"/>
      <c r="W197" s="291"/>
      <c r="X197" s="291"/>
      <c r="Y197" s="291"/>
    </row>
    <row r="198" spans="6:25" ht="21" customHeight="1" x14ac:dyDescent="0.25">
      <c r="F198" s="291"/>
      <c r="G198" s="291"/>
      <c r="H198" s="291"/>
      <c r="I198" s="291"/>
      <c r="J198" s="291"/>
      <c r="K198" s="291"/>
      <c r="L198" s="291"/>
      <c r="M198" s="291"/>
      <c r="N198" s="291"/>
      <c r="O198" s="291"/>
      <c r="P198" s="291"/>
      <c r="Q198" s="291"/>
      <c r="R198" s="291"/>
      <c r="S198" s="291"/>
      <c r="T198" s="291"/>
      <c r="U198" s="291"/>
      <c r="V198" s="291"/>
      <c r="W198" s="291"/>
      <c r="X198" s="291"/>
      <c r="Y198" s="291"/>
    </row>
    <row r="199" spans="6:25" ht="21" customHeight="1" x14ac:dyDescent="0.25">
      <c r="F199" s="291"/>
      <c r="G199" s="291"/>
      <c r="H199" s="291"/>
      <c r="I199" s="291"/>
      <c r="J199" s="291"/>
      <c r="K199" s="291"/>
      <c r="L199" s="291"/>
      <c r="M199" s="291"/>
      <c r="N199" s="291"/>
      <c r="O199" s="291"/>
      <c r="P199" s="291"/>
      <c r="Q199" s="291"/>
      <c r="R199" s="291"/>
      <c r="S199" s="291"/>
      <c r="T199" s="291"/>
      <c r="U199" s="291"/>
      <c r="V199" s="291"/>
      <c r="W199" s="291"/>
      <c r="X199" s="291"/>
      <c r="Y199" s="291"/>
    </row>
    <row r="200" spans="6:25" x14ac:dyDescent="0.25">
      <c r="F200" s="291"/>
      <c r="G200" s="291"/>
      <c r="H200" s="291"/>
      <c r="I200" s="291"/>
      <c r="J200" s="291"/>
      <c r="K200" s="291"/>
      <c r="L200" s="291"/>
      <c r="M200" s="291"/>
      <c r="N200" s="291"/>
      <c r="O200" s="291"/>
      <c r="P200" s="291"/>
      <c r="Q200" s="291"/>
      <c r="R200" s="291"/>
      <c r="S200" s="291"/>
      <c r="T200" s="291"/>
      <c r="U200" s="291"/>
      <c r="V200" s="291"/>
      <c r="W200" s="291"/>
      <c r="X200" s="291"/>
      <c r="Y200" s="291"/>
    </row>
    <row r="201" spans="6:25" x14ac:dyDescent="0.25">
      <c r="F201" s="291"/>
      <c r="G201" s="291"/>
      <c r="H201" s="291"/>
      <c r="I201" s="291"/>
      <c r="J201" s="291"/>
      <c r="K201" s="291"/>
      <c r="L201" s="291"/>
      <c r="M201" s="291"/>
      <c r="N201" s="291"/>
      <c r="O201" s="291"/>
      <c r="P201" s="291"/>
      <c r="Q201" s="291"/>
      <c r="R201" s="291"/>
      <c r="S201" s="291"/>
      <c r="T201" s="291"/>
      <c r="U201" s="291"/>
      <c r="V201" s="291"/>
      <c r="W201" s="291"/>
      <c r="X201" s="291"/>
      <c r="Y201" s="291"/>
    </row>
    <row r="202" spans="6:25" x14ac:dyDescent="0.25">
      <c r="F202" s="291"/>
      <c r="G202" s="291"/>
      <c r="H202" s="291"/>
      <c r="I202" s="291"/>
      <c r="J202" s="291"/>
      <c r="K202" s="291"/>
      <c r="L202" s="291"/>
      <c r="M202" s="291"/>
      <c r="N202" s="291"/>
      <c r="O202" s="291"/>
      <c r="P202" s="291"/>
      <c r="Q202" s="291"/>
      <c r="R202" s="291"/>
      <c r="S202" s="291"/>
      <c r="T202" s="291"/>
      <c r="U202" s="291"/>
      <c r="V202" s="291"/>
      <c r="W202" s="291"/>
      <c r="X202" s="291"/>
      <c r="Y202" s="291"/>
    </row>
    <row r="203" spans="6:25" x14ac:dyDescent="0.25">
      <c r="F203" s="291"/>
      <c r="G203" s="291"/>
      <c r="H203" s="291"/>
      <c r="I203" s="291"/>
      <c r="J203" s="291"/>
      <c r="K203" s="291"/>
      <c r="L203" s="291"/>
      <c r="M203" s="291"/>
      <c r="N203" s="291"/>
      <c r="O203" s="291"/>
      <c r="P203" s="291"/>
      <c r="Q203" s="291"/>
      <c r="R203" s="291"/>
      <c r="S203" s="291"/>
      <c r="T203" s="291"/>
      <c r="U203" s="291"/>
      <c r="V203" s="291"/>
      <c r="W203" s="291"/>
      <c r="X203" s="291"/>
      <c r="Y203" s="291"/>
    </row>
    <row r="204" spans="6:25" x14ac:dyDescent="0.25">
      <c r="F204" s="291"/>
      <c r="G204" s="291"/>
      <c r="H204" s="291"/>
      <c r="I204" s="291"/>
      <c r="J204" s="291"/>
      <c r="K204" s="291"/>
      <c r="L204" s="291"/>
      <c r="M204" s="291"/>
      <c r="N204" s="291"/>
      <c r="O204" s="291"/>
      <c r="P204" s="291"/>
      <c r="Q204" s="291"/>
      <c r="R204" s="291"/>
      <c r="S204" s="291"/>
      <c r="T204" s="291"/>
      <c r="U204" s="291"/>
      <c r="V204" s="291"/>
      <c r="W204" s="291"/>
      <c r="X204" s="291"/>
      <c r="Y204" s="291"/>
    </row>
    <row r="205" spans="6:25" x14ac:dyDescent="0.25">
      <c r="F205" s="291"/>
      <c r="G205" s="291"/>
      <c r="H205" s="291"/>
      <c r="I205" s="291"/>
      <c r="J205" s="291"/>
      <c r="K205" s="291"/>
      <c r="L205" s="291"/>
      <c r="M205" s="291"/>
      <c r="N205" s="291"/>
      <c r="O205" s="291"/>
      <c r="P205" s="291"/>
      <c r="Q205" s="291"/>
      <c r="R205" s="291"/>
      <c r="S205" s="291"/>
      <c r="T205" s="291"/>
      <c r="U205" s="291"/>
      <c r="V205" s="291"/>
      <c r="W205" s="291"/>
      <c r="X205" s="291"/>
      <c r="Y205" s="291"/>
    </row>
    <row r="206" spans="6:25" x14ac:dyDescent="0.25">
      <c r="F206" s="291"/>
      <c r="G206" s="291"/>
      <c r="H206" s="291"/>
      <c r="I206" s="291"/>
      <c r="J206" s="291"/>
      <c r="K206" s="291"/>
      <c r="L206" s="291"/>
      <c r="M206" s="291"/>
      <c r="N206" s="291"/>
      <c r="O206" s="291"/>
      <c r="P206" s="291"/>
      <c r="Q206" s="291"/>
      <c r="R206" s="291"/>
      <c r="S206" s="291"/>
      <c r="T206" s="291"/>
      <c r="U206" s="291"/>
      <c r="V206" s="291"/>
      <c r="W206" s="291"/>
      <c r="X206" s="291"/>
      <c r="Y206" s="291"/>
    </row>
    <row r="207" spans="6:25" x14ac:dyDescent="0.25">
      <c r="F207" s="291"/>
      <c r="G207" s="291"/>
      <c r="H207" s="291"/>
      <c r="I207" s="291"/>
      <c r="J207" s="291"/>
      <c r="K207" s="291"/>
      <c r="L207" s="291"/>
      <c r="M207" s="291"/>
      <c r="N207" s="291"/>
      <c r="O207" s="291"/>
      <c r="P207" s="291"/>
      <c r="Q207" s="291"/>
      <c r="R207" s="291"/>
      <c r="S207" s="291"/>
      <c r="T207" s="291"/>
      <c r="U207" s="291"/>
      <c r="V207" s="291"/>
      <c r="W207" s="291"/>
      <c r="X207" s="291"/>
      <c r="Y207" s="291"/>
    </row>
    <row r="208" spans="6:25" x14ac:dyDescent="0.25">
      <c r="F208" s="291"/>
      <c r="G208" s="291"/>
      <c r="H208" s="291"/>
      <c r="I208" s="291"/>
      <c r="J208" s="291"/>
      <c r="K208" s="291"/>
      <c r="L208" s="291"/>
      <c r="M208" s="291"/>
      <c r="N208" s="291"/>
      <c r="O208" s="291"/>
      <c r="P208" s="291"/>
      <c r="Q208" s="291"/>
      <c r="R208" s="291"/>
      <c r="S208" s="291"/>
      <c r="T208" s="291"/>
      <c r="U208" s="291"/>
      <c r="V208" s="291"/>
      <c r="W208" s="291"/>
      <c r="X208" s="291"/>
      <c r="Y208" s="291"/>
    </row>
    <row r="209" spans="6:25" x14ac:dyDescent="0.25">
      <c r="F209" s="291"/>
      <c r="G209" s="291"/>
      <c r="H209" s="291"/>
      <c r="I209" s="291"/>
      <c r="J209" s="291"/>
      <c r="K209" s="291"/>
      <c r="L209" s="291"/>
      <c r="M209" s="291"/>
      <c r="N209" s="291"/>
      <c r="O209" s="291"/>
      <c r="P209" s="291"/>
      <c r="Q209" s="291"/>
      <c r="R209" s="291"/>
      <c r="S209" s="291"/>
      <c r="T209" s="291"/>
      <c r="U209" s="291"/>
      <c r="V209" s="291"/>
      <c r="W209" s="291"/>
      <c r="X209" s="291"/>
      <c r="Y209" s="291"/>
    </row>
    <row r="210" spans="6:25" x14ac:dyDescent="0.25">
      <c r="F210" s="291"/>
      <c r="G210" s="291"/>
      <c r="H210" s="291"/>
      <c r="I210" s="291"/>
      <c r="J210" s="291"/>
      <c r="K210" s="291"/>
      <c r="L210" s="291"/>
      <c r="M210" s="291"/>
      <c r="N210" s="291"/>
      <c r="O210" s="291"/>
      <c r="P210" s="291"/>
      <c r="Q210" s="291"/>
      <c r="R210" s="291"/>
      <c r="S210" s="291"/>
      <c r="T210" s="291"/>
      <c r="U210" s="291"/>
      <c r="V210" s="291"/>
      <c r="W210" s="291"/>
      <c r="X210" s="291"/>
      <c r="Y210" s="291"/>
    </row>
    <row r="211" spans="6:25" x14ac:dyDescent="0.25">
      <c r="F211" s="291"/>
      <c r="G211" s="291"/>
      <c r="H211" s="291"/>
      <c r="I211" s="291"/>
      <c r="J211" s="291"/>
      <c r="K211" s="291"/>
      <c r="L211" s="291"/>
      <c r="M211" s="291"/>
      <c r="N211" s="291"/>
      <c r="O211" s="291"/>
      <c r="P211" s="291"/>
      <c r="Q211" s="291"/>
      <c r="R211" s="291"/>
      <c r="S211" s="291"/>
      <c r="T211" s="291"/>
      <c r="U211" s="291"/>
      <c r="V211" s="291"/>
      <c r="W211" s="291"/>
      <c r="X211" s="291"/>
      <c r="Y211" s="291"/>
    </row>
    <row r="212" spans="6:25" x14ac:dyDescent="0.25">
      <c r="F212" s="291"/>
      <c r="G212" s="291"/>
      <c r="H212" s="291"/>
      <c r="I212" s="291"/>
      <c r="J212" s="291"/>
      <c r="K212" s="291"/>
      <c r="L212" s="291"/>
      <c r="M212" s="291"/>
      <c r="N212" s="291"/>
      <c r="O212" s="291"/>
      <c r="P212" s="291"/>
      <c r="Q212" s="291"/>
      <c r="R212" s="291"/>
      <c r="S212" s="291"/>
      <c r="T212" s="291"/>
      <c r="U212" s="291"/>
      <c r="V212" s="291"/>
      <c r="W212" s="291"/>
      <c r="X212" s="291"/>
      <c r="Y212" s="291"/>
    </row>
    <row r="213" spans="6:25" x14ac:dyDescent="0.25">
      <c r="F213" s="291"/>
      <c r="G213" s="291"/>
      <c r="H213" s="291"/>
      <c r="I213" s="291"/>
      <c r="J213" s="291"/>
      <c r="K213" s="291"/>
      <c r="L213" s="291"/>
      <c r="M213" s="291"/>
      <c r="N213" s="291"/>
      <c r="O213" s="291"/>
      <c r="P213" s="291"/>
      <c r="Q213" s="291"/>
      <c r="R213" s="291"/>
      <c r="S213" s="291"/>
      <c r="T213" s="291"/>
      <c r="U213" s="291"/>
      <c r="V213" s="291"/>
      <c r="W213" s="291"/>
      <c r="X213" s="291"/>
      <c r="Y213" s="291"/>
    </row>
    <row r="214" spans="6:25" x14ac:dyDescent="0.25">
      <c r="F214" s="291"/>
      <c r="G214" s="291"/>
      <c r="H214" s="291"/>
      <c r="I214" s="291"/>
      <c r="J214" s="291"/>
      <c r="K214" s="291"/>
      <c r="L214" s="291"/>
      <c r="M214" s="291"/>
      <c r="N214" s="291"/>
      <c r="O214" s="291"/>
      <c r="P214" s="291"/>
      <c r="Q214" s="291"/>
      <c r="R214" s="291"/>
      <c r="S214" s="291"/>
      <c r="T214" s="291"/>
      <c r="U214" s="291"/>
      <c r="V214" s="291"/>
      <c r="W214" s="291"/>
      <c r="X214" s="291"/>
      <c r="Y214" s="291"/>
    </row>
    <row r="215" spans="6:25" x14ac:dyDescent="0.25">
      <c r="F215" s="291"/>
      <c r="G215" s="291"/>
      <c r="H215" s="291"/>
      <c r="I215" s="291"/>
      <c r="J215" s="291"/>
      <c r="K215" s="291"/>
      <c r="L215" s="291"/>
      <c r="M215" s="291"/>
      <c r="N215" s="291"/>
      <c r="O215" s="291"/>
      <c r="P215" s="291"/>
      <c r="Q215" s="291"/>
      <c r="R215" s="291"/>
      <c r="S215" s="291"/>
      <c r="T215" s="291"/>
      <c r="U215" s="291"/>
      <c r="V215" s="291"/>
      <c r="W215" s="291"/>
      <c r="X215" s="291"/>
      <c r="Y215" s="291"/>
    </row>
    <row r="216" spans="6:25" x14ac:dyDescent="0.25">
      <c r="F216" s="291"/>
      <c r="G216" s="291"/>
      <c r="H216" s="291"/>
      <c r="I216" s="291"/>
      <c r="J216" s="291"/>
      <c r="K216" s="291"/>
      <c r="L216" s="291"/>
      <c r="M216" s="291"/>
      <c r="N216" s="291"/>
      <c r="O216" s="291"/>
      <c r="P216" s="291"/>
      <c r="Q216" s="291"/>
      <c r="R216" s="291"/>
      <c r="S216" s="291"/>
      <c r="T216" s="291"/>
      <c r="U216" s="291"/>
      <c r="V216" s="291"/>
      <c r="W216" s="291"/>
      <c r="X216" s="291"/>
      <c r="Y216" s="291"/>
    </row>
    <row r="217" spans="6:25" x14ac:dyDescent="0.25">
      <c r="F217" s="291"/>
      <c r="G217" s="291"/>
      <c r="H217" s="291"/>
      <c r="I217" s="291"/>
      <c r="J217" s="291"/>
      <c r="K217" s="291"/>
      <c r="L217" s="291"/>
      <c r="M217" s="291"/>
      <c r="N217" s="291"/>
      <c r="O217" s="291"/>
      <c r="P217" s="291"/>
      <c r="Q217" s="291"/>
      <c r="R217" s="291"/>
      <c r="S217" s="291"/>
      <c r="T217" s="291"/>
      <c r="U217" s="291"/>
      <c r="V217" s="291"/>
      <c r="W217" s="291"/>
      <c r="X217" s="291"/>
      <c r="Y217" s="291"/>
    </row>
    <row r="218" spans="6:25" x14ac:dyDescent="0.25">
      <c r="F218" s="291"/>
      <c r="G218" s="291"/>
      <c r="H218" s="291"/>
      <c r="I218" s="291"/>
      <c r="J218" s="291"/>
      <c r="K218" s="291"/>
      <c r="L218" s="291"/>
      <c r="M218" s="291"/>
      <c r="N218" s="291"/>
      <c r="O218" s="291"/>
      <c r="P218" s="291"/>
      <c r="Q218" s="291"/>
      <c r="R218" s="291"/>
      <c r="S218" s="291"/>
      <c r="T218" s="291"/>
      <c r="U218" s="291"/>
      <c r="V218" s="291"/>
      <c r="W218" s="291"/>
      <c r="X218" s="291"/>
      <c r="Y218" s="291"/>
    </row>
    <row r="219" spans="6:25" x14ac:dyDescent="0.25">
      <c r="F219" s="291"/>
      <c r="G219" s="291"/>
      <c r="H219" s="291"/>
      <c r="I219" s="291"/>
      <c r="J219" s="291"/>
      <c r="K219" s="291"/>
      <c r="L219" s="291"/>
      <c r="M219" s="291"/>
      <c r="N219" s="291"/>
      <c r="O219" s="291"/>
      <c r="P219" s="291"/>
      <c r="Q219" s="291"/>
      <c r="R219" s="291"/>
      <c r="S219" s="291"/>
      <c r="T219" s="291"/>
      <c r="U219" s="291"/>
      <c r="V219" s="291"/>
      <c r="W219" s="291"/>
      <c r="X219" s="291"/>
      <c r="Y219" s="291"/>
    </row>
    <row r="220" spans="6:25" x14ac:dyDescent="0.25">
      <c r="F220" s="291"/>
      <c r="G220" s="291"/>
      <c r="H220" s="291"/>
      <c r="I220" s="291"/>
      <c r="J220" s="291"/>
      <c r="K220" s="291"/>
      <c r="L220" s="291"/>
      <c r="M220" s="291"/>
      <c r="N220" s="291"/>
      <c r="O220" s="291"/>
      <c r="P220" s="291"/>
      <c r="Q220" s="291"/>
      <c r="R220" s="291"/>
      <c r="S220" s="291"/>
      <c r="T220" s="291"/>
      <c r="U220" s="291"/>
      <c r="V220" s="291"/>
      <c r="W220" s="291"/>
      <c r="X220" s="291"/>
      <c r="Y220" s="291"/>
    </row>
    <row r="221" spans="6:25" x14ac:dyDescent="0.25">
      <c r="F221" s="291"/>
      <c r="G221" s="291"/>
      <c r="H221" s="291"/>
      <c r="I221" s="291"/>
      <c r="J221" s="291"/>
      <c r="K221" s="291"/>
      <c r="L221" s="291"/>
      <c r="M221" s="291"/>
      <c r="N221" s="291"/>
      <c r="O221" s="291"/>
      <c r="P221" s="291"/>
      <c r="Q221" s="291"/>
      <c r="R221" s="291"/>
      <c r="S221" s="291"/>
      <c r="T221" s="291"/>
      <c r="U221" s="291"/>
      <c r="V221" s="291"/>
      <c r="W221" s="291"/>
      <c r="X221" s="291"/>
      <c r="Y221" s="291"/>
    </row>
    <row r="222" spans="6:25" x14ac:dyDescent="0.25">
      <c r="F222" s="291"/>
      <c r="G222" s="291"/>
      <c r="H222" s="291"/>
      <c r="I222" s="291"/>
      <c r="J222" s="291"/>
      <c r="K222" s="291"/>
      <c r="L222" s="291"/>
      <c r="M222" s="291"/>
      <c r="N222" s="291"/>
      <c r="O222" s="291"/>
      <c r="P222" s="291"/>
      <c r="Q222" s="291"/>
      <c r="R222" s="291"/>
      <c r="S222" s="291"/>
      <c r="T222" s="291"/>
      <c r="U222" s="291"/>
      <c r="V222" s="291"/>
      <c r="W222" s="291"/>
      <c r="X222" s="291"/>
      <c r="Y222" s="291"/>
    </row>
    <row r="223" spans="6:25" x14ac:dyDescent="0.25">
      <c r="F223" s="291"/>
      <c r="G223" s="291"/>
      <c r="H223" s="291"/>
      <c r="I223" s="291"/>
      <c r="J223" s="291"/>
      <c r="K223" s="291"/>
      <c r="L223" s="291"/>
      <c r="M223" s="291"/>
      <c r="N223" s="291"/>
      <c r="O223" s="291"/>
      <c r="P223" s="291"/>
      <c r="Q223" s="291"/>
      <c r="R223" s="291"/>
      <c r="S223" s="291"/>
      <c r="T223" s="291"/>
      <c r="U223" s="291"/>
      <c r="V223" s="291"/>
      <c r="W223" s="291"/>
      <c r="X223" s="291"/>
      <c r="Y223" s="291"/>
    </row>
    <row r="224" spans="6:25" x14ac:dyDescent="0.25">
      <c r="F224" s="291"/>
      <c r="G224" s="291"/>
      <c r="H224" s="291"/>
      <c r="I224" s="291"/>
      <c r="J224" s="291"/>
      <c r="K224" s="291"/>
      <c r="L224" s="291"/>
      <c r="M224" s="291"/>
      <c r="N224" s="291"/>
      <c r="O224" s="291"/>
      <c r="P224" s="291"/>
      <c r="Q224" s="291"/>
      <c r="R224" s="291"/>
      <c r="S224" s="291"/>
      <c r="T224" s="291"/>
      <c r="U224" s="291"/>
      <c r="V224" s="291"/>
      <c r="W224" s="291"/>
      <c r="X224" s="291"/>
      <c r="Y224" s="291"/>
    </row>
    <row r="225" spans="6:25" x14ac:dyDescent="0.25">
      <c r="F225" s="291"/>
      <c r="G225" s="291"/>
      <c r="H225" s="291"/>
      <c r="I225" s="291"/>
      <c r="J225" s="291"/>
      <c r="K225" s="291"/>
      <c r="L225" s="291"/>
      <c r="M225" s="291"/>
      <c r="N225" s="291"/>
      <c r="O225" s="291"/>
      <c r="P225" s="291"/>
      <c r="Q225" s="291"/>
      <c r="R225" s="291"/>
      <c r="S225" s="291"/>
      <c r="T225" s="291"/>
      <c r="U225" s="291"/>
      <c r="V225" s="291"/>
      <c r="W225" s="291"/>
      <c r="X225" s="291"/>
      <c r="Y225" s="291"/>
    </row>
    <row r="226" spans="6:25" x14ac:dyDescent="0.25">
      <c r="F226" s="291"/>
      <c r="G226" s="291"/>
      <c r="H226" s="291"/>
      <c r="I226" s="291"/>
      <c r="J226" s="291"/>
      <c r="K226" s="291"/>
      <c r="L226" s="291"/>
      <c r="M226" s="291"/>
      <c r="N226" s="291"/>
      <c r="O226" s="291"/>
      <c r="P226" s="291"/>
      <c r="Q226" s="291"/>
      <c r="R226" s="291"/>
      <c r="S226" s="291"/>
      <c r="T226" s="291"/>
      <c r="U226" s="291"/>
      <c r="V226" s="291"/>
      <c r="W226" s="291"/>
      <c r="X226" s="291"/>
      <c r="Y226" s="291"/>
    </row>
    <row r="227" spans="6:25" x14ac:dyDescent="0.25">
      <c r="F227" s="291"/>
      <c r="G227" s="291"/>
      <c r="H227" s="291"/>
      <c r="I227" s="291"/>
      <c r="J227" s="291"/>
      <c r="K227" s="291"/>
      <c r="L227" s="291"/>
      <c r="M227" s="291"/>
      <c r="N227" s="291"/>
      <c r="O227" s="291"/>
      <c r="P227" s="291"/>
      <c r="Q227" s="291"/>
      <c r="R227" s="291"/>
      <c r="S227" s="291"/>
      <c r="T227" s="291"/>
      <c r="U227" s="291"/>
      <c r="V227" s="291"/>
      <c r="W227" s="291"/>
      <c r="X227" s="291"/>
      <c r="Y227" s="291"/>
    </row>
    <row r="228" spans="6:25" x14ac:dyDescent="0.25">
      <c r="F228" s="291"/>
      <c r="G228" s="291"/>
      <c r="H228" s="291"/>
      <c r="I228" s="291"/>
      <c r="J228" s="291"/>
      <c r="K228" s="291"/>
      <c r="L228" s="291"/>
      <c r="M228" s="291"/>
      <c r="N228" s="291"/>
      <c r="O228" s="291"/>
      <c r="P228" s="291"/>
      <c r="Q228" s="291"/>
      <c r="R228" s="291"/>
      <c r="S228" s="291"/>
      <c r="T228" s="291"/>
      <c r="U228" s="291"/>
      <c r="V228" s="291"/>
      <c r="W228" s="291"/>
      <c r="X228" s="291"/>
      <c r="Y228" s="291"/>
    </row>
    <row r="229" spans="6:25" x14ac:dyDescent="0.25">
      <c r="F229" s="291"/>
      <c r="G229" s="291"/>
      <c r="H229" s="291"/>
      <c r="I229" s="291"/>
      <c r="J229" s="291"/>
      <c r="K229" s="291"/>
      <c r="L229" s="291"/>
      <c r="M229" s="291"/>
      <c r="N229" s="291"/>
      <c r="O229" s="291"/>
      <c r="P229" s="291"/>
      <c r="Q229" s="291"/>
      <c r="R229" s="291"/>
      <c r="S229" s="291"/>
      <c r="T229" s="291"/>
      <c r="U229" s="291"/>
      <c r="V229" s="291"/>
      <c r="W229" s="291"/>
      <c r="X229" s="291"/>
      <c r="Y229" s="291"/>
    </row>
    <row r="230" spans="6:25" x14ac:dyDescent="0.25">
      <c r="F230" s="291"/>
      <c r="G230" s="291"/>
      <c r="H230" s="291"/>
      <c r="I230" s="291"/>
      <c r="J230" s="291"/>
      <c r="K230" s="291"/>
      <c r="L230" s="291"/>
      <c r="M230" s="291"/>
      <c r="N230" s="291"/>
      <c r="O230" s="291"/>
      <c r="P230" s="291"/>
      <c r="Q230" s="291"/>
      <c r="R230" s="291"/>
      <c r="S230" s="291"/>
      <c r="T230" s="291"/>
      <c r="U230" s="291"/>
      <c r="V230" s="291"/>
      <c r="W230" s="291"/>
      <c r="X230" s="291"/>
      <c r="Y230" s="291"/>
    </row>
    <row r="231" spans="6:25" x14ac:dyDescent="0.25">
      <c r="F231" s="291"/>
      <c r="G231" s="291"/>
      <c r="H231" s="291"/>
      <c r="I231" s="291"/>
      <c r="J231" s="291"/>
      <c r="K231" s="291"/>
      <c r="L231" s="291"/>
      <c r="M231" s="291"/>
      <c r="N231" s="291"/>
      <c r="O231" s="291"/>
      <c r="P231" s="291"/>
      <c r="Q231" s="291"/>
      <c r="R231" s="291"/>
      <c r="S231" s="291"/>
      <c r="T231" s="291"/>
      <c r="U231" s="291"/>
      <c r="V231" s="291"/>
      <c r="W231" s="291"/>
      <c r="X231" s="291"/>
      <c r="Y231" s="291"/>
    </row>
    <row r="232" spans="6:25" x14ac:dyDescent="0.25">
      <c r="F232" s="291"/>
      <c r="G232" s="291"/>
      <c r="H232" s="291"/>
      <c r="I232" s="291"/>
      <c r="J232" s="291"/>
      <c r="K232" s="291"/>
      <c r="L232" s="291"/>
      <c r="M232" s="291"/>
      <c r="N232" s="291"/>
      <c r="O232" s="291"/>
      <c r="P232" s="291"/>
      <c r="Q232" s="291"/>
      <c r="R232" s="291"/>
      <c r="S232" s="291"/>
      <c r="T232" s="291"/>
      <c r="U232" s="291"/>
      <c r="V232" s="291"/>
      <c r="W232" s="291"/>
      <c r="X232" s="291"/>
      <c r="Y232" s="291"/>
    </row>
    <row r="233" spans="6:25" x14ac:dyDescent="0.25">
      <c r="F233" s="291"/>
      <c r="G233" s="291"/>
      <c r="H233" s="291"/>
      <c r="I233" s="291"/>
      <c r="J233" s="291"/>
      <c r="K233" s="291"/>
      <c r="L233" s="291"/>
      <c r="M233" s="291"/>
      <c r="N233" s="291"/>
      <c r="O233" s="291"/>
      <c r="P233" s="291"/>
      <c r="Q233" s="291"/>
      <c r="R233" s="291"/>
      <c r="S233" s="291"/>
      <c r="T233" s="291"/>
      <c r="U233" s="291"/>
      <c r="V233" s="291"/>
      <c r="W233" s="291"/>
      <c r="X233" s="291"/>
      <c r="Y233" s="291"/>
    </row>
    <row r="234" spans="6:25" x14ac:dyDescent="0.25">
      <c r="F234" s="291"/>
      <c r="G234" s="291"/>
      <c r="H234" s="291"/>
      <c r="I234" s="291"/>
      <c r="J234" s="291"/>
      <c r="K234" s="291"/>
      <c r="L234" s="291"/>
      <c r="M234" s="291"/>
      <c r="N234" s="291"/>
      <c r="O234" s="291"/>
      <c r="P234" s="291"/>
      <c r="Q234" s="291"/>
      <c r="R234" s="291"/>
      <c r="S234" s="291"/>
      <c r="T234" s="291"/>
      <c r="U234" s="291"/>
      <c r="V234" s="291"/>
      <c r="W234" s="291"/>
      <c r="X234" s="291"/>
      <c r="Y234" s="291"/>
    </row>
    <row r="235" spans="6:25" x14ac:dyDescent="0.25">
      <c r="F235" s="291"/>
      <c r="G235" s="291"/>
      <c r="H235" s="291"/>
      <c r="I235" s="291"/>
      <c r="J235" s="291"/>
      <c r="K235" s="291"/>
      <c r="L235" s="291"/>
      <c r="M235" s="291"/>
      <c r="N235" s="291"/>
      <c r="O235" s="291"/>
      <c r="P235" s="291"/>
      <c r="Q235" s="291"/>
      <c r="R235" s="291"/>
      <c r="S235" s="291"/>
      <c r="T235" s="291"/>
      <c r="U235" s="291"/>
      <c r="V235" s="291"/>
      <c r="W235" s="291"/>
      <c r="X235" s="291"/>
      <c r="Y235" s="291"/>
    </row>
    <row r="236" spans="6:25" x14ac:dyDescent="0.25">
      <c r="F236" s="291"/>
      <c r="G236" s="291"/>
      <c r="H236" s="291"/>
      <c r="I236" s="291"/>
      <c r="J236" s="291"/>
      <c r="K236" s="291"/>
      <c r="L236" s="291"/>
      <c r="M236" s="291"/>
      <c r="N236" s="291"/>
      <c r="O236" s="291"/>
      <c r="P236" s="291"/>
      <c r="Q236" s="291"/>
      <c r="R236" s="291"/>
      <c r="S236" s="291"/>
      <c r="T236" s="291"/>
      <c r="U236" s="291"/>
      <c r="V236" s="291"/>
      <c r="W236" s="291"/>
      <c r="X236" s="291"/>
      <c r="Y236" s="291"/>
    </row>
    <row r="237" spans="6:25" x14ac:dyDescent="0.25">
      <c r="F237" s="291"/>
      <c r="G237" s="291"/>
      <c r="H237" s="291"/>
      <c r="I237" s="291"/>
      <c r="J237" s="291"/>
      <c r="K237" s="291"/>
      <c r="L237" s="291"/>
      <c r="M237" s="291"/>
      <c r="N237" s="291"/>
      <c r="O237" s="291"/>
      <c r="P237" s="291"/>
      <c r="Q237" s="291"/>
      <c r="R237" s="291"/>
      <c r="S237" s="291"/>
      <c r="T237" s="291"/>
      <c r="U237" s="291"/>
      <c r="V237" s="291"/>
      <c r="W237" s="291"/>
      <c r="X237" s="291"/>
      <c r="Y237" s="291"/>
    </row>
    <row r="238" spans="6:25" x14ac:dyDescent="0.25">
      <c r="F238" s="291"/>
      <c r="G238" s="291"/>
      <c r="H238" s="291"/>
      <c r="I238" s="291"/>
      <c r="J238" s="291"/>
      <c r="K238" s="291"/>
      <c r="L238" s="291"/>
      <c r="M238" s="291"/>
      <c r="N238" s="291"/>
      <c r="O238" s="291"/>
      <c r="P238" s="291"/>
      <c r="Q238" s="291"/>
      <c r="R238" s="291"/>
      <c r="S238" s="291"/>
      <c r="T238" s="291"/>
      <c r="U238" s="291"/>
      <c r="V238" s="291"/>
      <c r="W238" s="291"/>
      <c r="X238" s="291"/>
      <c r="Y238" s="291"/>
    </row>
    <row r="239" spans="6:25" x14ac:dyDescent="0.25">
      <c r="F239" s="291"/>
      <c r="G239" s="291"/>
      <c r="H239" s="291"/>
      <c r="I239" s="291"/>
      <c r="J239" s="291"/>
      <c r="K239" s="291"/>
      <c r="L239" s="291"/>
      <c r="M239" s="291"/>
      <c r="N239" s="291"/>
      <c r="O239" s="291"/>
      <c r="P239" s="291"/>
      <c r="Q239" s="291"/>
      <c r="R239" s="291"/>
      <c r="S239" s="291"/>
      <c r="T239" s="291"/>
      <c r="U239" s="291"/>
      <c r="V239" s="291"/>
      <c r="W239" s="291"/>
      <c r="X239" s="291"/>
      <c r="Y239" s="291"/>
    </row>
    <row r="240" spans="6:25" x14ac:dyDescent="0.25">
      <c r="F240" s="291"/>
      <c r="G240" s="291"/>
      <c r="H240" s="291"/>
      <c r="I240" s="291"/>
      <c r="J240" s="291"/>
      <c r="K240" s="291"/>
      <c r="L240" s="291"/>
      <c r="M240" s="291"/>
      <c r="N240" s="291"/>
      <c r="O240" s="291"/>
      <c r="P240" s="291"/>
      <c r="Q240" s="291"/>
      <c r="R240" s="291"/>
      <c r="S240" s="291"/>
      <c r="T240" s="291"/>
      <c r="U240" s="291"/>
      <c r="V240" s="291"/>
      <c r="W240" s="291"/>
      <c r="X240" s="291"/>
      <c r="Y240" s="291"/>
    </row>
    <row r="241" spans="6:25" x14ac:dyDescent="0.25">
      <c r="F241" s="291"/>
      <c r="G241" s="291"/>
      <c r="H241" s="291"/>
      <c r="I241" s="291"/>
      <c r="J241" s="291"/>
      <c r="K241" s="291"/>
      <c r="L241" s="291"/>
      <c r="M241" s="291"/>
      <c r="N241" s="291"/>
      <c r="O241" s="291"/>
      <c r="P241" s="291"/>
      <c r="Q241" s="291"/>
      <c r="R241" s="291"/>
      <c r="S241" s="291"/>
      <c r="T241" s="291"/>
      <c r="U241" s="291"/>
      <c r="V241" s="291"/>
      <c r="W241" s="291"/>
      <c r="X241" s="291"/>
      <c r="Y241" s="291"/>
    </row>
    <row r="242" spans="6:25" x14ac:dyDescent="0.25">
      <c r="F242" s="291"/>
      <c r="G242" s="291"/>
      <c r="H242" s="291"/>
      <c r="I242" s="291"/>
      <c r="J242" s="291"/>
      <c r="K242" s="291"/>
      <c r="L242" s="291"/>
      <c r="M242" s="291"/>
      <c r="N242" s="291"/>
      <c r="O242" s="291"/>
      <c r="P242" s="291"/>
      <c r="Q242" s="291"/>
      <c r="R242" s="291"/>
      <c r="S242" s="291"/>
      <c r="T242" s="291"/>
      <c r="U242" s="291"/>
      <c r="V242" s="291"/>
      <c r="W242" s="291"/>
      <c r="X242" s="291"/>
      <c r="Y242" s="291"/>
    </row>
    <row r="243" spans="6:25" x14ac:dyDescent="0.25">
      <c r="F243" s="291"/>
      <c r="G243" s="291"/>
      <c r="H243" s="291"/>
      <c r="I243" s="291"/>
      <c r="J243" s="291"/>
      <c r="K243" s="291"/>
      <c r="L243" s="291"/>
      <c r="M243" s="291"/>
      <c r="N243" s="291"/>
      <c r="O243" s="291"/>
      <c r="P243" s="291"/>
      <c r="Q243" s="291"/>
      <c r="R243" s="291"/>
      <c r="S243" s="291"/>
      <c r="T243" s="291"/>
      <c r="U243" s="291"/>
      <c r="V243" s="291"/>
      <c r="W243" s="291"/>
      <c r="X243" s="291"/>
      <c r="Y243" s="291"/>
    </row>
    <row r="244" spans="6:25" x14ac:dyDescent="0.25">
      <c r="F244" s="291"/>
      <c r="G244" s="291"/>
      <c r="H244" s="291"/>
      <c r="I244" s="291"/>
      <c r="J244" s="291"/>
      <c r="K244" s="291"/>
      <c r="L244" s="291"/>
      <c r="M244" s="291"/>
      <c r="N244" s="291"/>
      <c r="O244" s="291"/>
      <c r="P244" s="291"/>
      <c r="Q244" s="291"/>
      <c r="R244" s="291"/>
      <c r="S244" s="291"/>
      <c r="T244" s="291"/>
      <c r="U244" s="291"/>
      <c r="V244" s="291"/>
      <c r="W244" s="291"/>
      <c r="X244" s="291"/>
      <c r="Y244" s="291"/>
    </row>
    <row r="245" spans="6:25" x14ac:dyDescent="0.25">
      <c r="F245" s="291"/>
      <c r="G245" s="291"/>
      <c r="H245" s="291"/>
      <c r="I245" s="291"/>
      <c r="J245" s="291"/>
      <c r="K245" s="291"/>
      <c r="L245" s="291"/>
      <c r="M245" s="291"/>
      <c r="N245" s="291"/>
      <c r="O245" s="291"/>
      <c r="P245" s="291"/>
      <c r="Q245" s="291"/>
      <c r="R245" s="291"/>
      <c r="S245" s="291"/>
      <c r="T245" s="291"/>
      <c r="U245" s="291"/>
      <c r="V245" s="291"/>
      <c r="W245" s="291"/>
      <c r="X245" s="291"/>
      <c r="Y245" s="291"/>
    </row>
    <row r="246" spans="6:25" x14ac:dyDescent="0.25">
      <c r="F246" s="291"/>
      <c r="G246" s="291"/>
      <c r="H246" s="291"/>
      <c r="I246" s="291"/>
      <c r="J246" s="291"/>
      <c r="K246" s="291"/>
      <c r="L246" s="291"/>
      <c r="M246" s="291"/>
      <c r="N246" s="291"/>
      <c r="O246" s="291"/>
      <c r="P246" s="291"/>
      <c r="Q246" s="291"/>
      <c r="R246" s="291"/>
      <c r="S246" s="291"/>
      <c r="T246" s="291"/>
      <c r="U246" s="291"/>
      <c r="V246" s="291"/>
      <c r="W246" s="291"/>
      <c r="X246" s="291"/>
      <c r="Y246" s="291"/>
    </row>
    <row r="247" spans="6:25" x14ac:dyDescent="0.25">
      <c r="F247" s="291"/>
      <c r="G247" s="291"/>
      <c r="H247" s="291"/>
      <c r="I247" s="291"/>
      <c r="J247" s="291"/>
      <c r="K247" s="291"/>
      <c r="L247" s="291"/>
      <c r="M247" s="291"/>
      <c r="N247" s="291"/>
      <c r="O247" s="291"/>
      <c r="P247" s="291"/>
      <c r="Q247" s="291"/>
      <c r="R247" s="291"/>
      <c r="S247" s="291"/>
      <c r="T247" s="291"/>
      <c r="U247" s="291"/>
      <c r="V247" s="291"/>
      <c r="W247" s="291"/>
      <c r="X247" s="291"/>
      <c r="Y247" s="291"/>
    </row>
    <row r="248" spans="6:25" x14ac:dyDescent="0.25">
      <c r="F248" s="291"/>
      <c r="G248" s="291"/>
      <c r="H248" s="291"/>
      <c r="I248" s="291"/>
      <c r="J248" s="291"/>
      <c r="K248" s="291"/>
      <c r="L248" s="291"/>
      <c r="M248" s="291"/>
      <c r="N248" s="291"/>
      <c r="O248" s="291"/>
      <c r="P248" s="291"/>
      <c r="Q248" s="291"/>
      <c r="R248" s="291"/>
      <c r="S248" s="291"/>
      <c r="T248" s="291"/>
      <c r="U248" s="291"/>
      <c r="V248" s="291"/>
      <c r="W248" s="291"/>
      <c r="X248" s="291"/>
      <c r="Y248" s="291"/>
    </row>
    <row r="249" spans="6:25" x14ac:dyDescent="0.25">
      <c r="F249" s="291"/>
      <c r="G249" s="291"/>
      <c r="H249" s="291"/>
      <c r="I249" s="291"/>
      <c r="J249" s="291"/>
      <c r="K249" s="291"/>
      <c r="L249" s="291"/>
      <c r="M249" s="291"/>
      <c r="N249" s="291"/>
      <c r="O249" s="291"/>
      <c r="P249" s="291"/>
      <c r="Q249" s="291"/>
      <c r="R249" s="291"/>
      <c r="S249" s="291"/>
      <c r="T249" s="291"/>
      <c r="U249" s="291"/>
      <c r="V249" s="291"/>
      <c r="W249" s="291"/>
      <c r="X249" s="291"/>
      <c r="Y249" s="291"/>
    </row>
    <row r="250" spans="6:25" x14ac:dyDescent="0.25">
      <c r="F250" s="291"/>
      <c r="G250" s="291"/>
      <c r="H250" s="291"/>
      <c r="I250" s="291"/>
      <c r="J250" s="291"/>
      <c r="K250" s="291"/>
      <c r="L250" s="291"/>
      <c r="M250" s="291"/>
      <c r="N250" s="291"/>
      <c r="O250" s="291"/>
      <c r="P250" s="291"/>
      <c r="Q250" s="291"/>
      <c r="R250" s="291"/>
      <c r="S250" s="291"/>
      <c r="T250" s="291"/>
      <c r="U250" s="291"/>
      <c r="V250" s="291"/>
      <c r="W250" s="291"/>
      <c r="X250" s="291"/>
      <c r="Y250" s="291"/>
    </row>
    <row r="251" spans="6:25" x14ac:dyDescent="0.25">
      <c r="F251" s="291"/>
      <c r="G251" s="291"/>
      <c r="H251" s="291"/>
      <c r="I251" s="291"/>
      <c r="J251" s="291"/>
      <c r="K251" s="291"/>
      <c r="L251" s="291"/>
      <c r="M251" s="291"/>
      <c r="N251" s="291"/>
      <c r="O251" s="291"/>
      <c r="P251" s="291"/>
      <c r="Q251" s="291"/>
      <c r="R251" s="291"/>
      <c r="S251" s="291"/>
      <c r="T251" s="291"/>
      <c r="U251" s="291"/>
      <c r="V251" s="291"/>
      <c r="W251" s="291"/>
      <c r="X251" s="291"/>
      <c r="Y251" s="291"/>
    </row>
    <row r="252" spans="6:25" x14ac:dyDescent="0.25">
      <c r="F252" s="291"/>
      <c r="G252" s="291"/>
      <c r="H252" s="291"/>
      <c r="I252" s="291"/>
      <c r="J252" s="291"/>
      <c r="K252" s="291"/>
      <c r="L252" s="291"/>
      <c r="M252" s="291"/>
      <c r="N252" s="291"/>
      <c r="O252" s="291"/>
      <c r="P252" s="291"/>
      <c r="Q252" s="291"/>
      <c r="R252" s="291"/>
      <c r="S252" s="291"/>
      <c r="T252" s="291"/>
      <c r="U252" s="291"/>
      <c r="V252" s="291"/>
      <c r="W252" s="291"/>
      <c r="X252" s="291"/>
      <c r="Y252" s="291"/>
    </row>
    <row r="253" spans="6:25" x14ac:dyDescent="0.25">
      <c r="F253" s="291"/>
      <c r="G253" s="291"/>
      <c r="H253" s="291"/>
      <c r="I253" s="291"/>
      <c r="J253" s="291"/>
      <c r="K253" s="291"/>
      <c r="L253" s="291"/>
      <c r="M253" s="291"/>
      <c r="N253" s="291"/>
      <c r="O253" s="291"/>
      <c r="P253" s="291"/>
      <c r="Q253" s="291"/>
      <c r="R253" s="291"/>
      <c r="S253" s="291"/>
      <c r="T253" s="291"/>
      <c r="U253" s="291"/>
      <c r="V253" s="291"/>
      <c r="W253" s="291"/>
      <c r="X253" s="291"/>
      <c r="Y253" s="291"/>
    </row>
    <row r="254" spans="6:25" x14ac:dyDescent="0.25">
      <c r="F254" s="291"/>
      <c r="G254" s="291"/>
      <c r="H254" s="291"/>
      <c r="I254" s="291"/>
      <c r="J254" s="291"/>
      <c r="K254" s="291"/>
      <c r="L254" s="291"/>
      <c r="M254" s="291"/>
      <c r="N254" s="291"/>
      <c r="O254" s="291"/>
      <c r="P254" s="291"/>
      <c r="Q254" s="291"/>
      <c r="R254" s="291"/>
      <c r="S254" s="291"/>
      <c r="T254" s="291"/>
      <c r="U254" s="291"/>
      <c r="V254" s="291"/>
      <c r="W254" s="291"/>
      <c r="X254" s="291"/>
      <c r="Y254" s="291"/>
    </row>
    <row r="255" spans="6:25" x14ac:dyDescent="0.25">
      <c r="F255" s="291"/>
      <c r="G255" s="291"/>
      <c r="H255" s="291"/>
      <c r="I255" s="291"/>
      <c r="J255" s="291"/>
      <c r="K255" s="291"/>
      <c r="L255" s="291"/>
      <c r="M255" s="291"/>
      <c r="N255" s="291"/>
      <c r="O255" s="291"/>
      <c r="P255" s="291"/>
      <c r="Q255" s="291"/>
      <c r="R255" s="291"/>
      <c r="S255" s="291"/>
      <c r="T255" s="291"/>
      <c r="U255" s="291"/>
      <c r="V255" s="291"/>
      <c r="W255" s="291"/>
      <c r="X255" s="291"/>
      <c r="Y255" s="291"/>
    </row>
    <row r="256" spans="6:25" x14ac:dyDescent="0.25">
      <c r="F256" s="291"/>
      <c r="G256" s="291"/>
      <c r="H256" s="291"/>
      <c r="I256" s="291"/>
      <c r="J256" s="291"/>
      <c r="K256" s="291"/>
      <c r="L256" s="291"/>
      <c r="M256" s="291"/>
      <c r="N256" s="291"/>
      <c r="O256" s="291"/>
      <c r="P256" s="291"/>
      <c r="Q256" s="291"/>
      <c r="R256" s="291"/>
      <c r="S256" s="291"/>
      <c r="T256" s="291"/>
      <c r="U256" s="291"/>
      <c r="V256" s="291"/>
      <c r="W256" s="291"/>
      <c r="X256" s="291"/>
      <c r="Y256" s="291"/>
    </row>
    <row r="257" spans="6:25" x14ac:dyDescent="0.25">
      <c r="F257" s="291"/>
      <c r="G257" s="291"/>
      <c r="H257" s="291"/>
      <c r="I257" s="291"/>
      <c r="J257" s="291"/>
      <c r="K257" s="291"/>
      <c r="L257" s="291"/>
      <c r="M257" s="291"/>
      <c r="N257" s="291"/>
      <c r="O257" s="291"/>
      <c r="P257" s="291"/>
      <c r="Q257" s="291"/>
      <c r="R257" s="291"/>
      <c r="S257" s="291"/>
      <c r="T257" s="291"/>
      <c r="U257" s="291"/>
      <c r="V257" s="291"/>
      <c r="W257" s="291"/>
      <c r="X257" s="291"/>
      <c r="Y257" s="291"/>
    </row>
    <row r="258" spans="6:25" x14ac:dyDescent="0.25">
      <c r="F258" s="291"/>
      <c r="G258" s="291"/>
      <c r="H258" s="291"/>
      <c r="I258" s="291"/>
      <c r="J258" s="291"/>
      <c r="K258" s="291"/>
      <c r="L258" s="291"/>
      <c r="M258" s="291"/>
      <c r="N258" s="291"/>
      <c r="O258" s="291"/>
      <c r="P258" s="291"/>
      <c r="Q258" s="291"/>
      <c r="R258" s="291"/>
      <c r="S258" s="291"/>
      <c r="T258" s="291"/>
      <c r="U258" s="291"/>
      <c r="V258" s="291"/>
      <c r="W258" s="291"/>
      <c r="X258" s="291"/>
      <c r="Y258" s="291"/>
    </row>
    <row r="259" spans="6:25" x14ac:dyDescent="0.25">
      <c r="F259" s="291"/>
      <c r="G259" s="291"/>
      <c r="H259" s="291"/>
      <c r="I259" s="291"/>
      <c r="J259" s="291"/>
      <c r="K259" s="291"/>
      <c r="L259" s="291"/>
      <c r="M259" s="291"/>
      <c r="N259" s="291"/>
      <c r="O259" s="291"/>
      <c r="P259" s="291"/>
      <c r="Q259" s="291"/>
      <c r="R259" s="291"/>
      <c r="S259" s="291"/>
      <c r="T259" s="291"/>
      <c r="U259" s="291"/>
      <c r="V259" s="291"/>
      <c r="W259" s="291"/>
      <c r="X259" s="291"/>
      <c r="Y259" s="291"/>
    </row>
    <row r="260" spans="6:25" x14ac:dyDescent="0.25">
      <c r="F260" s="291"/>
      <c r="G260" s="291"/>
      <c r="H260" s="291"/>
      <c r="I260" s="291"/>
      <c r="J260" s="291"/>
      <c r="K260" s="291"/>
      <c r="L260" s="291"/>
      <c r="M260" s="291"/>
      <c r="N260" s="291"/>
      <c r="O260" s="291"/>
      <c r="P260" s="291"/>
      <c r="Q260" s="291"/>
      <c r="R260" s="291"/>
      <c r="S260" s="291"/>
      <c r="T260" s="291"/>
      <c r="U260" s="291"/>
      <c r="V260" s="291"/>
      <c r="W260" s="291"/>
      <c r="X260" s="291"/>
      <c r="Y260" s="291"/>
    </row>
    <row r="261" spans="6:25" x14ac:dyDescent="0.25">
      <c r="F261" s="291"/>
      <c r="G261" s="291"/>
      <c r="H261" s="291"/>
      <c r="I261" s="291"/>
      <c r="J261" s="291"/>
      <c r="K261" s="291"/>
      <c r="L261" s="291"/>
      <c r="M261" s="291"/>
      <c r="N261" s="291"/>
      <c r="O261" s="291"/>
      <c r="P261" s="291"/>
      <c r="Q261" s="291"/>
      <c r="R261" s="291"/>
      <c r="S261" s="291"/>
      <c r="T261" s="291"/>
      <c r="U261" s="291"/>
      <c r="V261" s="291"/>
      <c r="W261" s="291"/>
      <c r="X261" s="291"/>
      <c r="Y261" s="291"/>
    </row>
    <row r="262" spans="6:25" x14ac:dyDescent="0.25">
      <c r="F262" s="291"/>
      <c r="G262" s="291"/>
      <c r="H262" s="291"/>
      <c r="I262" s="291"/>
      <c r="J262" s="291"/>
      <c r="K262" s="291"/>
      <c r="L262" s="291"/>
      <c r="M262" s="291"/>
      <c r="N262" s="291"/>
      <c r="O262" s="291"/>
      <c r="P262" s="291"/>
      <c r="Q262" s="291"/>
      <c r="R262" s="291"/>
      <c r="S262" s="291"/>
      <c r="T262" s="291"/>
      <c r="U262" s="291"/>
      <c r="V262" s="291"/>
      <c r="W262" s="291"/>
      <c r="X262" s="291"/>
      <c r="Y262" s="291"/>
    </row>
    <row r="263" spans="6:25" x14ac:dyDescent="0.25">
      <c r="F263" s="291"/>
      <c r="G263" s="291"/>
      <c r="H263" s="291"/>
      <c r="I263" s="291"/>
      <c r="J263" s="291"/>
      <c r="K263" s="291"/>
      <c r="L263" s="291"/>
      <c r="M263" s="291"/>
      <c r="N263" s="291"/>
      <c r="O263" s="291"/>
      <c r="P263" s="291"/>
      <c r="Q263" s="291"/>
      <c r="R263" s="291"/>
      <c r="S263" s="291"/>
      <c r="T263" s="291"/>
      <c r="U263" s="291"/>
      <c r="V263" s="291"/>
      <c r="W263" s="291"/>
      <c r="X263" s="291"/>
      <c r="Y263" s="291"/>
    </row>
    <row r="264" spans="6:25" x14ac:dyDescent="0.25">
      <c r="F264" s="291"/>
      <c r="G264" s="291"/>
      <c r="H264" s="291"/>
      <c r="I264" s="291"/>
      <c r="J264" s="291"/>
      <c r="K264" s="291"/>
      <c r="L264" s="291"/>
      <c r="M264" s="291"/>
      <c r="N264" s="291"/>
      <c r="O264" s="291"/>
      <c r="P264" s="291"/>
      <c r="Q264" s="291"/>
      <c r="R264" s="291"/>
      <c r="S264" s="291"/>
      <c r="T264" s="291"/>
      <c r="U264" s="291"/>
      <c r="V264" s="291"/>
      <c r="W264" s="291"/>
      <c r="X264" s="291"/>
      <c r="Y264" s="291"/>
    </row>
    <row r="265" spans="6:25" x14ac:dyDescent="0.25">
      <c r="F265" s="291"/>
      <c r="G265" s="291"/>
      <c r="H265" s="291"/>
      <c r="I265" s="291"/>
      <c r="J265" s="291"/>
      <c r="K265" s="291"/>
      <c r="L265" s="291"/>
      <c r="M265" s="291"/>
      <c r="N265" s="291"/>
      <c r="O265" s="291"/>
      <c r="P265" s="291"/>
      <c r="Q265" s="291"/>
      <c r="R265" s="291"/>
      <c r="S265" s="291"/>
      <c r="T265" s="291"/>
      <c r="U265" s="291"/>
      <c r="V265" s="291"/>
      <c r="W265" s="291"/>
      <c r="X265" s="291"/>
      <c r="Y265" s="291"/>
    </row>
    <row r="266" spans="6:25" x14ac:dyDescent="0.25">
      <c r="F266" s="291"/>
      <c r="G266" s="291"/>
      <c r="H266" s="291"/>
      <c r="I266" s="291"/>
      <c r="J266" s="291"/>
      <c r="K266" s="291"/>
      <c r="L266" s="291"/>
      <c r="M266" s="291"/>
      <c r="N266" s="291"/>
      <c r="O266" s="291"/>
      <c r="P266" s="291"/>
      <c r="Q266" s="291"/>
      <c r="R266" s="291"/>
      <c r="S266" s="291"/>
      <c r="T266" s="291"/>
      <c r="U266" s="291"/>
      <c r="V266" s="291"/>
      <c r="W266" s="291"/>
      <c r="X266" s="291"/>
      <c r="Y266" s="291"/>
    </row>
    <row r="267" spans="6:25" x14ac:dyDescent="0.25">
      <c r="F267" s="291"/>
      <c r="G267" s="291"/>
      <c r="H267" s="291"/>
      <c r="I267" s="291"/>
      <c r="J267" s="291"/>
      <c r="K267" s="291"/>
      <c r="L267" s="291"/>
      <c r="M267" s="291"/>
      <c r="N267" s="291"/>
      <c r="O267" s="291"/>
      <c r="P267" s="291"/>
      <c r="Q267" s="291"/>
      <c r="R267" s="291"/>
      <c r="S267" s="291"/>
      <c r="T267" s="291"/>
      <c r="U267" s="291"/>
      <c r="V267" s="291"/>
      <c r="W267" s="291"/>
      <c r="X267" s="291"/>
      <c r="Y267" s="291"/>
    </row>
    <row r="268" spans="6:25" x14ac:dyDescent="0.25">
      <c r="F268" s="291"/>
      <c r="G268" s="291"/>
      <c r="H268" s="291"/>
      <c r="I268" s="291"/>
      <c r="J268" s="291"/>
      <c r="K268" s="291"/>
      <c r="L268" s="291"/>
      <c r="M268" s="291"/>
      <c r="N268" s="291"/>
      <c r="O268" s="291"/>
      <c r="P268" s="291"/>
      <c r="Q268" s="291"/>
      <c r="R268" s="291"/>
      <c r="S268" s="291"/>
      <c r="T268" s="291"/>
      <c r="U268" s="291"/>
      <c r="V268" s="291"/>
      <c r="W268" s="291"/>
      <c r="X268" s="291"/>
      <c r="Y268" s="291"/>
    </row>
    <row r="269" spans="6:25" x14ac:dyDescent="0.25">
      <c r="F269" s="291"/>
      <c r="G269" s="291"/>
      <c r="H269" s="291"/>
      <c r="I269" s="291"/>
      <c r="J269" s="291"/>
      <c r="K269" s="291"/>
      <c r="L269" s="291"/>
      <c r="M269" s="291"/>
      <c r="N269" s="291"/>
      <c r="O269" s="291"/>
      <c r="P269" s="291"/>
      <c r="Q269" s="291"/>
      <c r="R269" s="291"/>
      <c r="S269" s="291"/>
      <c r="T269" s="291"/>
      <c r="U269" s="291"/>
      <c r="V269" s="291"/>
      <c r="W269" s="291"/>
      <c r="X269" s="291"/>
      <c r="Y269" s="291"/>
    </row>
    <row r="270" spans="6:25" x14ac:dyDescent="0.25">
      <c r="F270" s="291"/>
      <c r="G270" s="291"/>
      <c r="H270" s="291"/>
      <c r="I270" s="291"/>
      <c r="J270" s="291"/>
      <c r="K270" s="291"/>
      <c r="L270" s="291"/>
      <c r="M270" s="291"/>
      <c r="N270" s="291"/>
      <c r="O270" s="291"/>
      <c r="P270" s="291"/>
      <c r="Q270" s="291"/>
      <c r="R270" s="291"/>
      <c r="S270" s="291"/>
      <c r="T270" s="291"/>
      <c r="U270" s="291"/>
      <c r="V270" s="291"/>
      <c r="W270" s="291"/>
      <c r="X270" s="291"/>
      <c r="Y270" s="291"/>
    </row>
    <row r="271" spans="6:25" x14ac:dyDescent="0.25">
      <c r="F271" s="291"/>
      <c r="G271" s="291"/>
      <c r="H271" s="291"/>
      <c r="I271" s="291"/>
      <c r="J271" s="291"/>
      <c r="K271" s="291"/>
      <c r="L271" s="291"/>
      <c r="M271" s="291"/>
      <c r="N271" s="291"/>
      <c r="O271" s="291"/>
      <c r="P271" s="291"/>
      <c r="Q271" s="291"/>
      <c r="R271" s="291"/>
      <c r="S271" s="291"/>
      <c r="T271" s="291"/>
      <c r="U271" s="291"/>
      <c r="V271" s="291"/>
      <c r="W271" s="291"/>
      <c r="X271" s="291"/>
      <c r="Y271" s="291"/>
    </row>
    <row r="272" spans="6:25" x14ac:dyDescent="0.25">
      <c r="F272" s="291"/>
      <c r="G272" s="291"/>
      <c r="H272" s="291"/>
      <c r="I272" s="291"/>
      <c r="J272" s="291"/>
      <c r="K272" s="291"/>
      <c r="L272" s="291"/>
      <c r="M272" s="291"/>
      <c r="N272" s="291"/>
      <c r="O272" s="291"/>
      <c r="P272" s="291"/>
      <c r="Q272" s="291"/>
      <c r="R272" s="291"/>
      <c r="S272" s="291"/>
      <c r="T272" s="291"/>
      <c r="U272" s="291"/>
      <c r="V272" s="291"/>
      <c r="W272" s="291"/>
      <c r="X272" s="291"/>
      <c r="Y272" s="291"/>
    </row>
    <row r="273" spans="6:25" x14ac:dyDescent="0.25">
      <c r="F273" s="291"/>
      <c r="G273" s="291"/>
      <c r="H273" s="291"/>
      <c r="I273" s="291"/>
      <c r="J273" s="291"/>
      <c r="K273" s="291"/>
      <c r="L273" s="291"/>
      <c r="M273" s="291"/>
      <c r="N273" s="291"/>
      <c r="O273" s="291"/>
      <c r="P273" s="291"/>
      <c r="Q273" s="291"/>
      <c r="R273" s="291"/>
      <c r="S273" s="291"/>
      <c r="T273" s="291"/>
      <c r="U273" s="291"/>
      <c r="V273" s="291"/>
      <c r="W273" s="291"/>
      <c r="X273" s="291"/>
      <c r="Y273" s="291"/>
    </row>
    <row r="274" spans="6:25" x14ac:dyDescent="0.25">
      <c r="F274" s="291"/>
      <c r="G274" s="291"/>
      <c r="H274" s="291"/>
      <c r="I274" s="291"/>
      <c r="J274" s="291"/>
      <c r="K274" s="291"/>
      <c r="L274" s="291"/>
      <c r="M274" s="291"/>
      <c r="N274" s="291"/>
      <c r="O274" s="291"/>
      <c r="P274" s="291"/>
      <c r="Q274" s="291"/>
      <c r="R274" s="291"/>
      <c r="S274" s="291"/>
      <c r="T274" s="291"/>
      <c r="U274" s="291"/>
      <c r="V274" s="291"/>
      <c r="W274" s="291"/>
      <c r="X274" s="291"/>
      <c r="Y274" s="291"/>
    </row>
    <row r="275" spans="6:25" x14ac:dyDescent="0.25">
      <c r="F275" s="291"/>
      <c r="G275" s="291"/>
      <c r="H275" s="291"/>
      <c r="I275" s="291"/>
      <c r="J275" s="291"/>
      <c r="K275" s="291"/>
      <c r="L275" s="291"/>
      <c r="M275" s="291"/>
      <c r="N275" s="291"/>
      <c r="O275" s="291"/>
      <c r="P275" s="291"/>
      <c r="Q275" s="291"/>
      <c r="R275" s="291"/>
      <c r="S275" s="291"/>
      <c r="T275" s="291"/>
      <c r="U275" s="291"/>
      <c r="V275" s="291"/>
      <c r="W275" s="291"/>
      <c r="X275" s="291"/>
      <c r="Y275" s="291"/>
    </row>
    <row r="276" spans="6:25" x14ac:dyDescent="0.25">
      <c r="F276" s="291"/>
      <c r="G276" s="291"/>
      <c r="H276" s="291"/>
      <c r="I276" s="291"/>
      <c r="J276" s="291"/>
      <c r="K276" s="291"/>
      <c r="L276" s="291"/>
      <c r="M276" s="291"/>
      <c r="N276" s="291"/>
      <c r="O276" s="291"/>
      <c r="P276" s="291"/>
      <c r="Q276" s="291"/>
      <c r="R276" s="291"/>
      <c r="S276" s="291"/>
      <c r="T276" s="291"/>
      <c r="U276" s="291"/>
      <c r="V276" s="291"/>
      <c r="W276" s="291"/>
      <c r="X276" s="291"/>
      <c r="Y276" s="291"/>
    </row>
    <row r="277" spans="6:25" x14ac:dyDescent="0.25">
      <c r="F277" s="291"/>
      <c r="G277" s="291"/>
      <c r="H277" s="291"/>
      <c r="I277" s="291"/>
      <c r="J277" s="291"/>
      <c r="K277" s="291"/>
      <c r="L277" s="291"/>
      <c r="M277" s="291"/>
      <c r="N277" s="291"/>
      <c r="O277" s="291"/>
      <c r="P277" s="291"/>
      <c r="Q277" s="291"/>
      <c r="R277" s="291"/>
      <c r="S277" s="291"/>
      <c r="T277" s="291"/>
      <c r="U277" s="291"/>
      <c r="V277" s="291"/>
      <c r="W277" s="291"/>
      <c r="X277" s="291"/>
      <c r="Y277" s="291"/>
    </row>
    <row r="278" spans="6:25" x14ac:dyDescent="0.25">
      <c r="F278" s="291"/>
      <c r="G278" s="291"/>
      <c r="H278" s="291"/>
      <c r="I278" s="291"/>
      <c r="J278" s="291"/>
      <c r="K278" s="291"/>
      <c r="L278" s="291"/>
      <c r="M278" s="291"/>
      <c r="N278" s="291"/>
      <c r="O278" s="291"/>
      <c r="P278" s="291"/>
      <c r="Q278" s="291"/>
      <c r="R278" s="291"/>
      <c r="S278" s="291"/>
      <c r="T278" s="291"/>
      <c r="U278" s="291"/>
      <c r="V278" s="291"/>
      <c r="W278" s="291"/>
      <c r="X278" s="291"/>
      <c r="Y278" s="291"/>
    </row>
    <row r="279" spans="6:25" x14ac:dyDescent="0.25">
      <c r="F279" s="291"/>
      <c r="G279" s="291"/>
      <c r="H279" s="291"/>
      <c r="I279" s="291"/>
      <c r="J279" s="291"/>
      <c r="K279" s="291"/>
      <c r="L279" s="291"/>
      <c r="M279" s="291"/>
      <c r="N279" s="291"/>
      <c r="O279" s="291"/>
      <c r="P279" s="291"/>
      <c r="Q279" s="291"/>
      <c r="R279" s="291"/>
      <c r="S279" s="291"/>
      <c r="T279" s="291"/>
      <c r="U279" s="291"/>
      <c r="V279" s="291"/>
      <c r="W279" s="291"/>
      <c r="X279" s="291"/>
      <c r="Y279" s="291"/>
    </row>
    <row r="280" spans="6:25" x14ac:dyDescent="0.25">
      <c r="F280" s="291"/>
      <c r="G280" s="291"/>
      <c r="H280" s="291"/>
      <c r="I280" s="291"/>
      <c r="J280" s="291"/>
      <c r="K280" s="291"/>
      <c r="L280" s="291"/>
      <c r="M280" s="291"/>
      <c r="N280" s="291"/>
      <c r="O280" s="291"/>
      <c r="P280" s="291"/>
      <c r="Q280" s="291"/>
      <c r="R280" s="291"/>
      <c r="S280" s="291"/>
      <c r="T280" s="291"/>
      <c r="U280" s="291"/>
      <c r="V280" s="291"/>
      <c r="W280" s="291"/>
      <c r="X280" s="291"/>
      <c r="Y280" s="291"/>
    </row>
    <row r="281" spans="6:25" x14ac:dyDescent="0.25">
      <c r="F281" s="291"/>
      <c r="G281" s="291"/>
      <c r="H281" s="291"/>
      <c r="I281" s="291"/>
      <c r="J281" s="291"/>
      <c r="K281" s="291"/>
      <c r="L281" s="291"/>
      <c r="M281" s="291"/>
      <c r="N281" s="291"/>
      <c r="O281" s="291"/>
      <c r="P281" s="291"/>
      <c r="Q281" s="291"/>
      <c r="R281" s="291"/>
      <c r="S281" s="291"/>
      <c r="T281" s="291"/>
      <c r="U281" s="291"/>
      <c r="V281" s="291"/>
      <c r="W281" s="291"/>
      <c r="X281" s="291"/>
      <c r="Y281" s="291"/>
    </row>
    <row r="282" spans="6:25" x14ac:dyDescent="0.25">
      <c r="F282" s="291"/>
      <c r="G282" s="291"/>
      <c r="H282" s="291"/>
      <c r="I282" s="291"/>
      <c r="J282" s="291"/>
      <c r="K282" s="291"/>
      <c r="L282" s="291"/>
      <c r="M282" s="291"/>
      <c r="N282" s="291"/>
      <c r="O282" s="291"/>
      <c r="P282" s="291"/>
      <c r="Q282" s="291"/>
      <c r="R282" s="291"/>
      <c r="S282" s="291"/>
      <c r="T282" s="291"/>
      <c r="U282" s="291"/>
      <c r="V282" s="291"/>
      <c r="W282" s="291"/>
      <c r="X282" s="291"/>
      <c r="Y282" s="291"/>
    </row>
    <row r="283" spans="6:25" x14ac:dyDescent="0.25">
      <c r="F283" s="291"/>
      <c r="G283" s="291"/>
      <c r="H283" s="291"/>
      <c r="I283" s="291"/>
      <c r="J283" s="291"/>
      <c r="K283" s="291"/>
      <c r="L283" s="291"/>
      <c r="M283" s="291"/>
      <c r="N283" s="291"/>
      <c r="O283" s="291"/>
      <c r="P283" s="291"/>
      <c r="Q283" s="291"/>
      <c r="R283" s="291"/>
      <c r="S283" s="291"/>
      <c r="T283" s="291"/>
      <c r="U283" s="291"/>
      <c r="V283" s="291"/>
      <c r="W283" s="291"/>
      <c r="X283" s="291"/>
      <c r="Y283" s="291"/>
    </row>
    <row r="284" spans="6:25" x14ac:dyDescent="0.25">
      <c r="F284" s="291"/>
      <c r="G284" s="291"/>
      <c r="H284" s="291"/>
      <c r="I284" s="291"/>
      <c r="J284" s="291"/>
      <c r="K284" s="291"/>
      <c r="L284" s="291"/>
      <c r="M284" s="291"/>
      <c r="N284" s="291"/>
      <c r="O284" s="291"/>
      <c r="P284" s="291"/>
      <c r="Q284" s="291"/>
      <c r="R284" s="291"/>
      <c r="S284" s="291"/>
      <c r="T284" s="291"/>
      <c r="U284" s="291"/>
      <c r="V284" s="291"/>
      <c r="W284" s="291"/>
      <c r="X284" s="291"/>
      <c r="Y284" s="291"/>
    </row>
    <row r="285" spans="6:25" x14ac:dyDescent="0.25">
      <c r="F285" s="291"/>
      <c r="G285" s="291"/>
      <c r="H285" s="291"/>
      <c r="I285" s="291"/>
      <c r="J285" s="291"/>
      <c r="K285" s="291"/>
      <c r="L285" s="291"/>
      <c r="M285" s="291"/>
      <c r="N285" s="291"/>
      <c r="O285" s="291"/>
      <c r="P285" s="291"/>
      <c r="Q285" s="291"/>
      <c r="R285" s="291"/>
      <c r="S285" s="291"/>
      <c r="T285" s="291"/>
      <c r="U285" s="291"/>
      <c r="V285" s="291"/>
      <c r="W285" s="291"/>
      <c r="X285" s="291"/>
      <c r="Y285" s="291"/>
    </row>
    <row r="286" spans="6:25" x14ac:dyDescent="0.25">
      <c r="F286" s="291"/>
      <c r="G286" s="291"/>
      <c r="H286" s="291"/>
      <c r="I286" s="291"/>
      <c r="J286" s="291"/>
      <c r="K286" s="291"/>
      <c r="L286" s="291"/>
      <c r="M286" s="291"/>
      <c r="N286" s="291"/>
      <c r="O286" s="291"/>
      <c r="P286" s="291"/>
      <c r="Q286" s="291"/>
      <c r="R286" s="291"/>
      <c r="S286" s="291"/>
      <c r="T286" s="291"/>
      <c r="U286" s="291"/>
      <c r="V286" s="291"/>
      <c r="W286" s="291"/>
      <c r="X286" s="291"/>
      <c r="Y286" s="291"/>
    </row>
    <row r="287" spans="6:25" x14ac:dyDescent="0.25">
      <c r="F287" s="291"/>
      <c r="G287" s="291"/>
      <c r="H287" s="291"/>
      <c r="I287" s="291"/>
      <c r="J287" s="291"/>
      <c r="K287" s="291"/>
      <c r="L287" s="291"/>
      <c r="M287" s="291"/>
      <c r="N287" s="291"/>
      <c r="O287" s="291"/>
      <c r="P287" s="291"/>
      <c r="Q287" s="291"/>
      <c r="R287" s="291"/>
      <c r="S287" s="291"/>
      <c r="T287" s="291"/>
      <c r="U287" s="291"/>
      <c r="V287" s="291"/>
      <c r="W287" s="291"/>
      <c r="X287" s="291"/>
      <c r="Y287" s="291"/>
    </row>
    <row r="288" spans="6:25" x14ac:dyDescent="0.25">
      <c r="F288" s="291"/>
      <c r="G288" s="291"/>
      <c r="H288" s="291"/>
      <c r="I288" s="291"/>
      <c r="J288" s="291"/>
      <c r="K288" s="291"/>
      <c r="L288" s="291"/>
      <c r="M288" s="291"/>
      <c r="N288" s="291"/>
      <c r="O288" s="291"/>
      <c r="P288" s="291"/>
      <c r="Q288" s="291"/>
      <c r="R288" s="291"/>
      <c r="S288" s="291"/>
      <c r="T288" s="291"/>
      <c r="U288" s="291"/>
      <c r="V288" s="291"/>
      <c r="W288" s="291"/>
      <c r="X288" s="291"/>
      <c r="Y288" s="291"/>
    </row>
    <row r="289" spans="6:25" x14ac:dyDescent="0.25">
      <c r="F289" s="291"/>
      <c r="G289" s="291"/>
      <c r="H289" s="291"/>
      <c r="I289" s="291"/>
      <c r="J289" s="291"/>
      <c r="K289" s="291"/>
      <c r="L289" s="291"/>
      <c r="M289" s="291"/>
      <c r="N289" s="291"/>
      <c r="O289" s="291"/>
      <c r="P289" s="291"/>
      <c r="Q289" s="291"/>
      <c r="R289" s="291"/>
      <c r="S289" s="291"/>
      <c r="T289" s="291"/>
      <c r="U289" s="291"/>
      <c r="V289" s="291"/>
      <c r="W289" s="291"/>
      <c r="X289" s="291"/>
      <c r="Y289" s="291"/>
    </row>
    <row r="290" spans="6:25" x14ac:dyDescent="0.25">
      <c r="F290" s="291"/>
      <c r="G290" s="291"/>
      <c r="H290" s="291"/>
      <c r="I290" s="291"/>
      <c r="J290" s="291"/>
      <c r="K290" s="291"/>
      <c r="L290" s="291"/>
      <c r="M290" s="291"/>
      <c r="N290" s="291"/>
      <c r="O290" s="291"/>
      <c r="P290" s="291"/>
      <c r="Q290" s="291"/>
      <c r="R290" s="291"/>
      <c r="S290" s="291"/>
      <c r="T290" s="291"/>
      <c r="U290" s="291"/>
      <c r="V290" s="291"/>
      <c r="W290" s="291"/>
      <c r="X290" s="291"/>
      <c r="Y290" s="291"/>
    </row>
    <row r="291" spans="6:25" x14ac:dyDescent="0.25">
      <c r="F291" s="291"/>
      <c r="G291" s="291"/>
      <c r="H291" s="291"/>
      <c r="I291" s="291"/>
      <c r="J291" s="291"/>
      <c r="K291" s="291"/>
      <c r="L291" s="291"/>
      <c r="M291" s="291"/>
      <c r="N291" s="291"/>
      <c r="O291" s="291"/>
      <c r="P291" s="291"/>
      <c r="Q291" s="291"/>
      <c r="R291" s="291"/>
      <c r="S291" s="291"/>
      <c r="T291" s="291"/>
      <c r="U291" s="291"/>
      <c r="V291" s="291"/>
      <c r="W291" s="291"/>
      <c r="X291" s="291"/>
      <c r="Y291" s="291"/>
    </row>
    <row r="292" spans="6:25" x14ac:dyDescent="0.25">
      <c r="F292" s="291"/>
      <c r="G292" s="291"/>
      <c r="H292" s="291"/>
      <c r="I292" s="291"/>
      <c r="J292" s="291"/>
      <c r="K292" s="291"/>
      <c r="L292" s="291"/>
      <c r="M292" s="291"/>
      <c r="N292" s="291"/>
      <c r="O292" s="291"/>
      <c r="P292" s="291"/>
      <c r="Q292" s="291"/>
      <c r="R292" s="291"/>
      <c r="S292" s="291"/>
      <c r="T292" s="291"/>
      <c r="U292" s="291"/>
      <c r="V292" s="291"/>
      <c r="W292" s="291"/>
      <c r="X292" s="291"/>
      <c r="Y292" s="291"/>
    </row>
    <row r="293" spans="6:25" x14ac:dyDescent="0.25">
      <c r="F293" s="291"/>
      <c r="G293" s="291"/>
      <c r="H293" s="291"/>
      <c r="I293" s="291"/>
      <c r="J293" s="291"/>
      <c r="K293" s="291"/>
      <c r="L293" s="291"/>
      <c r="M293" s="291"/>
      <c r="N293" s="291"/>
      <c r="O293" s="291"/>
      <c r="P293" s="291"/>
      <c r="Q293" s="291"/>
      <c r="R293" s="291"/>
      <c r="S293" s="291"/>
      <c r="T293" s="291"/>
      <c r="U293" s="291"/>
      <c r="V293" s="291"/>
      <c r="W293" s="291"/>
      <c r="X293" s="291"/>
      <c r="Y293" s="291"/>
    </row>
    <row r="294" spans="6:25" x14ac:dyDescent="0.25">
      <c r="F294" s="291"/>
      <c r="G294" s="291"/>
      <c r="H294" s="291"/>
      <c r="I294" s="291"/>
      <c r="J294" s="291"/>
      <c r="K294" s="291"/>
      <c r="L294" s="291"/>
      <c r="M294" s="291"/>
      <c r="N294" s="291"/>
      <c r="O294" s="291"/>
      <c r="P294" s="291"/>
      <c r="Q294" s="291"/>
      <c r="R294" s="291"/>
      <c r="S294" s="291"/>
      <c r="T294" s="291"/>
      <c r="U294" s="291"/>
      <c r="V294" s="291"/>
      <c r="W294" s="291"/>
      <c r="X294" s="291"/>
      <c r="Y294" s="291"/>
    </row>
    <row r="295" spans="6:25" x14ac:dyDescent="0.25">
      <c r="F295" s="291"/>
      <c r="G295" s="291"/>
      <c r="H295" s="291"/>
      <c r="I295" s="291"/>
      <c r="J295" s="291"/>
      <c r="K295" s="291"/>
      <c r="L295" s="291"/>
      <c r="M295" s="291"/>
      <c r="N295" s="291"/>
      <c r="O295" s="291"/>
      <c r="P295" s="291"/>
      <c r="Q295" s="291"/>
      <c r="R295" s="291"/>
      <c r="S295" s="291"/>
      <c r="T295" s="291"/>
      <c r="U295" s="291"/>
      <c r="V295" s="291"/>
      <c r="W295" s="291"/>
      <c r="X295" s="291"/>
      <c r="Y295" s="291"/>
    </row>
    <row r="296" spans="6:25" x14ac:dyDescent="0.25">
      <c r="F296" s="291"/>
      <c r="G296" s="291"/>
      <c r="H296" s="291"/>
      <c r="I296" s="291"/>
      <c r="J296" s="291"/>
      <c r="K296" s="291"/>
      <c r="L296" s="291"/>
      <c r="M296" s="291"/>
      <c r="N296" s="291"/>
      <c r="O296" s="291"/>
      <c r="P296" s="291"/>
      <c r="Q296" s="291"/>
      <c r="R296" s="291"/>
      <c r="S296" s="291"/>
      <c r="T296" s="291"/>
      <c r="U296" s="291"/>
      <c r="V296" s="291"/>
      <c r="W296" s="291"/>
      <c r="X296" s="291"/>
      <c r="Y296" s="291"/>
    </row>
    <row r="297" spans="6:25" x14ac:dyDescent="0.25">
      <c r="F297" s="291"/>
      <c r="G297" s="291"/>
      <c r="H297" s="291"/>
      <c r="I297" s="291"/>
      <c r="J297" s="291"/>
      <c r="K297" s="291"/>
      <c r="L297" s="291"/>
      <c r="M297" s="291"/>
      <c r="N297" s="291"/>
      <c r="O297" s="291"/>
      <c r="P297" s="291"/>
      <c r="Q297" s="291"/>
      <c r="R297" s="291"/>
      <c r="S297" s="291"/>
      <c r="T297" s="291"/>
      <c r="U297" s="291"/>
      <c r="V297" s="291"/>
      <c r="W297" s="291"/>
      <c r="X297" s="291"/>
      <c r="Y297" s="291"/>
    </row>
    <row r="298" spans="6:25" x14ac:dyDescent="0.25">
      <c r="F298" s="291"/>
      <c r="G298" s="291"/>
      <c r="H298" s="291"/>
      <c r="I298" s="291"/>
      <c r="J298" s="291"/>
      <c r="K298" s="291"/>
      <c r="L298" s="291"/>
      <c r="M298" s="291"/>
      <c r="N298" s="291"/>
      <c r="O298" s="291"/>
      <c r="P298" s="291"/>
      <c r="Q298" s="291"/>
      <c r="R298" s="291"/>
      <c r="S298" s="291"/>
      <c r="T298" s="291"/>
      <c r="U298" s="291"/>
      <c r="V298" s="291"/>
      <c r="W298" s="291"/>
      <c r="X298" s="291"/>
      <c r="Y298" s="291"/>
    </row>
    <row r="299" spans="6:25" x14ac:dyDescent="0.25">
      <c r="F299" s="291"/>
      <c r="G299" s="291"/>
      <c r="H299" s="291"/>
      <c r="I299" s="291"/>
      <c r="J299" s="291"/>
      <c r="K299" s="291"/>
      <c r="L299" s="291"/>
      <c r="M299" s="291"/>
      <c r="N299" s="291"/>
      <c r="O299" s="291"/>
      <c r="P299" s="291"/>
      <c r="Q299" s="291"/>
      <c r="R299" s="291"/>
      <c r="S299" s="291"/>
      <c r="T299" s="291"/>
      <c r="U299" s="291"/>
      <c r="V299" s="291"/>
      <c r="W299" s="291"/>
      <c r="X299" s="291"/>
      <c r="Y299" s="291"/>
    </row>
    <row r="300" spans="6:25" x14ac:dyDescent="0.25">
      <c r="F300" s="291"/>
      <c r="G300" s="291"/>
      <c r="H300" s="291"/>
      <c r="I300" s="291"/>
      <c r="J300" s="291"/>
      <c r="K300" s="291"/>
      <c r="L300" s="291"/>
      <c r="M300" s="291"/>
      <c r="N300" s="291"/>
      <c r="O300" s="291"/>
      <c r="P300" s="291"/>
      <c r="Q300" s="291"/>
      <c r="R300" s="291"/>
      <c r="S300" s="291"/>
      <c r="T300" s="291"/>
      <c r="U300" s="291"/>
      <c r="V300" s="291"/>
      <c r="W300" s="291"/>
      <c r="X300" s="291"/>
      <c r="Y300" s="291"/>
    </row>
    <row r="301" spans="6:25" x14ac:dyDescent="0.25">
      <c r="F301" s="291"/>
      <c r="G301" s="291"/>
      <c r="H301" s="291"/>
      <c r="I301" s="291"/>
      <c r="J301" s="291"/>
      <c r="K301" s="291"/>
      <c r="L301" s="291"/>
      <c r="M301" s="291"/>
      <c r="N301" s="291"/>
      <c r="O301" s="291"/>
      <c r="P301" s="291"/>
      <c r="Q301" s="291"/>
      <c r="R301" s="291"/>
      <c r="S301" s="291"/>
      <c r="T301" s="291"/>
      <c r="U301" s="291"/>
      <c r="V301" s="291"/>
      <c r="W301" s="291"/>
      <c r="X301" s="291"/>
      <c r="Y301" s="291"/>
    </row>
    <row r="302" spans="6:25" x14ac:dyDescent="0.25">
      <c r="F302" s="291"/>
      <c r="G302" s="291"/>
      <c r="H302" s="291"/>
      <c r="I302" s="291"/>
      <c r="J302" s="291"/>
      <c r="K302" s="291"/>
      <c r="L302" s="291"/>
      <c r="M302" s="291"/>
      <c r="N302" s="291"/>
      <c r="O302" s="291"/>
      <c r="P302" s="291"/>
      <c r="Q302" s="291"/>
      <c r="R302" s="291"/>
      <c r="S302" s="291"/>
      <c r="T302" s="291"/>
      <c r="U302" s="291"/>
      <c r="V302" s="291"/>
      <c r="W302" s="291"/>
      <c r="X302" s="291"/>
      <c r="Y302" s="291"/>
    </row>
    <row r="303" spans="6:25" x14ac:dyDescent="0.25">
      <c r="F303" s="291"/>
      <c r="G303" s="291"/>
      <c r="H303" s="291"/>
      <c r="I303" s="291"/>
      <c r="J303" s="291"/>
      <c r="K303" s="291"/>
      <c r="L303" s="291"/>
      <c r="M303" s="291"/>
      <c r="N303" s="291"/>
      <c r="O303" s="291"/>
      <c r="P303" s="291"/>
      <c r="Q303" s="291"/>
      <c r="R303" s="291"/>
      <c r="S303" s="291"/>
      <c r="T303" s="291"/>
      <c r="U303" s="291"/>
      <c r="V303" s="291"/>
      <c r="W303" s="291"/>
      <c r="X303" s="291"/>
      <c r="Y303" s="291"/>
    </row>
    <row r="304" spans="6:25" x14ac:dyDescent="0.25">
      <c r="F304" s="291"/>
      <c r="G304" s="291"/>
      <c r="H304" s="291"/>
      <c r="I304" s="291"/>
      <c r="J304" s="291"/>
      <c r="K304" s="291"/>
      <c r="L304" s="291"/>
      <c r="M304" s="291"/>
      <c r="N304" s="291"/>
      <c r="O304" s="291"/>
      <c r="P304" s="291"/>
      <c r="Q304" s="291"/>
      <c r="R304" s="291"/>
      <c r="S304" s="291"/>
      <c r="T304" s="291"/>
      <c r="U304" s="291"/>
      <c r="V304" s="291"/>
      <c r="W304" s="291"/>
      <c r="X304" s="291"/>
      <c r="Y304" s="291"/>
    </row>
    <row r="305" spans="6:25" x14ac:dyDescent="0.25">
      <c r="F305" s="291"/>
      <c r="G305" s="291"/>
      <c r="H305" s="291"/>
      <c r="I305" s="291"/>
      <c r="J305" s="291"/>
      <c r="K305" s="291"/>
      <c r="L305" s="291"/>
      <c r="M305" s="291"/>
      <c r="N305" s="291"/>
      <c r="O305" s="291"/>
      <c r="P305" s="291"/>
      <c r="Q305" s="291"/>
      <c r="R305" s="291"/>
      <c r="S305" s="291"/>
      <c r="T305" s="291"/>
      <c r="U305" s="291"/>
      <c r="V305" s="291"/>
      <c r="W305" s="291"/>
      <c r="X305" s="291"/>
      <c r="Y305" s="291"/>
    </row>
    <row r="306" spans="6:25" x14ac:dyDescent="0.25">
      <c r="F306" s="291"/>
      <c r="G306" s="291"/>
      <c r="H306" s="291"/>
      <c r="I306" s="291"/>
      <c r="J306" s="291"/>
      <c r="K306" s="291"/>
      <c r="L306" s="291"/>
      <c r="M306" s="291"/>
      <c r="N306" s="291"/>
      <c r="O306" s="291"/>
      <c r="P306" s="291"/>
      <c r="Q306" s="291"/>
      <c r="R306" s="291"/>
      <c r="S306" s="291"/>
      <c r="T306" s="291"/>
      <c r="U306" s="291"/>
      <c r="V306" s="291"/>
      <c r="W306" s="291"/>
      <c r="X306" s="291"/>
      <c r="Y306" s="291"/>
    </row>
    <row r="307" spans="6:25" x14ac:dyDescent="0.25">
      <c r="F307" s="291"/>
      <c r="G307" s="291"/>
      <c r="H307" s="291"/>
      <c r="I307" s="291"/>
      <c r="J307" s="291"/>
      <c r="K307" s="291"/>
      <c r="L307" s="291"/>
      <c r="M307" s="291"/>
      <c r="N307" s="291"/>
      <c r="O307" s="291"/>
      <c r="P307" s="291"/>
      <c r="Q307" s="291"/>
      <c r="R307" s="291"/>
      <c r="S307" s="291"/>
      <c r="T307" s="291"/>
      <c r="U307" s="291"/>
      <c r="V307" s="291"/>
      <c r="W307" s="291"/>
      <c r="X307" s="291"/>
      <c r="Y307" s="291"/>
    </row>
    <row r="308" spans="6:25" x14ac:dyDescent="0.25">
      <c r="F308" s="291"/>
      <c r="G308" s="291"/>
      <c r="H308" s="291"/>
      <c r="I308" s="291"/>
      <c r="J308" s="291"/>
      <c r="K308" s="291"/>
      <c r="L308" s="291"/>
      <c r="M308" s="291"/>
      <c r="N308" s="291"/>
      <c r="O308" s="291"/>
      <c r="P308" s="291"/>
      <c r="Q308" s="291"/>
      <c r="R308" s="291"/>
      <c r="S308" s="291"/>
      <c r="T308" s="291"/>
      <c r="U308" s="291"/>
      <c r="V308" s="291"/>
      <c r="W308" s="291"/>
      <c r="X308" s="291"/>
      <c r="Y308" s="291"/>
    </row>
    <row r="309" spans="6:25" x14ac:dyDescent="0.25">
      <c r="F309" s="291"/>
      <c r="G309" s="291"/>
      <c r="H309" s="291"/>
      <c r="I309" s="291"/>
      <c r="J309" s="291"/>
      <c r="K309" s="291"/>
      <c r="L309" s="291"/>
      <c r="M309" s="291"/>
      <c r="N309" s="291"/>
      <c r="O309" s="291"/>
      <c r="P309" s="291"/>
      <c r="Q309" s="291"/>
      <c r="R309" s="291"/>
      <c r="S309" s="291"/>
      <c r="T309" s="291"/>
      <c r="U309" s="291"/>
      <c r="V309" s="291"/>
      <c r="W309" s="291"/>
      <c r="X309" s="291"/>
      <c r="Y309" s="291"/>
    </row>
    <row r="310" spans="6:25" x14ac:dyDescent="0.25">
      <c r="F310" s="291"/>
      <c r="G310" s="291"/>
      <c r="H310" s="291"/>
      <c r="I310" s="291"/>
      <c r="J310" s="291"/>
      <c r="K310" s="291"/>
      <c r="L310" s="291"/>
      <c r="M310" s="291"/>
      <c r="N310" s="291"/>
      <c r="O310" s="291"/>
      <c r="P310" s="291"/>
      <c r="Q310" s="291"/>
      <c r="R310" s="291"/>
      <c r="S310" s="291"/>
      <c r="T310" s="291"/>
      <c r="U310" s="291"/>
      <c r="V310" s="291"/>
      <c r="W310" s="291"/>
      <c r="X310" s="291"/>
      <c r="Y310" s="291"/>
    </row>
    <row r="311" spans="6:25" x14ac:dyDescent="0.25">
      <c r="F311" s="291"/>
      <c r="G311" s="291"/>
      <c r="H311" s="291"/>
      <c r="I311" s="291"/>
      <c r="J311" s="291"/>
      <c r="K311" s="291"/>
      <c r="L311" s="291"/>
      <c r="M311" s="291"/>
      <c r="N311" s="291"/>
      <c r="O311" s="291"/>
      <c r="P311" s="291"/>
      <c r="Q311" s="291"/>
      <c r="R311" s="291"/>
      <c r="S311" s="291"/>
      <c r="T311" s="291"/>
      <c r="U311" s="291"/>
      <c r="V311" s="291"/>
      <c r="W311" s="291"/>
      <c r="X311" s="291"/>
      <c r="Y311" s="291"/>
    </row>
    <row r="312" spans="6:25" x14ac:dyDescent="0.25">
      <c r="F312" s="291"/>
      <c r="G312" s="291"/>
      <c r="H312" s="291"/>
      <c r="I312" s="291"/>
      <c r="J312" s="291"/>
      <c r="K312" s="291"/>
      <c r="L312" s="291"/>
      <c r="M312" s="291"/>
      <c r="N312" s="291"/>
      <c r="O312" s="291"/>
      <c r="P312" s="291"/>
      <c r="Q312" s="291"/>
      <c r="R312" s="291"/>
      <c r="S312" s="291"/>
      <c r="T312" s="291"/>
      <c r="U312" s="291"/>
      <c r="V312" s="291"/>
      <c r="W312" s="291"/>
      <c r="X312" s="291"/>
      <c r="Y312" s="291"/>
    </row>
    <row r="313" spans="6:25" x14ac:dyDescent="0.25">
      <c r="F313" s="291"/>
      <c r="G313" s="291"/>
      <c r="H313" s="291"/>
      <c r="I313" s="291"/>
      <c r="J313" s="291"/>
      <c r="K313" s="291"/>
      <c r="L313" s="291"/>
      <c r="M313" s="291"/>
      <c r="N313" s="291"/>
      <c r="O313" s="291"/>
      <c r="P313" s="291"/>
      <c r="Q313" s="291"/>
      <c r="R313" s="291"/>
      <c r="S313" s="291"/>
      <c r="T313" s="291"/>
      <c r="U313" s="291"/>
      <c r="V313" s="291"/>
      <c r="W313" s="291"/>
      <c r="X313" s="291"/>
      <c r="Y313" s="291"/>
    </row>
    <row r="314" spans="6:25" x14ac:dyDescent="0.25">
      <c r="F314" s="291"/>
      <c r="G314" s="291"/>
      <c r="H314" s="291"/>
      <c r="I314" s="291"/>
      <c r="J314" s="291"/>
      <c r="K314" s="291"/>
      <c r="L314" s="291"/>
      <c r="M314" s="291"/>
      <c r="N314" s="291"/>
      <c r="O314" s="291"/>
      <c r="P314" s="291"/>
      <c r="Q314" s="291"/>
      <c r="R314" s="291"/>
      <c r="S314" s="291"/>
      <c r="T314" s="291"/>
      <c r="U314" s="291"/>
      <c r="V314" s="291"/>
      <c r="W314" s="291"/>
      <c r="X314" s="291"/>
      <c r="Y314" s="291"/>
    </row>
    <row r="315" spans="6:25" x14ac:dyDescent="0.25">
      <c r="F315" s="291"/>
      <c r="G315" s="291"/>
      <c r="H315" s="291"/>
      <c r="I315" s="291"/>
      <c r="J315" s="291"/>
      <c r="K315" s="291"/>
      <c r="L315" s="291"/>
      <c r="M315" s="291"/>
      <c r="N315" s="291"/>
      <c r="O315" s="291"/>
      <c r="P315" s="291"/>
      <c r="Q315" s="291"/>
      <c r="R315" s="291"/>
      <c r="S315" s="291"/>
      <c r="T315" s="291"/>
      <c r="U315" s="291"/>
      <c r="V315" s="291"/>
      <c r="W315" s="291"/>
      <c r="X315" s="291"/>
      <c r="Y315" s="291"/>
    </row>
    <row r="316" spans="6:25" x14ac:dyDescent="0.25">
      <c r="F316" s="291"/>
      <c r="G316" s="291"/>
      <c r="H316" s="291"/>
      <c r="I316" s="291"/>
      <c r="J316" s="291"/>
      <c r="K316" s="291"/>
      <c r="L316" s="291"/>
      <c r="M316" s="291"/>
      <c r="N316" s="291"/>
      <c r="O316" s="291"/>
      <c r="P316" s="291"/>
      <c r="Q316" s="291"/>
      <c r="R316" s="291"/>
      <c r="S316" s="291"/>
      <c r="T316" s="291"/>
      <c r="U316" s="291"/>
      <c r="V316" s="291"/>
      <c r="W316" s="291"/>
      <c r="X316" s="291"/>
      <c r="Y316" s="291"/>
    </row>
    <row r="317" spans="6:25" x14ac:dyDescent="0.25">
      <c r="F317" s="291"/>
      <c r="G317" s="291"/>
      <c r="H317" s="291"/>
      <c r="I317" s="291"/>
      <c r="J317" s="291"/>
      <c r="K317" s="291"/>
      <c r="L317" s="291"/>
      <c r="M317" s="291"/>
      <c r="N317" s="291"/>
      <c r="O317" s="291"/>
      <c r="P317" s="291"/>
      <c r="Q317" s="291"/>
      <c r="R317" s="291"/>
      <c r="S317" s="291"/>
      <c r="T317" s="291"/>
      <c r="U317" s="291"/>
      <c r="V317" s="291"/>
      <c r="W317" s="291"/>
      <c r="X317" s="291"/>
      <c r="Y317" s="291"/>
    </row>
    <row r="318" spans="6:25" x14ac:dyDescent="0.25">
      <c r="F318" s="291"/>
      <c r="G318" s="291"/>
      <c r="H318" s="291"/>
      <c r="I318" s="291"/>
      <c r="J318" s="291"/>
      <c r="K318" s="291"/>
      <c r="L318" s="291"/>
      <c r="M318" s="291"/>
      <c r="N318" s="291"/>
      <c r="O318" s="291"/>
      <c r="P318" s="291"/>
      <c r="Q318" s="291"/>
      <c r="R318" s="291"/>
      <c r="S318" s="291"/>
      <c r="T318" s="291"/>
      <c r="U318" s="291"/>
      <c r="V318" s="291"/>
      <c r="W318" s="291"/>
      <c r="X318" s="291"/>
      <c r="Y318" s="291"/>
    </row>
    <row r="319" spans="6:25" x14ac:dyDescent="0.25">
      <c r="F319" s="291"/>
      <c r="G319" s="291"/>
      <c r="H319" s="291"/>
      <c r="I319" s="291"/>
      <c r="J319" s="291"/>
      <c r="K319" s="291"/>
      <c r="L319" s="291"/>
      <c r="M319" s="291"/>
      <c r="N319" s="291"/>
      <c r="O319" s="291"/>
      <c r="P319" s="291"/>
      <c r="Q319" s="291"/>
      <c r="R319" s="291"/>
      <c r="S319" s="291"/>
      <c r="T319" s="291"/>
      <c r="U319" s="291"/>
      <c r="V319" s="291"/>
      <c r="W319" s="291"/>
      <c r="X319" s="291"/>
      <c r="Y319" s="291"/>
    </row>
    <row r="320" spans="6:25" x14ac:dyDescent="0.25">
      <c r="F320" s="291"/>
      <c r="G320" s="291"/>
      <c r="H320" s="291"/>
      <c r="I320" s="291"/>
      <c r="J320" s="291"/>
      <c r="K320" s="291"/>
      <c r="L320" s="291"/>
      <c r="M320" s="291"/>
      <c r="N320" s="291"/>
      <c r="O320" s="291"/>
      <c r="P320" s="291"/>
      <c r="Q320" s="291"/>
      <c r="R320" s="291"/>
      <c r="S320" s="291"/>
      <c r="T320" s="291"/>
      <c r="U320" s="291"/>
      <c r="V320" s="291"/>
      <c r="W320" s="291"/>
      <c r="X320" s="291"/>
      <c r="Y320" s="291"/>
    </row>
    <row r="321" spans="6:25" x14ac:dyDescent="0.25">
      <c r="F321" s="291"/>
      <c r="G321" s="291"/>
      <c r="H321" s="291"/>
      <c r="I321" s="291"/>
      <c r="J321" s="291"/>
      <c r="K321" s="291"/>
      <c r="L321" s="291"/>
      <c r="M321" s="291"/>
      <c r="N321" s="291"/>
      <c r="O321" s="291"/>
      <c r="P321" s="291"/>
      <c r="Q321" s="291"/>
      <c r="R321" s="291"/>
      <c r="S321" s="291"/>
      <c r="T321" s="291"/>
      <c r="U321" s="291"/>
      <c r="V321" s="291"/>
      <c r="W321" s="291"/>
      <c r="X321" s="291"/>
      <c r="Y321" s="291"/>
    </row>
    <row r="322" spans="6:25" x14ac:dyDescent="0.25">
      <c r="F322" s="291"/>
      <c r="G322" s="291"/>
      <c r="H322" s="291"/>
      <c r="I322" s="291"/>
      <c r="J322" s="291"/>
      <c r="K322" s="291"/>
      <c r="L322" s="291"/>
      <c r="M322" s="291"/>
      <c r="N322" s="291"/>
      <c r="O322" s="291"/>
      <c r="P322" s="291"/>
      <c r="Q322" s="291"/>
      <c r="R322" s="291"/>
      <c r="S322" s="291"/>
      <c r="T322" s="291"/>
      <c r="U322" s="291"/>
      <c r="V322" s="291"/>
      <c r="W322" s="291"/>
      <c r="X322" s="291"/>
      <c r="Y322" s="291"/>
    </row>
    <row r="323" spans="6:25" x14ac:dyDescent="0.25">
      <c r="F323" s="291"/>
      <c r="G323" s="291"/>
      <c r="H323" s="291"/>
      <c r="I323" s="291"/>
      <c r="J323" s="291"/>
      <c r="K323" s="291"/>
      <c r="L323" s="291"/>
      <c r="M323" s="291"/>
      <c r="N323" s="291"/>
      <c r="O323" s="291"/>
      <c r="P323" s="291"/>
      <c r="Q323" s="291"/>
      <c r="R323" s="291"/>
      <c r="S323" s="291"/>
      <c r="T323" s="291"/>
      <c r="U323" s="291"/>
      <c r="V323" s="291"/>
      <c r="W323" s="291"/>
      <c r="X323" s="291"/>
      <c r="Y323" s="291"/>
    </row>
    <row r="324" spans="6:25" x14ac:dyDescent="0.25">
      <c r="F324" s="291"/>
      <c r="G324" s="291"/>
      <c r="H324" s="291"/>
      <c r="I324" s="291"/>
      <c r="J324" s="291"/>
      <c r="K324" s="291"/>
      <c r="L324" s="291"/>
      <c r="M324" s="291"/>
      <c r="N324" s="291"/>
      <c r="O324" s="291"/>
      <c r="P324" s="291"/>
      <c r="Q324" s="291"/>
      <c r="R324" s="291"/>
      <c r="S324" s="291"/>
      <c r="T324" s="291"/>
      <c r="U324" s="291"/>
      <c r="V324" s="291"/>
      <c r="W324" s="291"/>
      <c r="X324" s="291"/>
      <c r="Y324" s="291"/>
    </row>
    <row r="325" spans="6:25" x14ac:dyDescent="0.25">
      <c r="F325" s="291"/>
      <c r="G325" s="291"/>
      <c r="H325" s="291"/>
      <c r="I325" s="291"/>
      <c r="J325" s="291"/>
      <c r="K325" s="291"/>
      <c r="L325" s="291"/>
      <c r="M325" s="291"/>
      <c r="N325" s="291"/>
      <c r="O325" s="291"/>
      <c r="P325" s="291"/>
      <c r="Q325" s="291"/>
      <c r="R325" s="291"/>
      <c r="S325" s="291"/>
      <c r="T325" s="291"/>
      <c r="U325" s="291"/>
      <c r="V325" s="291"/>
      <c r="W325" s="291"/>
      <c r="X325" s="291"/>
      <c r="Y325" s="291"/>
    </row>
    <row r="326" spans="6:25" x14ac:dyDescent="0.25">
      <c r="F326" s="291"/>
      <c r="G326" s="291"/>
      <c r="H326" s="291"/>
      <c r="I326" s="291"/>
      <c r="J326" s="291"/>
      <c r="K326" s="291"/>
      <c r="L326" s="291"/>
      <c r="M326" s="291"/>
      <c r="N326" s="291"/>
      <c r="O326" s="291"/>
      <c r="P326" s="291"/>
      <c r="Q326" s="291"/>
      <c r="R326" s="291"/>
      <c r="S326" s="291"/>
      <c r="T326" s="291"/>
      <c r="U326" s="291"/>
      <c r="V326" s="291"/>
      <c r="W326" s="291"/>
      <c r="X326" s="291"/>
      <c r="Y326" s="291"/>
    </row>
    <row r="327" spans="6:25" x14ac:dyDescent="0.25">
      <c r="F327" s="291"/>
      <c r="G327" s="291"/>
      <c r="H327" s="291"/>
      <c r="I327" s="291"/>
      <c r="J327" s="291"/>
      <c r="K327" s="291"/>
      <c r="L327" s="291"/>
      <c r="M327" s="291"/>
      <c r="N327" s="291"/>
      <c r="O327" s="291"/>
      <c r="P327" s="291"/>
      <c r="Q327" s="291"/>
      <c r="R327" s="291"/>
      <c r="S327" s="291"/>
      <c r="T327" s="291"/>
      <c r="U327" s="291"/>
      <c r="V327" s="291"/>
      <c r="W327" s="291"/>
      <c r="X327" s="291"/>
      <c r="Y327" s="291"/>
    </row>
    <row r="328" spans="6:25" x14ac:dyDescent="0.25">
      <c r="F328" s="291"/>
      <c r="G328" s="291"/>
      <c r="H328" s="291"/>
      <c r="I328" s="291"/>
      <c r="J328" s="291"/>
      <c r="K328" s="291"/>
      <c r="L328" s="291"/>
      <c r="M328" s="291"/>
      <c r="N328" s="291"/>
      <c r="O328" s="291"/>
      <c r="P328" s="291"/>
      <c r="Q328" s="291"/>
      <c r="R328" s="291"/>
      <c r="S328" s="291"/>
      <c r="T328" s="291"/>
      <c r="U328" s="291"/>
      <c r="V328" s="291"/>
      <c r="W328" s="291"/>
      <c r="X328" s="291"/>
      <c r="Y328" s="291"/>
    </row>
    <row r="329" spans="6:25" x14ac:dyDescent="0.25">
      <c r="F329" s="291"/>
      <c r="G329" s="291"/>
      <c r="H329" s="291"/>
      <c r="I329" s="291"/>
      <c r="J329" s="291"/>
      <c r="K329" s="291"/>
      <c r="L329" s="291"/>
      <c r="M329" s="291"/>
      <c r="N329" s="291"/>
      <c r="O329" s="291"/>
      <c r="P329" s="291"/>
      <c r="Q329" s="291"/>
      <c r="R329" s="291"/>
      <c r="S329" s="291"/>
      <c r="T329" s="291"/>
      <c r="U329" s="291"/>
      <c r="V329" s="291"/>
      <c r="W329" s="291"/>
      <c r="X329" s="291"/>
      <c r="Y329" s="291"/>
    </row>
    <row r="330" spans="6:25" x14ac:dyDescent="0.25">
      <c r="F330" s="291"/>
      <c r="G330" s="291"/>
      <c r="H330" s="291"/>
      <c r="I330" s="291"/>
      <c r="J330" s="291"/>
      <c r="K330" s="291"/>
      <c r="L330" s="291"/>
      <c r="M330" s="291"/>
      <c r="N330" s="291"/>
      <c r="O330" s="291"/>
      <c r="P330" s="291"/>
      <c r="Q330" s="291"/>
      <c r="R330" s="291"/>
      <c r="S330" s="291"/>
      <c r="T330" s="291"/>
      <c r="U330" s="291"/>
      <c r="V330" s="291"/>
      <c r="W330" s="291"/>
      <c r="X330" s="291"/>
      <c r="Y330" s="291"/>
    </row>
    <row r="331" spans="6:25" x14ac:dyDescent="0.25">
      <c r="F331" s="291"/>
      <c r="G331" s="291"/>
      <c r="H331" s="291"/>
      <c r="I331" s="291"/>
      <c r="J331" s="291"/>
      <c r="K331" s="291"/>
      <c r="L331" s="291"/>
      <c r="M331" s="291"/>
      <c r="N331" s="291"/>
      <c r="O331" s="291"/>
      <c r="P331" s="291"/>
      <c r="Q331" s="291"/>
      <c r="R331" s="291"/>
      <c r="S331" s="291"/>
      <c r="T331" s="291"/>
      <c r="U331" s="291"/>
      <c r="V331" s="291"/>
      <c r="W331" s="291"/>
      <c r="X331" s="291"/>
      <c r="Y331" s="291"/>
    </row>
    <row r="332" spans="6:25" x14ac:dyDescent="0.25">
      <c r="F332" s="291"/>
      <c r="G332" s="291"/>
      <c r="H332" s="291"/>
      <c r="I332" s="291"/>
      <c r="J332" s="291"/>
      <c r="K332" s="291"/>
      <c r="L332" s="291"/>
      <c r="M332" s="291"/>
      <c r="N332" s="291"/>
      <c r="O332" s="291"/>
      <c r="P332" s="291"/>
      <c r="Q332" s="291"/>
      <c r="R332" s="291"/>
      <c r="S332" s="291"/>
      <c r="T332" s="291"/>
      <c r="U332" s="291"/>
      <c r="V332" s="291"/>
      <c r="W332" s="291"/>
      <c r="X332" s="291"/>
      <c r="Y332" s="291"/>
    </row>
    <row r="333" spans="6:25" x14ac:dyDescent="0.25">
      <c r="F333" s="291"/>
      <c r="G333" s="291"/>
      <c r="H333" s="291"/>
      <c r="I333" s="291"/>
      <c r="J333" s="291"/>
      <c r="K333" s="291"/>
      <c r="L333" s="291"/>
      <c r="M333" s="291"/>
      <c r="N333" s="291"/>
      <c r="O333" s="291"/>
      <c r="P333" s="291"/>
      <c r="Q333" s="291"/>
      <c r="R333" s="291"/>
      <c r="S333" s="291"/>
      <c r="T333" s="291"/>
      <c r="U333" s="291"/>
      <c r="V333" s="291"/>
      <c r="W333" s="291"/>
      <c r="X333" s="291"/>
      <c r="Y333" s="291"/>
    </row>
    <row r="334" spans="6:25" x14ac:dyDescent="0.25">
      <c r="F334" s="291"/>
      <c r="G334" s="291"/>
      <c r="H334" s="291"/>
      <c r="I334" s="291"/>
      <c r="J334" s="291"/>
      <c r="K334" s="291"/>
      <c r="L334" s="291"/>
      <c r="M334" s="291"/>
      <c r="N334" s="291"/>
      <c r="O334" s="291"/>
      <c r="P334" s="291"/>
      <c r="Q334" s="291"/>
      <c r="R334" s="291"/>
      <c r="S334" s="291"/>
      <c r="T334" s="291"/>
      <c r="U334" s="291"/>
      <c r="V334" s="291"/>
      <c r="W334" s="291"/>
      <c r="X334" s="291"/>
      <c r="Y334" s="291"/>
    </row>
    <row r="335" spans="6:25" x14ac:dyDescent="0.25">
      <c r="F335" s="291"/>
      <c r="G335" s="291"/>
      <c r="H335" s="291"/>
      <c r="I335" s="291"/>
      <c r="J335" s="291"/>
      <c r="K335" s="291"/>
      <c r="L335" s="291"/>
      <c r="M335" s="291"/>
      <c r="N335" s="291"/>
      <c r="O335" s="291"/>
      <c r="P335" s="291"/>
      <c r="Q335" s="291"/>
      <c r="R335" s="291"/>
      <c r="S335" s="291"/>
      <c r="T335" s="291"/>
      <c r="U335" s="291"/>
      <c r="V335" s="291"/>
      <c r="W335" s="291"/>
      <c r="X335" s="291"/>
      <c r="Y335" s="291"/>
    </row>
    <row r="336" spans="6:25" x14ac:dyDescent="0.25">
      <c r="F336" s="291"/>
      <c r="G336" s="291"/>
      <c r="H336" s="291"/>
      <c r="I336" s="291"/>
      <c r="J336" s="291"/>
      <c r="K336" s="291"/>
      <c r="L336" s="291"/>
      <c r="M336" s="291"/>
      <c r="N336" s="291"/>
      <c r="O336" s="291"/>
      <c r="P336" s="291"/>
      <c r="Q336" s="291"/>
      <c r="R336" s="291"/>
      <c r="S336" s="291"/>
      <c r="T336" s="291"/>
      <c r="U336" s="291"/>
      <c r="V336" s="291"/>
      <c r="W336" s="291"/>
      <c r="X336" s="291"/>
      <c r="Y336" s="291"/>
    </row>
    <row r="337" spans="6:25" x14ac:dyDescent="0.25">
      <c r="F337" s="291"/>
      <c r="G337" s="291"/>
      <c r="H337" s="291"/>
      <c r="I337" s="291"/>
      <c r="J337" s="291"/>
      <c r="K337" s="291"/>
      <c r="L337" s="291"/>
      <c r="M337" s="291"/>
      <c r="N337" s="291"/>
      <c r="O337" s="291"/>
      <c r="P337" s="291"/>
      <c r="Q337" s="291"/>
      <c r="R337" s="291"/>
      <c r="S337" s="291"/>
      <c r="T337" s="291"/>
      <c r="U337" s="291"/>
      <c r="V337" s="291"/>
      <c r="W337" s="291"/>
      <c r="X337" s="291"/>
      <c r="Y337" s="291"/>
    </row>
    <row r="338" spans="6:25" x14ac:dyDescent="0.25">
      <c r="F338" s="291"/>
      <c r="G338" s="291"/>
      <c r="H338" s="291"/>
      <c r="I338" s="291"/>
      <c r="J338" s="291"/>
      <c r="K338" s="291"/>
      <c r="L338" s="291"/>
      <c r="M338" s="291"/>
      <c r="N338" s="291"/>
      <c r="O338" s="291"/>
      <c r="P338" s="291"/>
      <c r="Q338" s="291"/>
      <c r="R338" s="291"/>
      <c r="S338" s="291"/>
      <c r="T338" s="291"/>
      <c r="U338" s="291"/>
      <c r="V338" s="291"/>
      <c r="W338" s="291"/>
      <c r="X338" s="291"/>
      <c r="Y338" s="291"/>
    </row>
    <row r="339" spans="6:25" x14ac:dyDescent="0.25">
      <c r="F339" s="291"/>
      <c r="G339" s="291"/>
      <c r="H339" s="291"/>
      <c r="I339" s="291"/>
      <c r="J339" s="291"/>
      <c r="K339" s="291"/>
      <c r="L339" s="291"/>
      <c r="M339" s="291"/>
      <c r="N339" s="291"/>
      <c r="O339" s="291"/>
      <c r="P339" s="291"/>
      <c r="Q339" s="291"/>
      <c r="R339" s="291"/>
      <c r="S339" s="291"/>
      <c r="T339" s="291"/>
      <c r="U339" s="291"/>
      <c r="V339" s="291"/>
      <c r="W339" s="291"/>
      <c r="X339" s="291"/>
      <c r="Y339" s="291"/>
    </row>
    <row r="340" spans="6:25" x14ac:dyDescent="0.25">
      <c r="F340" s="291"/>
      <c r="G340" s="291"/>
      <c r="H340" s="291"/>
      <c r="I340" s="291"/>
      <c r="J340" s="291"/>
      <c r="K340" s="291"/>
      <c r="L340" s="291"/>
      <c r="M340" s="291"/>
      <c r="N340" s="291"/>
      <c r="O340" s="291"/>
      <c r="P340" s="291"/>
      <c r="Q340" s="291"/>
      <c r="R340" s="291"/>
      <c r="S340" s="291"/>
      <c r="T340" s="291"/>
      <c r="U340" s="291"/>
      <c r="V340" s="291"/>
      <c r="W340" s="291"/>
      <c r="X340" s="291"/>
      <c r="Y340" s="291"/>
    </row>
    <row r="341" spans="6:25" x14ac:dyDescent="0.25">
      <c r="F341" s="291"/>
      <c r="G341" s="291"/>
      <c r="H341" s="291"/>
      <c r="I341" s="291"/>
      <c r="J341" s="291"/>
      <c r="K341" s="291"/>
      <c r="L341" s="291"/>
      <c r="M341" s="291"/>
      <c r="N341" s="291"/>
      <c r="O341" s="291"/>
      <c r="P341" s="291"/>
      <c r="Q341" s="291"/>
      <c r="R341" s="291"/>
      <c r="S341" s="291"/>
      <c r="T341" s="291"/>
      <c r="U341" s="291"/>
      <c r="V341" s="291"/>
      <c r="W341" s="291"/>
      <c r="X341" s="291"/>
      <c r="Y341" s="291"/>
    </row>
    <row r="342" spans="6:25" x14ac:dyDescent="0.25">
      <c r="F342" s="291"/>
      <c r="G342" s="291"/>
      <c r="H342" s="291"/>
      <c r="I342" s="291"/>
      <c r="J342" s="291"/>
      <c r="K342" s="291"/>
      <c r="L342" s="291"/>
      <c r="M342" s="291"/>
      <c r="N342" s="291"/>
      <c r="O342" s="291"/>
      <c r="P342" s="291"/>
      <c r="Q342" s="291"/>
      <c r="R342" s="291"/>
      <c r="S342" s="291"/>
      <c r="T342" s="291"/>
      <c r="U342" s="291"/>
      <c r="V342" s="291"/>
      <c r="W342" s="291"/>
      <c r="X342" s="291"/>
      <c r="Y342" s="291"/>
    </row>
    <row r="343" spans="6:25" x14ac:dyDescent="0.25">
      <c r="F343" s="291"/>
      <c r="G343" s="291"/>
      <c r="H343" s="291"/>
      <c r="I343" s="291"/>
      <c r="J343" s="291"/>
      <c r="K343" s="291"/>
      <c r="L343" s="291"/>
      <c r="M343" s="291"/>
      <c r="N343" s="291"/>
      <c r="O343" s="291"/>
      <c r="P343" s="291"/>
      <c r="Q343" s="291"/>
      <c r="R343" s="291"/>
      <c r="S343" s="291"/>
      <c r="T343" s="291"/>
      <c r="U343" s="291"/>
      <c r="V343" s="291"/>
      <c r="W343" s="291"/>
      <c r="X343" s="291"/>
      <c r="Y343" s="291"/>
    </row>
    <row r="344" spans="6:25" x14ac:dyDescent="0.25">
      <c r="F344" s="291"/>
      <c r="G344" s="291"/>
      <c r="H344" s="291"/>
      <c r="I344" s="291"/>
      <c r="J344" s="291"/>
      <c r="K344" s="291"/>
      <c r="L344" s="291"/>
      <c r="M344" s="291"/>
      <c r="N344" s="291"/>
      <c r="O344" s="291"/>
      <c r="P344" s="291"/>
      <c r="Q344" s="291"/>
      <c r="R344" s="291"/>
      <c r="S344" s="291"/>
      <c r="T344" s="291"/>
      <c r="U344" s="291"/>
      <c r="V344" s="291"/>
      <c r="W344" s="291"/>
      <c r="X344" s="291"/>
      <c r="Y344" s="291"/>
    </row>
    <row r="345" spans="6:25" x14ac:dyDescent="0.25">
      <c r="F345" s="291"/>
      <c r="G345" s="291"/>
      <c r="H345" s="291"/>
      <c r="I345" s="291"/>
      <c r="J345" s="291"/>
      <c r="K345" s="291"/>
      <c r="L345" s="291"/>
      <c r="M345" s="291"/>
      <c r="N345" s="291"/>
      <c r="O345" s="291"/>
      <c r="P345" s="291"/>
      <c r="Q345" s="291"/>
      <c r="R345" s="291"/>
      <c r="S345" s="291"/>
      <c r="T345" s="291"/>
      <c r="U345" s="291"/>
      <c r="V345" s="291"/>
      <c r="W345" s="291"/>
      <c r="X345" s="291"/>
      <c r="Y345" s="291"/>
    </row>
    <row r="346" spans="6:25" x14ac:dyDescent="0.25">
      <c r="F346" s="291"/>
      <c r="G346" s="291"/>
      <c r="H346" s="291"/>
      <c r="I346" s="291"/>
      <c r="J346" s="291"/>
      <c r="K346" s="291"/>
      <c r="L346" s="291"/>
      <c r="M346" s="291"/>
      <c r="N346" s="291"/>
      <c r="O346" s="291"/>
      <c r="P346" s="291"/>
      <c r="Q346" s="291"/>
      <c r="R346" s="291"/>
      <c r="S346" s="291"/>
      <c r="T346" s="291"/>
      <c r="U346" s="291"/>
      <c r="V346" s="291"/>
      <c r="W346" s="291"/>
      <c r="X346" s="291"/>
      <c r="Y346" s="291"/>
    </row>
    <row r="347" spans="6:25" x14ac:dyDescent="0.25">
      <c r="F347" s="291"/>
      <c r="G347" s="291"/>
      <c r="H347" s="291"/>
      <c r="I347" s="291"/>
      <c r="J347" s="291"/>
      <c r="K347" s="291"/>
      <c r="L347" s="291"/>
      <c r="M347" s="291"/>
      <c r="N347" s="291"/>
      <c r="O347" s="291"/>
      <c r="P347" s="291"/>
      <c r="Q347" s="291"/>
      <c r="R347" s="291"/>
      <c r="S347" s="291"/>
      <c r="T347" s="291"/>
      <c r="U347" s="291"/>
      <c r="V347" s="291"/>
      <c r="W347" s="291"/>
      <c r="X347" s="291"/>
      <c r="Y347" s="291"/>
    </row>
    <row r="348" spans="6:25" x14ac:dyDescent="0.25">
      <c r="F348" s="291"/>
      <c r="G348" s="291"/>
      <c r="H348" s="291"/>
      <c r="I348" s="291"/>
      <c r="J348" s="291"/>
      <c r="K348" s="291"/>
      <c r="L348" s="291"/>
      <c r="M348" s="291"/>
      <c r="N348" s="291"/>
      <c r="O348" s="291"/>
      <c r="P348" s="291"/>
      <c r="Q348" s="291"/>
      <c r="R348" s="291"/>
      <c r="S348" s="291"/>
      <c r="T348" s="291"/>
      <c r="U348" s="291"/>
      <c r="V348" s="291"/>
      <c r="W348" s="291"/>
      <c r="X348" s="291"/>
      <c r="Y348" s="291"/>
    </row>
    <row r="349" spans="6:25" x14ac:dyDescent="0.25">
      <c r="F349" s="291"/>
      <c r="G349" s="291"/>
      <c r="H349" s="291"/>
      <c r="I349" s="291"/>
      <c r="J349" s="291"/>
      <c r="K349" s="291"/>
      <c r="L349" s="291"/>
      <c r="M349" s="291"/>
      <c r="N349" s="291"/>
      <c r="O349" s="291"/>
      <c r="P349" s="291"/>
      <c r="Q349" s="291"/>
      <c r="R349" s="291"/>
      <c r="S349" s="291"/>
      <c r="T349" s="291"/>
      <c r="U349" s="291"/>
      <c r="V349" s="291"/>
      <c r="W349" s="291"/>
      <c r="X349" s="291"/>
      <c r="Y349" s="291"/>
    </row>
    <row r="350" spans="6:25" x14ac:dyDescent="0.25">
      <c r="F350" s="291"/>
      <c r="G350" s="291"/>
      <c r="H350" s="291"/>
      <c r="I350" s="291"/>
      <c r="J350" s="291"/>
      <c r="K350" s="291"/>
      <c r="L350" s="291"/>
      <c r="M350" s="291"/>
      <c r="N350" s="291"/>
      <c r="O350" s="291"/>
      <c r="P350" s="291"/>
      <c r="Q350" s="291"/>
      <c r="R350" s="291"/>
      <c r="S350" s="291"/>
      <c r="T350" s="291"/>
      <c r="U350" s="291"/>
      <c r="V350" s="291"/>
      <c r="W350" s="291"/>
      <c r="X350" s="291"/>
      <c r="Y350" s="291"/>
    </row>
    <row r="351" spans="6:25" x14ac:dyDescent="0.25">
      <c r="F351" s="291"/>
      <c r="G351" s="291"/>
      <c r="H351" s="291"/>
      <c r="I351" s="291"/>
      <c r="J351" s="291"/>
      <c r="K351" s="291"/>
      <c r="L351" s="291"/>
      <c r="M351" s="291"/>
      <c r="N351" s="291"/>
      <c r="O351" s="291"/>
      <c r="P351" s="291"/>
      <c r="Q351" s="291"/>
      <c r="R351" s="291"/>
      <c r="S351" s="291"/>
      <c r="T351" s="291"/>
      <c r="U351" s="291"/>
      <c r="V351" s="291"/>
      <c r="W351" s="291"/>
      <c r="X351" s="291"/>
      <c r="Y351" s="291"/>
    </row>
    <row r="352" spans="6:25" x14ac:dyDescent="0.25">
      <c r="F352" s="291"/>
      <c r="G352" s="291"/>
      <c r="H352" s="291"/>
      <c r="I352" s="291"/>
      <c r="J352" s="291"/>
      <c r="K352" s="291"/>
      <c r="L352" s="291"/>
      <c r="M352" s="291"/>
      <c r="N352" s="291"/>
      <c r="O352" s="291"/>
      <c r="P352" s="291"/>
      <c r="Q352" s="291"/>
      <c r="R352" s="291"/>
      <c r="S352" s="291"/>
      <c r="T352" s="291"/>
      <c r="U352" s="291"/>
      <c r="V352" s="291"/>
      <c r="W352" s="291"/>
      <c r="X352" s="291"/>
      <c r="Y352" s="291"/>
    </row>
    <row r="353" spans="6:25" x14ac:dyDescent="0.25">
      <c r="F353" s="291"/>
      <c r="G353" s="291"/>
      <c r="H353" s="291"/>
      <c r="I353" s="291"/>
      <c r="J353" s="291"/>
      <c r="K353" s="291"/>
      <c r="L353" s="291"/>
      <c r="M353" s="291"/>
      <c r="N353" s="291"/>
      <c r="O353" s="291"/>
      <c r="P353" s="291"/>
      <c r="Q353" s="291"/>
      <c r="R353" s="291"/>
      <c r="S353" s="291"/>
      <c r="T353" s="291"/>
      <c r="U353" s="291"/>
      <c r="V353" s="291"/>
      <c r="W353" s="291"/>
      <c r="X353" s="291"/>
      <c r="Y353" s="291"/>
    </row>
    <row r="354" spans="6:25" x14ac:dyDescent="0.25">
      <c r="F354" s="291"/>
      <c r="G354" s="291"/>
      <c r="H354" s="291"/>
      <c r="I354" s="291"/>
      <c r="J354" s="291"/>
      <c r="K354" s="291"/>
      <c r="L354" s="291"/>
      <c r="M354" s="291"/>
      <c r="N354" s="291"/>
      <c r="O354" s="291"/>
      <c r="P354" s="291"/>
      <c r="Q354" s="291"/>
      <c r="R354" s="291"/>
      <c r="S354" s="291"/>
      <c r="T354" s="291"/>
      <c r="U354" s="291"/>
      <c r="V354" s="291"/>
      <c r="W354" s="291"/>
      <c r="X354" s="291"/>
      <c r="Y354" s="291"/>
    </row>
    <row r="355" spans="6:25" x14ac:dyDescent="0.25">
      <c r="F355" s="291"/>
      <c r="G355" s="291"/>
      <c r="H355" s="291"/>
      <c r="I355" s="291"/>
      <c r="J355" s="291"/>
      <c r="K355" s="291"/>
      <c r="L355" s="291"/>
      <c r="M355" s="291"/>
      <c r="N355" s="291"/>
      <c r="O355" s="291"/>
      <c r="P355" s="291"/>
      <c r="Q355" s="291"/>
      <c r="R355" s="291"/>
      <c r="S355" s="291"/>
      <c r="T355" s="291"/>
      <c r="U355" s="291"/>
      <c r="V355" s="291"/>
      <c r="W355" s="291"/>
      <c r="X355" s="291"/>
      <c r="Y355" s="291"/>
    </row>
    <row r="356" spans="6:25" x14ac:dyDescent="0.25">
      <c r="F356" s="291"/>
      <c r="G356" s="291"/>
      <c r="H356" s="291"/>
      <c r="I356" s="291"/>
      <c r="J356" s="291"/>
      <c r="K356" s="291"/>
      <c r="L356" s="291"/>
      <c r="M356" s="291"/>
      <c r="N356" s="291"/>
      <c r="O356" s="291"/>
      <c r="P356" s="291"/>
      <c r="Q356" s="291"/>
      <c r="R356" s="291"/>
      <c r="S356" s="291"/>
      <c r="T356" s="291"/>
      <c r="U356" s="291"/>
      <c r="V356" s="291"/>
      <c r="W356" s="291"/>
      <c r="X356" s="291"/>
      <c r="Y356" s="291"/>
    </row>
    <row r="357" spans="6:25" x14ac:dyDescent="0.25">
      <c r="F357" s="291"/>
      <c r="G357" s="291"/>
      <c r="H357" s="291"/>
      <c r="I357" s="291"/>
      <c r="J357" s="291"/>
      <c r="K357" s="291"/>
      <c r="L357" s="291"/>
      <c r="M357" s="291"/>
      <c r="N357" s="291"/>
      <c r="O357" s="291"/>
      <c r="P357" s="291"/>
      <c r="Q357" s="291"/>
      <c r="R357" s="291"/>
      <c r="S357" s="291"/>
      <c r="T357" s="291"/>
      <c r="U357" s="291"/>
      <c r="V357" s="291"/>
      <c r="W357" s="291"/>
      <c r="X357" s="291"/>
      <c r="Y357" s="291"/>
    </row>
    <row r="358" spans="6:25" x14ac:dyDescent="0.25">
      <c r="F358" s="291"/>
      <c r="G358" s="291"/>
      <c r="H358" s="291"/>
      <c r="I358" s="291"/>
      <c r="J358" s="291"/>
      <c r="K358" s="291"/>
      <c r="L358" s="291"/>
      <c r="M358" s="291"/>
      <c r="N358" s="291"/>
      <c r="O358" s="291"/>
      <c r="P358" s="291"/>
      <c r="Q358" s="291"/>
      <c r="R358" s="291"/>
      <c r="S358" s="291"/>
      <c r="T358" s="291"/>
      <c r="U358" s="291"/>
      <c r="V358" s="291"/>
      <c r="W358" s="291"/>
      <c r="X358" s="291"/>
      <c r="Y358" s="291"/>
    </row>
    <row r="359" spans="6:25" x14ac:dyDescent="0.25">
      <c r="F359" s="291"/>
      <c r="G359" s="291"/>
      <c r="H359" s="291"/>
      <c r="I359" s="291"/>
      <c r="J359" s="291"/>
      <c r="K359" s="291"/>
      <c r="L359" s="291"/>
      <c r="M359" s="291"/>
      <c r="N359" s="291"/>
      <c r="O359" s="291"/>
      <c r="P359" s="291"/>
      <c r="Q359" s="291"/>
      <c r="R359" s="291"/>
      <c r="S359" s="291"/>
      <c r="T359" s="291"/>
      <c r="U359" s="291"/>
      <c r="V359" s="291"/>
      <c r="W359" s="291"/>
      <c r="X359" s="291"/>
      <c r="Y359" s="291"/>
    </row>
    <row r="360" spans="6:25" x14ac:dyDescent="0.25">
      <c r="F360" s="291"/>
      <c r="G360" s="291"/>
      <c r="H360" s="291"/>
      <c r="I360" s="291"/>
      <c r="J360" s="291"/>
      <c r="K360" s="291"/>
      <c r="L360" s="291"/>
      <c r="M360" s="291"/>
      <c r="N360" s="291"/>
      <c r="O360" s="291"/>
      <c r="P360" s="291"/>
      <c r="Q360" s="291"/>
      <c r="R360" s="291"/>
      <c r="S360" s="291"/>
      <c r="T360" s="291"/>
      <c r="U360" s="291"/>
      <c r="V360" s="291"/>
      <c r="W360" s="291"/>
      <c r="X360" s="291"/>
      <c r="Y360" s="291"/>
    </row>
    <row r="361" spans="6:25" x14ac:dyDescent="0.25">
      <c r="F361" s="291"/>
      <c r="G361" s="291"/>
      <c r="H361" s="291"/>
      <c r="I361" s="291"/>
      <c r="J361" s="291"/>
      <c r="K361" s="291"/>
      <c r="L361" s="291"/>
      <c r="M361" s="291"/>
      <c r="N361" s="291"/>
      <c r="O361" s="291"/>
      <c r="P361" s="291"/>
      <c r="Q361" s="291"/>
      <c r="R361" s="291"/>
      <c r="S361" s="291"/>
      <c r="T361" s="291"/>
      <c r="U361" s="291"/>
      <c r="V361" s="291"/>
      <c r="W361" s="291"/>
      <c r="X361" s="291"/>
      <c r="Y361" s="291"/>
    </row>
    <row r="362" spans="6:25" x14ac:dyDescent="0.25">
      <c r="F362" s="291"/>
      <c r="G362" s="291"/>
      <c r="H362" s="291"/>
      <c r="I362" s="291"/>
      <c r="J362" s="291"/>
      <c r="K362" s="291"/>
      <c r="L362" s="291"/>
      <c r="M362" s="291"/>
      <c r="N362" s="291"/>
      <c r="O362" s="291"/>
      <c r="P362" s="291"/>
      <c r="Q362" s="291"/>
      <c r="R362" s="291"/>
      <c r="S362" s="291"/>
      <c r="T362" s="291"/>
      <c r="U362" s="291"/>
      <c r="V362" s="291"/>
      <c r="W362" s="291"/>
      <c r="X362" s="291"/>
      <c r="Y362" s="291"/>
    </row>
    <row r="363" spans="6:25" x14ac:dyDescent="0.25">
      <c r="F363" s="291"/>
      <c r="G363" s="291"/>
      <c r="H363" s="291"/>
      <c r="I363" s="291"/>
      <c r="J363" s="291"/>
      <c r="K363" s="291"/>
      <c r="L363" s="291"/>
      <c r="M363" s="291"/>
      <c r="N363" s="291"/>
      <c r="O363" s="291"/>
      <c r="P363" s="291"/>
      <c r="Q363" s="291"/>
      <c r="R363" s="291"/>
      <c r="S363" s="291"/>
      <c r="T363" s="291"/>
      <c r="U363" s="291"/>
      <c r="V363" s="291"/>
      <c r="W363" s="291"/>
      <c r="X363" s="291"/>
      <c r="Y363" s="291"/>
    </row>
    <row r="364" spans="6:25" x14ac:dyDescent="0.25">
      <c r="F364" s="291"/>
      <c r="G364" s="291"/>
      <c r="H364" s="291"/>
      <c r="I364" s="291"/>
      <c r="J364" s="291"/>
      <c r="K364" s="291"/>
      <c r="L364" s="291"/>
      <c r="M364" s="291"/>
      <c r="N364" s="291"/>
      <c r="O364" s="291"/>
      <c r="P364" s="291"/>
      <c r="Q364" s="291"/>
      <c r="R364" s="291"/>
      <c r="S364" s="291"/>
      <c r="T364" s="291"/>
      <c r="U364" s="291"/>
      <c r="V364" s="291"/>
      <c r="W364" s="291"/>
      <c r="X364" s="291"/>
      <c r="Y364" s="291"/>
    </row>
    <row r="365" spans="6:25" x14ac:dyDescent="0.25">
      <c r="F365" s="291"/>
      <c r="G365" s="291"/>
      <c r="H365" s="291"/>
      <c r="I365" s="291"/>
      <c r="J365" s="291"/>
      <c r="K365" s="291"/>
      <c r="L365" s="291"/>
      <c r="M365" s="291"/>
      <c r="N365" s="291"/>
      <c r="O365" s="291"/>
      <c r="P365" s="291"/>
      <c r="Q365" s="291"/>
      <c r="R365" s="291"/>
      <c r="S365" s="291"/>
      <c r="T365" s="291"/>
      <c r="U365" s="291"/>
      <c r="V365" s="291"/>
      <c r="W365" s="291"/>
      <c r="X365" s="291"/>
      <c r="Y365" s="291"/>
    </row>
    <row r="366" spans="6:25" x14ac:dyDescent="0.25">
      <c r="F366" s="291"/>
      <c r="G366" s="291"/>
      <c r="H366" s="291"/>
      <c r="I366" s="291"/>
      <c r="J366" s="291"/>
      <c r="K366" s="291"/>
      <c r="L366" s="291"/>
      <c r="M366" s="291"/>
      <c r="N366" s="291"/>
      <c r="O366" s="291"/>
      <c r="P366" s="291"/>
      <c r="Q366" s="291"/>
      <c r="R366" s="291"/>
      <c r="S366" s="291"/>
      <c r="T366" s="291"/>
      <c r="U366" s="291"/>
      <c r="V366" s="291"/>
      <c r="W366" s="291"/>
      <c r="X366" s="291"/>
      <c r="Y366" s="291"/>
    </row>
    <row r="367" spans="6:25" x14ac:dyDescent="0.25">
      <c r="F367" s="291"/>
      <c r="G367" s="291"/>
      <c r="H367" s="291"/>
      <c r="I367" s="291"/>
      <c r="J367" s="291"/>
      <c r="K367" s="291"/>
      <c r="L367" s="291"/>
      <c r="M367" s="291"/>
      <c r="N367" s="291"/>
      <c r="O367" s="291"/>
      <c r="P367" s="291"/>
      <c r="Q367" s="291"/>
      <c r="R367" s="291"/>
      <c r="S367" s="291"/>
      <c r="T367" s="291"/>
      <c r="U367" s="291"/>
      <c r="V367" s="291"/>
      <c r="W367" s="291"/>
      <c r="X367" s="291"/>
      <c r="Y367" s="291"/>
    </row>
    <row r="368" spans="6:25" x14ac:dyDescent="0.25">
      <c r="F368" s="291"/>
      <c r="G368" s="291"/>
      <c r="H368" s="291"/>
      <c r="I368" s="291"/>
      <c r="J368" s="291"/>
      <c r="K368" s="291"/>
      <c r="L368" s="291"/>
      <c r="M368" s="291"/>
      <c r="N368" s="291"/>
      <c r="O368" s="291"/>
      <c r="P368" s="291"/>
      <c r="Q368" s="291"/>
      <c r="R368" s="291"/>
      <c r="S368" s="291"/>
      <c r="T368" s="291"/>
      <c r="U368" s="291"/>
      <c r="V368" s="291"/>
      <c r="W368" s="291"/>
      <c r="X368" s="291"/>
      <c r="Y368" s="291"/>
    </row>
    <row r="369" spans="6:25" x14ac:dyDescent="0.25">
      <c r="F369" s="291"/>
      <c r="G369" s="291"/>
      <c r="H369" s="291"/>
      <c r="I369" s="291"/>
      <c r="J369" s="291"/>
      <c r="K369" s="291"/>
      <c r="L369" s="291"/>
      <c r="M369" s="291"/>
      <c r="N369" s="291"/>
      <c r="O369" s="291"/>
      <c r="P369" s="291"/>
      <c r="Q369" s="291"/>
      <c r="R369" s="291"/>
      <c r="S369" s="291"/>
      <c r="T369" s="291"/>
      <c r="U369" s="291"/>
      <c r="V369" s="291"/>
      <c r="W369" s="291"/>
      <c r="X369" s="291"/>
      <c r="Y369" s="291"/>
    </row>
    <row r="370" spans="6:25" x14ac:dyDescent="0.25">
      <c r="F370" s="291"/>
      <c r="G370" s="291"/>
      <c r="H370" s="291"/>
      <c r="I370" s="291"/>
      <c r="J370" s="291"/>
      <c r="K370" s="291"/>
      <c r="L370" s="291"/>
      <c r="M370" s="291"/>
      <c r="N370" s="291"/>
      <c r="O370" s="291"/>
      <c r="P370" s="291"/>
      <c r="Q370" s="291"/>
      <c r="R370" s="291"/>
      <c r="S370" s="291"/>
      <c r="T370" s="291"/>
      <c r="U370" s="291"/>
      <c r="V370" s="291"/>
      <c r="W370" s="291"/>
      <c r="X370" s="291"/>
      <c r="Y370" s="291"/>
    </row>
    <row r="371" spans="6:25" x14ac:dyDescent="0.25">
      <c r="F371" s="291"/>
      <c r="G371" s="291"/>
      <c r="H371" s="291"/>
      <c r="I371" s="291"/>
      <c r="J371" s="291"/>
      <c r="K371" s="291"/>
      <c r="L371" s="291"/>
      <c r="M371" s="291"/>
      <c r="N371" s="291"/>
      <c r="O371" s="291"/>
      <c r="P371" s="291"/>
      <c r="Q371" s="291"/>
      <c r="R371" s="291"/>
      <c r="S371" s="291"/>
      <c r="T371" s="291"/>
      <c r="U371" s="291"/>
      <c r="V371" s="291"/>
      <c r="W371" s="291"/>
      <c r="X371" s="291"/>
      <c r="Y371" s="291"/>
    </row>
    <row r="372" spans="6:25" x14ac:dyDescent="0.25">
      <c r="F372" s="291"/>
      <c r="G372" s="291"/>
      <c r="H372" s="291"/>
      <c r="I372" s="291"/>
      <c r="J372" s="291"/>
      <c r="K372" s="291"/>
      <c r="L372" s="291"/>
      <c r="M372" s="291"/>
      <c r="N372" s="291"/>
      <c r="O372" s="291"/>
      <c r="P372" s="291"/>
      <c r="Q372" s="291"/>
      <c r="R372" s="291"/>
      <c r="S372" s="291"/>
      <c r="T372" s="291"/>
      <c r="U372" s="291"/>
      <c r="V372" s="291"/>
      <c r="W372" s="291"/>
      <c r="X372" s="291"/>
      <c r="Y372" s="291"/>
    </row>
    <row r="373" spans="6:25" x14ac:dyDescent="0.25">
      <c r="F373" s="291"/>
      <c r="G373" s="291"/>
      <c r="H373" s="291"/>
      <c r="I373" s="291"/>
      <c r="J373" s="291"/>
      <c r="K373" s="291"/>
      <c r="L373" s="291"/>
      <c r="M373" s="291"/>
      <c r="N373" s="291"/>
      <c r="O373" s="291"/>
      <c r="P373" s="291"/>
      <c r="Q373" s="291"/>
      <c r="R373" s="291"/>
      <c r="S373" s="291"/>
      <c r="T373" s="291"/>
      <c r="U373" s="291"/>
      <c r="V373" s="291"/>
      <c r="W373" s="291"/>
      <c r="X373" s="291"/>
      <c r="Y373" s="291"/>
    </row>
    <row r="374" spans="6:25" x14ac:dyDescent="0.25">
      <c r="F374" s="291"/>
      <c r="G374" s="291"/>
      <c r="H374" s="291"/>
      <c r="I374" s="291"/>
      <c r="J374" s="291"/>
      <c r="K374" s="291"/>
      <c r="L374" s="291"/>
      <c r="M374" s="291"/>
      <c r="N374" s="291"/>
      <c r="O374" s="291"/>
      <c r="P374" s="291"/>
      <c r="Q374" s="291"/>
      <c r="R374" s="291"/>
      <c r="S374" s="291"/>
      <c r="T374" s="291"/>
      <c r="U374" s="291"/>
      <c r="V374" s="291"/>
      <c r="W374" s="291"/>
      <c r="X374" s="291"/>
      <c r="Y374" s="291"/>
    </row>
    <row r="375" spans="6:25" x14ac:dyDescent="0.25">
      <c r="F375" s="291"/>
      <c r="G375" s="291"/>
      <c r="H375" s="291"/>
      <c r="I375" s="291"/>
      <c r="J375" s="291"/>
      <c r="K375" s="291"/>
      <c r="L375" s="291"/>
      <c r="M375" s="291"/>
      <c r="N375" s="291"/>
      <c r="O375" s="291"/>
      <c r="P375" s="291"/>
      <c r="Q375" s="291"/>
      <c r="R375" s="291"/>
      <c r="S375" s="291"/>
      <c r="T375" s="291"/>
      <c r="U375" s="291"/>
      <c r="V375" s="291"/>
      <c r="W375" s="291"/>
      <c r="X375" s="291"/>
      <c r="Y375" s="291"/>
    </row>
    <row r="376" spans="6:25" x14ac:dyDescent="0.25">
      <c r="F376" s="291"/>
      <c r="G376" s="291"/>
      <c r="H376" s="291"/>
      <c r="I376" s="291"/>
      <c r="J376" s="291"/>
      <c r="K376" s="291"/>
      <c r="L376" s="291"/>
      <c r="M376" s="291"/>
      <c r="N376" s="291"/>
      <c r="O376" s="291"/>
      <c r="P376" s="291"/>
      <c r="Q376" s="291"/>
      <c r="R376" s="291"/>
      <c r="S376" s="291"/>
      <c r="T376" s="291"/>
      <c r="U376" s="291"/>
      <c r="V376" s="291"/>
      <c r="W376" s="291"/>
      <c r="X376" s="291"/>
      <c r="Y376" s="291"/>
    </row>
    <row r="377" spans="6:25" x14ac:dyDescent="0.25">
      <c r="F377" s="291"/>
      <c r="G377" s="291"/>
      <c r="H377" s="291"/>
      <c r="I377" s="291"/>
      <c r="J377" s="291"/>
      <c r="K377" s="291"/>
      <c r="L377" s="291"/>
      <c r="M377" s="291"/>
      <c r="N377" s="291"/>
      <c r="O377" s="291"/>
      <c r="P377" s="291"/>
      <c r="Q377" s="291"/>
      <c r="R377" s="291"/>
      <c r="S377" s="291"/>
      <c r="T377" s="291"/>
      <c r="U377" s="291"/>
      <c r="V377" s="291"/>
      <c r="W377" s="291"/>
      <c r="X377" s="291"/>
      <c r="Y377" s="291"/>
    </row>
    <row r="378" spans="6:25" x14ac:dyDescent="0.25">
      <c r="F378" s="291"/>
      <c r="G378" s="291"/>
      <c r="H378" s="291"/>
      <c r="I378" s="291"/>
      <c r="J378" s="291"/>
      <c r="K378" s="291"/>
      <c r="L378" s="291"/>
      <c r="M378" s="291"/>
      <c r="N378" s="291"/>
      <c r="O378" s="291"/>
      <c r="P378" s="291"/>
      <c r="Q378" s="291"/>
      <c r="R378" s="291"/>
      <c r="S378" s="291"/>
      <c r="T378" s="291"/>
      <c r="U378" s="291"/>
      <c r="V378" s="291"/>
      <c r="W378" s="291"/>
      <c r="X378" s="291"/>
      <c r="Y378" s="291"/>
    </row>
    <row r="379" spans="6:25" x14ac:dyDescent="0.25">
      <c r="F379" s="291"/>
      <c r="G379" s="291"/>
      <c r="H379" s="291"/>
      <c r="I379" s="291"/>
      <c r="J379" s="291"/>
      <c r="K379" s="291"/>
      <c r="L379" s="291"/>
      <c r="M379" s="291"/>
      <c r="N379" s="291"/>
      <c r="O379" s="291"/>
      <c r="P379" s="291"/>
      <c r="Q379" s="291"/>
      <c r="R379" s="291"/>
      <c r="S379" s="291"/>
      <c r="T379" s="291"/>
      <c r="U379" s="291"/>
      <c r="V379" s="291"/>
      <c r="W379" s="291"/>
      <c r="X379" s="291"/>
      <c r="Y379" s="291"/>
    </row>
    <row r="380" spans="6:25" x14ac:dyDescent="0.25">
      <c r="F380" s="291"/>
      <c r="G380" s="291"/>
      <c r="H380" s="291"/>
      <c r="I380" s="291"/>
      <c r="J380" s="291"/>
      <c r="K380" s="291"/>
      <c r="L380" s="291"/>
      <c r="M380" s="291"/>
      <c r="N380" s="291"/>
      <c r="O380" s="291"/>
      <c r="P380" s="291"/>
      <c r="Q380" s="291"/>
      <c r="R380" s="291"/>
      <c r="S380" s="291"/>
      <c r="T380" s="291"/>
      <c r="U380" s="291"/>
      <c r="V380" s="291"/>
      <c r="W380" s="291"/>
      <c r="X380" s="291"/>
      <c r="Y380" s="291"/>
    </row>
    <row r="381" spans="6:25" x14ac:dyDescent="0.25">
      <c r="F381" s="291"/>
      <c r="G381" s="291"/>
      <c r="H381" s="291"/>
      <c r="I381" s="291"/>
      <c r="J381" s="291"/>
      <c r="K381" s="291"/>
      <c r="L381" s="291"/>
      <c r="M381" s="291"/>
      <c r="N381" s="291"/>
      <c r="O381" s="291"/>
      <c r="P381" s="291"/>
      <c r="Q381" s="291"/>
      <c r="R381" s="291"/>
      <c r="S381" s="291"/>
      <c r="T381" s="291"/>
      <c r="U381" s="291"/>
      <c r="V381" s="291"/>
      <c r="W381" s="291"/>
      <c r="X381" s="291"/>
      <c r="Y381" s="291"/>
    </row>
    <row r="382" spans="6:25" x14ac:dyDescent="0.25">
      <c r="F382" s="291"/>
      <c r="G382" s="291"/>
      <c r="H382" s="291"/>
      <c r="I382" s="291"/>
      <c r="J382" s="291"/>
      <c r="K382" s="291"/>
      <c r="L382" s="291"/>
      <c r="M382" s="291"/>
      <c r="N382" s="291"/>
      <c r="O382" s="291"/>
      <c r="P382" s="291"/>
      <c r="Q382" s="291"/>
      <c r="R382" s="291"/>
      <c r="S382" s="291"/>
      <c r="T382" s="291"/>
      <c r="U382" s="291"/>
      <c r="V382" s="291"/>
      <c r="W382" s="291"/>
      <c r="X382" s="291"/>
      <c r="Y382" s="291"/>
    </row>
    <row r="383" spans="6:25" x14ac:dyDescent="0.25">
      <c r="F383" s="291"/>
      <c r="G383" s="291"/>
      <c r="H383" s="291"/>
      <c r="I383" s="291"/>
      <c r="J383" s="291"/>
      <c r="K383" s="291"/>
      <c r="L383" s="291"/>
      <c r="M383" s="291"/>
      <c r="N383" s="291"/>
      <c r="O383" s="291"/>
      <c r="P383" s="291"/>
      <c r="Q383" s="291"/>
      <c r="R383" s="291"/>
      <c r="S383" s="291"/>
      <c r="T383" s="291"/>
      <c r="U383" s="291"/>
      <c r="V383" s="291"/>
      <c r="W383" s="291"/>
      <c r="X383" s="291"/>
      <c r="Y383" s="291"/>
    </row>
    <row r="384" spans="6:25" x14ac:dyDescent="0.25">
      <c r="F384" s="291"/>
      <c r="G384" s="291"/>
      <c r="H384" s="291"/>
      <c r="I384" s="291"/>
      <c r="J384" s="291"/>
      <c r="K384" s="291"/>
      <c r="L384" s="291"/>
      <c r="M384" s="291"/>
      <c r="N384" s="291"/>
      <c r="O384" s="291"/>
      <c r="P384" s="291"/>
      <c r="Q384" s="291"/>
      <c r="R384" s="291"/>
      <c r="S384" s="291"/>
      <c r="T384" s="291"/>
      <c r="U384" s="291"/>
      <c r="V384" s="291"/>
      <c r="W384" s="291"/>
      <c r="X384" s="291"/>
      <c r="Y384" s="291"/>
    </row>
    <row r="385" spans="6:25" x14ac:dyDescent="0.25">
      <c r="F385" s="291"/>
      <c r="G385" s="291"/>
      <c r="H385" s="291"/>
      <c r="I385" s="291"/>
      <c r="J385" s="291"/>
      <c r="K385" s="291"/>
      <c r="L385" s="291"/>
      <c r="M385" s="291"/>
      <c r="N385" s="291"/>
      <c r="O385" s="291"/>
      <c r="P385" s="291"/>
      <c r="Q385" s="291"/>
      <c r="R385" s="291"/>
      <c r="S385" s="291"/>
      <c r="T385" s="291"/>
      <c r="U385" s="291"/>
      <c r="V385" s="291"/>
      <c r="W385" s="291"/>
      <c r="X385" s="291"/>
      <c r="Y385" s="291"/>
    </row>
    <row r="386" spans="6:25" x14ac:dyDescent="0.25">
      <c r="F386" s="291"/>
      <c r="G386" s="291"/>
      <c r="H386" s="291"/>
      <c r="I386" s="291"/>
      <c r="J386" s="291"/>
      <c r="K386" s="291"/>
      <c r="L386" s="291"/>
      <c r="M386" s="291"/>
      <c r="N386" s="291"/>
      <c r="O386" s="291"/>
      <c r="P386" s="291"/>
      <c r="Q386" s="291"/>
      <c r="R386" s="291"/>
      <c r="S386" s="291"/>
      <c r="T386" s="291"/>
      <c r="U386" s="291"/>
      <c r="V386" s="291"/>
      <c r="W386" s="291"/>
      <c r="X386" s="291"/>
      <c r="Y386" s="291"/>
    </row>
    <row r="387" spans="6:25" x14ac:dyDescent="0.25">
      <c r="F387" s="291"/>
      <c r="G387" s="291"/>
      <c r="H387" s="291"/>
      <c r="I387" s="291"/>
      <c r="J387" s="291"/>
      <c r="K387" s="291"/>
      <c r="L387" s="291"/>
      <c r="M387" s="291"/>
      <c r="N387" s="291"/>
      <c r="O387" s="291"/>
      <c r="P387" s="291"/>
      <c r="Q387" s="291"/>
      <c r="R387" s="291"/>
      <c r="S387" s="291"/>
      <c r="T387" s="291"/>
      <c r="U387" s="291"/>
      <c r="V387" s="291"/>
      <c r="W387" s="291"/>
      <c r="X387" s="291"/>
      <c r="Y387" s="291"/>
    </row>
    <row r="388" spans="6:25" x14ac:dyDescent="0.25">
      <c r="F388" s="291"/>
      <c r="G388" s="291"/>
      <c r="H388" s="291"/>
      <c r="I388" s="291"/>
      <c r="J388" s="291"/>
      <c r="K388" s="291"/>
      <c r="L388" s="291"/>
      <c r="M388" s="291"/>
      <c r="N388" s="291"/>
      <c r="O388" s="291"/>
      <c r="P388" s="291"/>
      <c r="Q388" s="291"/>
      <c r="R388" s="291"/>
      <c r="S388" s="291"/>
      <c r="T388" s="291"/>
      <c r="U388" s="291"/>
      <c r="V388" s="291"/>
      <c r="W388" s="291"/>
      <c r="X388" s="291"/>
      <c r="Y388" s="291"/>
    </row>
    <row r="389" spans="6:25" x14ac:dyDescent="0.25">
      <c r="F389" s="291"/>
      <c r="G389" s="291"/>
      <c r="H389" s="291"/>
      <c r="I389" s="291"/>
      <c r="J389" s="291"/>
      <c r="K389" s="291"/>
      <c r="L389" s="291"/>
      <c r="M389" s="291"/>
      <c r="N389" s="291"/>
      <c r="O389" s="291"/>
      <c r="P389" s="291"/>
      <c r="Q389" s="291"/>
      <c r="R389" s="291"/>
      <c r="S389" s="291"/>
      <c r="T389" s="291"/>
      <c r="U389" s="291"/>
      <c r="V389" s="291"/>
      <c r="W389" s="291"/>
      <c r="X389" s="291"/>
      <c r="Y389" s="291"/>
    </row>
    <row r="390" spans="6:25" x14ac:dyDescent="0.25">
      <c r="F390" s="291"/>
      <c r="G390" s="291"/>
      <c r="H390" s="291"/>
      <c r="I390" s="291"/>
      <c r="J390" s="291"/>
      <c r="K390" s="291"/>
      <c r="L390" s="291"/>
      <c r="M390" s="291"/>
      <c r="N390" s="291"/>
      <c r="O390" s="291"/>
      <c r="P390" s="291"/>
      <c r="Q390" s="291"/>
      <c r="R390" s="291"/>
      <c r="S390" s="291"/>
      <c r="T390" s="291"/>
      <c r="U390" s="291"/>
      <c r="V390" s="291"/>
      <c r="W390" s="291"/>
      <c r="X390" s="291"/>
      <c r="Y390" s="291"/>
    </row>
    <row r="391" spans="6:25" x14ac:dyDescent="0.25">
      <c r="F391" s="291"/>
      <c r="G391" s="291"/>
      <c r="H391" s="291"/>
      <c r="I391" s="291"/>
      <c r="J391" s="291"/>
      <c r="K391" s="291"/>
      <c r="L391" s="291"/>
      <c r="M391" s="291"/>
      <c r="N391" s="291"/>
      <c r="O391" s="291"/>
      <c r="P391" s="291"/>
      <c r="Q391" s="291"/>
      <c r="R391" s="291"/>
      <c r="S391" s="291"/>
      <c r="T391" s="291"/>
      <c r="U391" s="291"/>
      <c r="V391" s="291"/>
      <c r="W391" s="291"/>
      <c r="X391" s="291"/>
      <c r="Y391" s="291"/>
    </row>
    <row r="392" spans="6:25" x14ac:dyDescent="0.25">
      <c r="F392" s="291"/>
      <c r="G392" s="291"/>
      <c r="H392" s="291"/>
      <c r="I392" s="291"/>
      <c r="J392" s="291"/>
      <c r="K392" s="291"/>
      <c r="L392" s="291"/>
      <c r="M392" s="291"/>
      <c r="N392" s="291"/>
      <c r="O392" s="291"/>
      <c r="P392" s="291"/>
      <c r="Q392" s="291"/>
      <c r="R392" s="291"/>
      <c r="S392" s="291"/>
      <c r="T392" s="291"/>
      <c r="U392" s="291"/>
      <c r="V392" s="291"/>
      <c r="W392" s="291"/>
      <c r="X392" s="291"/>
      <c r="Y392" s="291"/>
    </row>
    <row r="393" spans="6:25" x14ac:dyDescent="0.25">
      <c r="F393" s="291"/>
      <c r="G393" s="291"/>
      <c r="H393" s="291"/>
      <c r="I393" s="291"/>
      <c r="J393" s="291"/>
      <c r="K393" s="291"/>
      <c r="L393" s="291"/>
      <c r="M393" s="291"/>
      <c r="N393" s="291"/>
      <c r="O393" s="291"/>
      <c r="P393" s="291"/>
      <c r="Q393" s="291"/>
      <c r="R393" s="291"/>
      <c r="S393" s="291"/>
      <c r="T393" s="291"/>
      <c r="U393" s="291"/>
      <c r="V393" s="291"/>
      <c r="W393" s="291"/>
      <c r="X393" s="291"/>
      <c r="Y393" s="291"/>
    </row>
    <row r="394" spans="6:25" x14ac:dyDescent="0.25">
      <c r="F394" s="291"/>
      <c r="G394" s="291"/>
      <c r="H394" s="291"/>
      <c r="I394" s="291"/>
      <c r="J394" s="291"/>
      <c r="K394" s="291"/>
      <c r="L394" s="291"/>
      <c r="M394" s="291"/>
      <c r="N394" s="291"/>
      <c r="O394" s="291"/>
      <c r="P394" s="291"/>
      <c r="Q394" s="291"/>
      <c r="R394" s="291"/>
      <c r="S394" s="291"/>
      <c r="T394" s="291"/>
      <c r="U394" s="291"/>
      <c r="V394" s="291"/>
      <c r="W394" s="291"/>
      <c r="X394" s="291"/>
      <c r="Y394" s="291"/>
    </row>
    <row r="395" spans="6:25" x14ac:dyDescent="0.25">
      <c r="F395" s="291"/>
      <c r="G395" s="291"/>
      <c r="H395" s="291"/>
      <c r="I395" s="291"/>
      <c r="J395" s="291"/>
      <c r="K395" s="291"/>
      <c r="L395" s="291"/>
      <c r="M395" s="291"/>
      <c r="N395" s="291"/>
      <c r="O395" s="291"/>
      <c r="P395" s="291"/>
      <c r="Q395" s="291"/>
      <c r="R395" s="291"/>
      <c r="S395" s="291"/>
      <c r="T395" s="291"/>
      <c r="U395" s="291"/>
      <c r="V395" s="291"/>
      <c r="W395" s="291"/>
      <c r="X395" s="291"/>
      <c r="Y395" s="291"/>
    </row>
    <row r="396" spans="6:25" x14ac:dyDescent="0.25">
      <c r="F396" s="291"/>
      <c r="G396" s="291"/>
      <c r="H396" s="291"/>
      <c r="I396" s="291"/>
      <c r="J396" s="291"/>
      <c r="K396" s="291"/>
      <c r="L396" s="291"/>
      <c r="M396" s="291"/>
      <c r="N396" s="291"/>
      <c r="O396" s="291"/>
      <c r="P396" s="291"/>
      <c r="Q396" s="291"/>
      <c r="R396" s="291"/>
      <c r="S396" s="291"/>
      <c r="T396" s="291"/>
      <c r="U396" s="291"/>
      <c r="V396" s="291"/>
      <c r="W396" s="291"/>
      <c r="X396" s="291"/>
      <c r="Y396" s="291"/>
    </row>
    <row r="397" spans="6:25" x14ac:dyDescent="0.25">
      <c r="F397" s="291"/>
      <c r="G397" s="291"/>
      <c r="H397" s="291"/>
      <c r="I397" s="291"/>
      <c r="J397" s="291"/>
      <c r="K397" s="291"/>
      <c r="L397" s="291"/>
      <c r="M397" s="291"/>
      <c r="N397" s="291"/>
      <c r="O397" s="291"/>
      <c r="P397" s="291"/>
      <c r="Q397" s="291"/>
      <c r="R397" s="291"/>
      <c r="S397" s="291"/>
      <c r="T397" s="291"/>
      <c r="U397" s="291"/>
      <c r="V397" s="291"/>
      <c r="W397" s="291"/>
      <c r="X397" s="291"/>
      <c r="Y397" s="291"/>
    </row>
    <row r="398" spans="6:25" x14ac:dyDescent="0.25">
      <c r="F398" s="291"/>
      <c r="G398" s="291"/>
      <c r="H398" s="291"/>
      <c r="I398" s="291"/>
      <c r="J398" s="291"/>
      <c r="K398" s="291"/>
      <c r="L398" s="291"/>
      <c r="M398" s="291"/>
      <c r="N398" s="291"/>
      <c r="O398" s="291"/>
      <c r="P398" s="291"/>
      <c r="Q398" s="291"/>
      <c r="R398" s="291"/>
      <c r="S398" s="291"/>
      <c r="T398" s="291"/>
      <c r="U398" s="291"/>
      <c r="V398" s="291"/>
      <c r="W398" s="291"/>
      <c r="X398" s="291"/>
      <c r="Y398" s="291"/>
    </row>
    <row r="399" spans="6:25" x14ac:dyDescent="0.25">
      <c r="F399" s="291"/>
      <c r="G399" s="291"/>
      <c r="H399" s="291"/>
      <c r="I399" s="291"/>
      <c r="J399" s="291"/>
      <c r="K399" s="291"/>
      <c r="L399" s="291"/>
      <c r="M399" s="291"/>
      <c r="N399" s="291"/>
      <c r="O399" s="291"/>
      <c r="P399" s="291"/>
      <c r="Q399" s="291"/>
      <c r="R399" s="291"/>
      <c r="S399" s="291"/>
      <c r="T399" s="291"/>
      <c r="U399" s="291"/>
      <c r="V399" s="291"/>
      <c r="W399" s="291"/>
      <c r="X399" s="291"/>
      <c r="Y399" s="291"/>
    </row>
    <row r="400" spans="6:25" x14ac:dyDescent="0.25">
      <c r="F400" s="291"/>
      <c r="G400" s="291"/>
      <c r="H400" s="291"/>
      <c r="I400" s="291"/>
      <c r="J400" s="291"/>
      <c r="K400" s="291"/>
      <c r="L400" s="291"/>
      <c r="M400" s="291"/>
      <c r="N400" s="291"/>
      <c r="O400" s="291"/>
      <c r="P400" s="291"/>
      <c r="Q400" s="291"/>
      <c r="R400" s="291"/>
      <c r="S400" s="291"/>
      <c r="T400" s="291"/>
      <c r="U400" s="291"/>
      <c r="V400" s="291"/>
      <c r="W400" s="291"/>
      <c r="X400" s="291"/>
      <c r="Y400" s="291"/>
    </row>
    <row r="401" spans="6:25" x14ac:dyDescent="0.25">
      <c r="F401" s="291"/>
      <c r="G401" s="291"/>
      <c r="H401" s="291"/>
      <c r="I401" s="291"/>
      <c r="J401" s="291"/>
      <c r="K401" s="291"/>
      <c r="L401" s="291"/>
      <c r="M401" s="291"/>
      <c r="N401" s="291"/>
      <c r="O401" s="291"/>
      <c r="P401" s="291"/>
      <c r="Q401" s="291"/>
      <c r="R401" s="291"/>
      <c r="S401" s="291"/>
      <c r="T401" s="291"/>
      <c r="U401" s="291"/>
      <c r="V401" s="291"/>
      <c r="W401" s="291"/>
      <c r="X401" s="291"/>
      <c r="Y401" s="291"/>
    </row>
    <row r="402" spans="6:25" x14ac:dyDescent="0.25">
      <c r="F402" s="291"/>
      <c r="G402" s="291"/>
      <c r="H402" s="291"/>
      <c r="I402" s="291"/>
      <c r="J402" s="291"/>
      <c r="K402" s="291"/>
      <c r="L402" s="291"/>
      <c r="M402" s="291"/>
      <c r="N402" s="291"/>
      <c r="O402" s="291"/>
      <c r="P402" s="291"/>
      <c r="Q402" s="291"/>
      <c r="R402" s="291"/>
      <c r="S402" s="291"/>
      <c r="T402" s="291"/>
      <c r="U402" s="291"/>
      <c r="V402" s="291"/>
      <c r="W402" s="291"/>
      <c r="X402" s="291"/>
      <c r="Y402" s="291"/>
    </row>
    <row r="403" spans="6:25" x14ac:dyDescent="0.25">
      <c r="F403" s="291"/>
      <c r="G403" s="291"/>
      <c r="H403" s="291"/>
      <c r="I403" s="291"/>
      <c r="J403" s="291"/>
      <c r="K403" s="291"/>
      <c r="L403" s="291"/>
      <c r="M403" s="291"/>
      <c r="N403" s="291"/>
      <c r="O403" s="291"/>
      <c r="P403" s="291"/>
      <c r="Q403" s="291"/>
      <c r="R403" s="291"/>
      <c r="S403" s="291"/>
      <c r="T403" s="291"/>
      <c r="U403" s="291"/>
      <c r="V403" s="291"/>
      <c r="W403" s="291"/>
      <c r="X403" s="291"/>
      <c r="Y403" s="291"/>
    </row>
    <row r="404" spans="6:25" x14ac:dyDescent="0.25">
      <c r="F404" s="291"/>
      <c r="G404" s="291"/>
      <c r="H404" s="291"/>
      <c r="I404" s="291"/>
      <c r="J404" s="291"/>
      <c r="K404" s="291"/>
      <c r="L404" s="291"/>
      <c r="M404" s="291"/>
      <c r="N404" s="291"/>
      <c r="O404" s="291"/>
      <c r="P404" s="291"/>
      <c r="Q404" s="291"/>
      <c r="R404" s="291"/>
      <c r="S404" s="291"/>
      <c r="T404" s="291"/>
      <c r="U404" s="291"/>
      <c r="V404" s="291"/>
      <c r="W404" s="291"/>
      <c r="X404" s="291"/>
      <c r="Y404" s="291"/>
    </row>
    <row r="405" spans="6:25" x14ac:dyDescent="0.25">
      <c r="F405" s="291"/>
      <c r="G405" s="291"/>
      <c r="H405" s="291"/>
      <c r="I405" s="291"/>
      <c r="J405" s="291"/>
      <c r="K405" s="291"/>
      <c r="L405" s="291"/>
      <c r="M405" s="291"/>
      <c r="N405" s="291"/>
      <c r="O405" s="291"/>
      <c r="P405" s="291"/>
      <c r="Q405" s="291"/>
      <c r="R405" s="291"/>
      <c r="S405" s="291"/>
      <c r="T405" s="291"/>
      <c r="U405" s="291"/>
      <c r="V405" s="291"/>
      <c r="W405" s="291"/>
      <c r="X405" s="291"/>
      <c r="Y405" s="291"/>
    </row>
    <row r="406" spans="6:25" x14ac:dyDescent="0.25">
      <c r="F406" s="291"/>
      <c r="G406" s="291"/>
      <c r="H406" s="291"/>
      <c r="I406" s="291"/>
      <c r="J406" s="291"/>
      <c r="K406" s="291"/>
      <c r="L406" s="291"/>
      <c r="M406" s="291"/>
      <c r="N406" s="291"/>
      <c r="O406" s="291"/>
      <c r="P406" s="291"/>
      <c r="Q406" s="291"/>
      <c r="R406" s="291"/>
      <c r="S406" s="291"/>
      <c r="T406" s="291"/>
      <c r="U406" s="291"/>
      <c r="V406" s="291"/>
      <c r="W406" s="291"/>
      <c r="X406" s="291"/>
      <c r="Y406" s="291"/>
    </row>
    <row r="407" spans="6:25" x14ac:dyDescent="0.25">
      <c r="F407" s="291"/>
      <c r="G407" s="291"/>
      <c r="H407" s="291"/>
      <c r="I407" s="291"/>
      <c r="J407" s="291"/>
      <c r="K407" s="291"/>
      <c r="L407" s="291"/>
      <c r="M407" s="291"/>
      <c r="N407" s="291"/>
      <c r="O407" s="291"/>
      <c r="P407" s="291"/>
      <c r="Q407" s="291"/>
      <c r="R407" s="291"/>
      <c r="S407" s="291"/>
      <c r="T407" s="291"/>
      <c r="U407" s="291"/>
      <c r="V407" s="291"/>
      <c r="W407" s="291"/>
      <c r="X407" s="291"/>
      <c r="Y407" s="291"/>
    </row>
    <row r="408" spans="6:25" x14ac:dyDescent="0.25">
      <c r="F408" s="291"/>
      <c r="G408" s="291"/>
      <c r="H408" s="291"/>
      <c r="I408" s="291"/>
      <c r="J408" s="291"/>
      <c r="K408" s="291"/>
      <c r="L408" s="291"/>
      <c r="M408" s="291"/>
      <c r="N408" s="291"/>
      <c r="O408" s="291"/>
      <c r="P408" s="291"/>
      <c r="Q408" s="291"/>
      <c r="R408" s="291"/>
      <c r="S408" s="291"/>
      <c r="T408" s="291"/>
      <c r="U408" s="291"/>
      <c r="V408" s="291"/>
      <c r="W408" s="291"/>
      <c r="X408" s="291"/>
      <c r="Y408" s="291"/>
    </row>
    <row r="409" spans="6:25" x14ac:dyDescent="0.25">
      <c r="F409" s="291"/>
      <c r="G409" s="291"/>
      <c r="H409" s="291"/>
      <c r="I409" s="291"/>
      <c r="J409" s="291"/>
      <c r="K409" s="291"/>
      <c r="L409" s="291"/>
      <c r="M409" s="291"/>
      <c r="N409" s="291"/>
      <c r="O409" s="291"/>
      <c r="P409" s="291"/>
      <c r="Q409" s="291"/>
      <c r="R409" s="291"/>
      <c r="S409" s="291"/>
      <c r="T409" s="291"/>
      <c r="U409" s="291"/>
      <c r="V409" s="291"/>
      <c r="W409" s="291"/>
      <c r="X409" s="291"/>
      <c r="Y409" s="291"/>
    </row>
    <row r="410" spans="6:25" x14ac:dyDescent="0.25">
      <c r="F410" s="291"/>
      <c r="G410" s="291"/>
      <c r="H410" s="291"/>
      <c r="I410" s="291"/>
      <c r="J410" s="291"/>
      <c r="K410" s="291"/>
      <c r="L410" s="291"/>
      <c r="M410" s="291"/>
      <c r="N410" s="291"/>
      <c r="O410" s="291"/>
      <c r="P410" s="291"/>
      <c r="Q410" s="291"/>
      <c r="R410" s="291"/>
      <c r="S410" s="291"/>
      <c r="T410" s="291"/>
      <c r="U410" s="291"/>
      <c r="V410" s="291"/>
      <c r="W410" s="291"/>
      <c r="X410" s="291"/>
      <c r="Y410" s="291"/>
    </row>
    <row r="411" spans="6:25" x14ac:dyDescent="0.25">
      <c r="F411" s="291"/>
      <c r="G411" s="291"/>
      <c r="H411" s="291"/>
      <c r="I411" s="291"/>
      <c r="J411" s="291"/>
      <c r="K411" s="291"/>
      <c r="L411" s="291"/>
      <c r="M411" s="291"/>
      <c r="N411" s="291"/>
      <c r="O411" s="291"/>
      <c r="P411" s="291"/>
      <c r="Q411" s="291"/>
      <c r="R411" s="291"/>
      <c r="S411" s="291"/>
      <c r="T411" s="291"/>
      <c r="U411" s="291"/>
      <c r="V411" s="291"/>
      <c r="W411" s="291"/>
      <c r="X411" s="291"/>
      <c r="Y411" s="291"/>
    </row>
    <row r="412" spans="6:25" x14ac:dyDescent="0.25">
      <c r="F412" s="291"/>
      <c r="G412" s="291"/>
      <c r="H412" s="291"/>
      <c r="I412" s="291"/>
      <c r="J412" s="291"/>
      <c r="K412" s="291"/>
      <c r="L412" s="291"/>
      <c r="M412" s="291"/>
      <c r="N412" s="291"/>
      <c r="O412" s="291"/>
      <c r="P412" s="291"/>
      <c r="Q412" s="291"/>
      <c r="R412" s="291"/>
      <c r="S412" s="291"/>
      <c r="T412" s="291"/>
      <c r="U412" s="291"/>
      <c r="V412" s="291"/>
      <c r="W412" s="291"/>
      <c r="X412" s="291"/>
      <c r="Y412" s="291"/>
    </row>
    <row r="413" spans="6:25" x14ac:dyDescent="0.25">
      <c r="F413" s="291"/>
      <c r="G413" s="291"/>
      <c r="H413" s="291"/>
      <c r="I413" s="291"/>
      <c r="J413" s="291"/>
      <c r="K413" s="291"/>
      <c r="L413" s="291"/>
      <c r="M413" s="291"/>
      <c r="N413" s="291"/>
      <c r="O413" s="291"/>
      <c r="P413" s="291"/>
      <c r="Q413" s="291"/>
      <c r="R413" s="291"/>
      <c r="S413" s="291"/>
      <c r="T413" s="291"/>
      <c r="U413" s="291"/>
      <c r="V413" s="291"/>
      <c r="W413" s="291"/>
      <c r="X413" s="291"/>
      <c r="Y413" s="291"/>
    </row>
    <row r="414" spans="6:25" x14ac:dyDescent="0.25">
      <c r="F414" s="291"/>
      <c r="G414" s="291"/>
      <c r="H414" s="291"/>
      <c r="I414" s="291"/>
      <c r="J414" s="291"/>
      <c r="K414" s="291"/>
      <c r="L414" s="291"/>
      <c r="M414" s="291"/>
      <c r="N414" s="291"/>
      <c r="O414" s="291"/>
      <c r="P414" s="291"/>
      <c r="Q414" s="291"/>
      <c r="R414" s="291"/>
      <c r="S414" s="291"/>
      <c r="T414" s="291"/>
      <c r="U414" s="291"/>
      <c r="V414" s="291"/>
      <c r="W414" s="291"/>
      <c r="X414" s="291"/>
      <c r="Y414" s="291"/>
    </row>
    <row r="415" spans="6:25" x14ac:dyDescent="0.25">
      <c r="F415" s="291"/>
      <c r="G415" s="291"/>
      <c r="H415" s="291"/>
      <c r="I415" s="291"/>
      <c r="J415" s="291"/>
      <c r="K415" s="291"/>
      <c r="L415" s="291"/>
      <c r="M415" s="291"/>
      <c r="N415" s="291"/>
      <c r="O415" s="291"/>
      <c r="P415" s="291"/>
      <c r="Q415" s="291"/>
      <c r="R415" s="291"/>
      <c r="S415" s="291"/>
      <c r="T415" s="291"/>
      <c r="U415" s="291"/>
      <c r="V415" s="291"/>
      <c r="W415" s="291"/>
      <c r="X415" s="291"/>
      <c r="Y415" s="291"/>
    </row>
    <row r="416" spans="6:25" x14ac:dyDescent="0.25">
      <c r="F416" s="291"/>
      <c r="G416" s="291"/>
      <c r="H416" s="291"/>
      <c r="I416" s="291"/>
      <c r="J416" s="291"/>
      <c r="K416" s="291"/>
      <c r="L416" s="291"/>
      <c r="M416" s="291"/>
      <c r="N416" s="291"/>
      <c r="O416" s="291"/>
      <c r="P416" s="291"/>
      <c r="Q416" s="291"/>
      <c r="R416" s="291"/>
      <c r="S416" s="291"/>
      <c r="T416" s="291"/>
      <c r="U416" s="291"/>
      <c r="V416" s="291"/>
      <c r="W416" s="291"/>
      <c r="X416" s="291"/>
      <c r="Y416" s="291"/>
    </row>
    <row r="417" spans="6:25" x14ac:dyDescent="0.25">
      <c r="F417" s="291"/>
      <c r="G417" s="291"/>
      <c r="H417" s="291"/>
      <c r="I417" s="291"/>
      <c r="J417" s="291"/>
      <c r="K417" s="291"/>
      <c r="L417" s="291"/>
      <c r="M417" s="291"/>
      <c r="N417" s="291"/>
      <c r="O417" s="291"/>
      <c r="P417" s="291"/>
      <c r="Q417" s="291"/>
      <c r="R417" s="291"/>
      <c r="S417" s="291"/>
      <c r="T417" s="291"/>
      <c r="U417" s="291"/>
      <c r="V417" s="291"/>
      <c r="W417" s="291"/>
      <c r="X417" s="291"/>
      <c r="Y417" s="291"/>
    </row>
    <row r="418" spans="6:25" x14ac:dyDescent="0.25">
      <c r="F418" s="291"/>
      <c r="G418" s="291"/>
      <c r="H418" s="291"/>
      <c r="I418" s="291"/>
      <c r="J418" s="291"/>
      <c r="K418" s="291"/>
      <c r="L418" s="291"/>
      <c r="M418" s="291"/>
      <c r="N418" s="291"/>
      <c r="O418" s="291"/>
      <c r="P418" s="291"/>
      <c r="Q418" s="291"/>
      <c r="R418" s="291"/>
      <c r="S418" s="291"/>
      <c r="T418" s="291"/>
      <c r="U418" s="291"/>
      <c r="V418" s="291"/>
      <c r="W418" s="291"/>
      <c r="X418" s="291"/>
      <c r="Y418" s="291"/>
    </row>
    <row r="419" spans="6:25" x14ac:dyDescent="0.25">
      <c r="F419" s="291"/>
      <c r="G419" s="291"/>
      <c r="H419" s="291"/>
      <c r="I419" s="291"/>
      <c r="J419" s="291"/>
      <c r="K419" s="291"/>
      <c r="L419" s="291"/>
      <c r="M419" s="291"/>
      <c r="N419" s="291"/>
      <c r="O419" s="291"/>
      <c r="P419" s="291"/>
      <c r="Q419" s="291"/>
      <c r="R419" s="291"/>
      <c r="S419" s="291"/>
      <c r="T419" s="291"/>
      <c r="U419" s="291"/>
      <c r="V419" s="291"/>
      <c r="W419" s="291"/>
      <c r="X419" s="291"/>
      <c r="Y419" s="291"/>
    </row>
    <row r="420" spans="6:25" x14ac:dyDescent="0.25">
      <c r="F420" s="291"/>
      <c r="G420" s="291"/>
      <c r="H420" s="291"/>
      <c r="I420" s="291"/>
      <c r="J420" s="291"/>
      <c r="K420" s="291"/>
      <c r="L420" s="291"/>
      <c r="M420" s="291"/>
      <c r="N420" s="291"/>
      <c r="O420" s="291"/>
      <c r="P420" s="291"/>
      <c r="Q420" s="291"/>
      <c r="R420" s="291"/>
      <c r="S420" s="291"/>
      <c r="T420" s="291"/>
      <c r="U420" s="291"/>
      <c r="V420" s="291"/>
      <c r="W420" s="291"/>
      <c r="X420" s="291"/>
      <c r="Y420" s="291"/>
    </row>
    <row r="421" spans="6:25" x14ac:dyDescent="0.25">
      <c r="F421" s="291"/>
      <c r="G421" s="291"/>
      <c r="H421" s="291"/>
      <c r="I421" s="291"/>
      <c r="J421" s="291"/>
      <c r="K421" s="291"/>
      <c r="L421" s="291"/>
      <c r="M421" s="291"/>
      <c r="N421" s="291"/>
      <c r="O421" s="291"/>
      <c r="P421" s="291"/>
      <c r="Q421" s="291"/>
      <c r="R421" s="291"/>
      <c r="S421" s="291"/>
      <c r="T421" s="291"/>
      <c r="U421" s="291"/>
      <c r="V421" s="291"/>
      <c r="W421" s="291"/>
      <c r="X421" s="291"/>
      <c r="Y421" s="291"/>
    </row>
    <row r="422" spans="6:25" x14ac:dyDescent="0.25">
      <c r="F422" s="291"/>
      <c r="G422" s="291"/>
      <c r="H422" s="291"/>
      <c r="I422" s="291"/>
      <c r="J422" s="291"/>
      <c r="K422" s="291"/>
      <c r="L422" s="291"/>
      <c r="M422" s="291"/>
      <c r="N422" s="291"/>
      <c r="O422" s="291"/>
      <c r="P422" s="291"/>
      <c r="Q422" s="291"/>
      <c r="R422" s="291"/>
      <c r="S422" s="291"/>
      <c r="T422" s="291"/>
      <c r="U422" s="291"/>
      <c r="V422" s="291"/>
      <c r="W422" s="291"/>
      <c r="X422" s="291"/>
      <c r="Y422" s="291"/>
    </row>
    <row r="423" spans="6:25" x14ac:dyDescent="0.25">
      <c r="F423" s="291"/>
      <c r="G423" s="291"/>
      <c r="H423" s="291"/>
      <c r="I423" s="291"/>
      <c r="J423" s="291"/>
      <c r="K423" s="291"/>
      <c r="L423" s="291"/>
      <c r="M423" s="291"/>
      <c r="N423" s="291"/>
      <c r="O423" s="291"/>
      <c r="P423" s="291"/>
      <c r="Q423" s="291"/>
      <c r="R423" s="291"/>
      <c r="S423" s="291"/>
      <c r="T423" s="291"/>
      <c r="U423" s="291"/>
      <c r="V423" s="291"/>
      <c r="W423" s="291"/>
      <c r="X423" s="291"/>
      <c r="Y423" s="291"/>
    </row>
    <row r="424" spans="6:25" x14ac:dyDescent="0.25">
      <c r="F424" s="291"/>
      <c r="G424" s="291"/>
      <c r="H424" s="291"/>
      <c r="I424" s="291"/>
      <c r="J424" s="291"/>
      <c r="K424" s="291"/>
      <c r="L424" s="291"/>
      <c r="M424" s="291"/>
      <c r="N424" s="291"/>
      <c r="O424" s="291"/>
      <c r="P424" s="291"/>
      <c r="Q424" s="291"/>
      <c r="R424" s="291"/>
      <c r="S424" s="291"/>
      <c r="T424" s="291"/>
      <c r="U424" s="291"/>
      <c r="V424" s="291"/>
      <c r="W424" s="291"/>
      <c r="X424" s="291"/>
      <c r="Y424" s="291"/>
    </row>
    <row r="425" spans="6:25" x14ac:dyDescent="0.25">
      <c r="F425" s="291"/>
      <c r="G425" s="291"/>
      <c r="H425" s="291"/>
      <c r="I425" s="291"/>
      <c r="J425" s="291"/>
      <c r="K425" s="291"/>
      <c r="L425" s="291"/>
      <c r="M425" s="291"/>
      <c r="N425" s="291"/>
      <c r="O425" s="291"/>
      <c r="P425" s="291"/>
      <c r="Q425" s="291"/>
      <c r="R425" s="291"/>
      <c r="S425" s="291"/>
      <c r="T425" s="291"/>
      <c r="U425" s="291"/>
      <c r="V425" s="291"/>
      <c r="W425" s="291"/>
      <c r="X425" s="291"/>
      <c r="Y425" s="291"/>
    </row>
    <row r="426" spans="6:25" x14ac:dyDescent="0.25">
      <c r="F426" s="291"/>
      <c r="G426" s="291"/>
      <c r="H426" s="291"/>
      <c r="I426" s="291"/>
      <c r="J426" s="291"/>
      <c r="K426" s="291"/>
      <c r="L426" s="291"/>
      <c r="M426" s="291"/>
      <c r="N426" s="291"/>
      <c r="O426" s="291"/>
      <c r="P426" s="291"/>
      <c r="Q426" s="291"/>
      <c r="R426" s="291"/>
      <c r="S426" s="291"/>
      <c r="T426" s="291"/>
      <c r="U426" s="291"/>
      <c r="V426" s="291"/>
      <c r="W426" s="291"/>
      <c r="X426" s="291"/>
      <c r="Y426" s="291"/>
    </row>
    <row r="427" spans="6:25" x14ac:dyDescent="0.25">
      <c r="F427" s="291"/>
      <c r="G427" s="291"/>
      <c r="H427" s="291"/>
      <c r="I427" s="291"/>
      <c r="J427" s="291"/>
      <c r="K427" s="291"/>
      <c r="L427" s="291"/>
      <c r="M427" s="291"/>
      <c r="N427" s="291"/>
      <c r="O427" s="291"/>
      <c r="P427" s="291"/>
      <c r="Q427" s="291"/>
      <c r="R427" s="291"/>
      <c r="S427" s="291"/>
      <c r="T427" s="291"/>
      <c r="U427" s="291"/>
      <c r="V427" s="291"/>
      <c r="W427" s="291"/>
      <c r="X427" s="291"/>
      <c r="Y427" s="291"/>
    </row>
    <row r="428" spans="6:25" x14ac:dyDescent="0.25">
      <c r="F428" s="291"/>
      <c r="G428" s="291"/>
      <c r="H428" s="291"/>
      <c r="I428" s="291"/>
      <c r="J428" s="291"/>
      <c r="K428" s="291"/>
      <c r="L428" s="291"/>
      <c r="M428" s="291"/>
      <c r="N428" s="291"/>
      <c r="O428" s="291"/>
      <c r="P428" s="291"/>
      <c r="Q428" s="291"/>
      <c r="R428" s="291"/>
      <c r="S428" s="291"/>
      <c r="T428" s="291"/>
      <c r="U428" s="291"/>
      <c r="V428" s="291"/>
      <c r="W428" s="291"/>
      <c r="X428" s="291"/>
      <c r="Y428" s="291"/>
    </row>
    <row r="429" spans="6:25" x14ac:dyDescent="0.25">
      <c r="F429" s="291"/>
      <c r="G429" s="291"/>
      <c r="H429" s="291"/>
      <c r="I429" s="291"/>
      <c r="J429" s="291"/>
      <c r="K429" s="291"/>
      <c r="L429" s="291"/>
      <c r="M429" s="291"/>
      <c r="N429" s="291"/>
      <c r="O429" s="291"/>
      <c r="P429" s="291"/>
      <c r="Q429" s="291"/>
      <c r="R429" s="291"/>
      <c r="S429" s="291"/>
      <c r="T429" s="291"/>
      <c r="U429" s="291"/>
      <c r="V429" s="291"/>
      <c r="W429" s="291"/>
      <c r="X429" s="291"/>
      <c r="Y429" s="291"/>
    </row>
    <row r="430" spans="6:25" x14ac:dyDescent="0.25">
      <c r="F430" s="291"/>
      <c r="G430" s="291"/>
      <c r="H430" s="291"/>
      <c r="I430" s="291"/>
      <c r="J430" s="291"/>
      <c r="K430" s="291"/>
      <c r="L430" s="291"/>
      <c r="M430" s="291"/>
      <c r="N430" s="291"/>
      <c r="O430" s="291"/>
      <c r="P430" s="291"/>
      <c r="Q430" s="291"/>
      <c r="R430" s="291"/>
      <c r="S430" s="291"/>
      <c r="T430" s="291"/>
      <c r="U430" s="291"/>
      <c r="V430" s="291"/>
      <c r="W430" s="291"/>
      <c r="X430" s="291"/>
      <c r="Y430" s="291"/>
    </row>
    <row r="431" spans="6:25" x14ac:dyDescent="0.25">
      <c r="F431" s="291"/>
      <c r="G431" s="291"/>
      <c r="H431" s="291"/>
      <c r="I431" s="291"/>
      <c r="J431" s="291"/>
      <c r="K431" s="291"/>
      <c r="L431" s="291"/>
      <c r="M431" s="291"/>
      <c r="N431" s="291"/>
      <c r="O431" s="291"/>
      <c r="P431" s="291"/>
      <c r="Q431" s="291"/>
      <c r="R431" s="291"/>
      <c r="S431" s="291"/>
      <c r="T431" s="291"/>
      <c r="U431" s="291"/>
      <c r="V431" s="291"/>
      <c r="W431" s="291"/>
      <c r="X431" s="291"/>
      <c r="Y431" s="291"/>
    </row>
    <row r="432" spans="6:25" x14ac:dyDescent="0.25">
      <c r="F432" s="291"/>
      <c r="G432" s="291"/>
      <c r="H432" s="291"/>
      <c r="I432" s="291"/>
      <c r="J432" s="291"/>
      <c r="K432" s="291"/>
      <c r="L432" s="291"/>
      <c r="M432" s="291"/>
      <c r="N432" s="291"/>
      <c r="O432" s="291"/>
      <c r="P432" s="291"/>
      <c r="Q432" s="291"/>
      <c r="R432" s="291"/>
      <c r="S432" s="291"/>
      <c r="T432" s="291"/>
      <c r="U432" s="291"/>
      <c r="V432" s="291"/>
      <c r="W432" s="291"/>
      <c r="X432" s="291"/>
      <c r="Y432" s="291"/>
    </row>
    <row r="433" spans="6:25" x14ac:dyDescent="0.25">
      <c r="F433" s="291"/>
      <c r="G433" s="291"/>
      <c r="H433" s="291"/>
      <c r="I433" s="291"/>
      <c r="J433" s="291"/>
      <c r="K433" s="291"/>
      <c r="L433" s="291"/>
      <c r="M433" s="291"/>
      <c r="N433" s="291"/>
      <c r="O433" s="291"/>
      <c r="P433" s="291"/>
      <c r="Q433" s="291"/>
      <c r="R433" s="291"/>
      <c r="S433" s="291"/>
      <c r="T433" s="291"/>
      <c r="U433" s="291"/>
      <c r="V433" s="291"/>
      <c r="W433" s="291"/>
      <c r="X433" s="291"/>
      <c r="Y433" s="291"/>
    </row>
    <row r="434" spans="6:25" x14ac:dyDescent="0.25">
      <c r="F434" s="291"/>
      <c r="G434" s="291"/>
      <c r="H434" s="291"/>
      <c r="I434" s="291"/>
      <c r="J434" s="291"/>
      <c r="K434" s="291"/>
      <c r="L434" s="291"/>
      <c r="M434" s="291"/>
      <c r="N434" s="291"/>
      <c r="O434" s="291"/>
      <c r="P434" s="291"/>
      <c r="Q434" s="291"/>
      <c r="R434" s="291"/>
      <c r="S434" s="291"/>
      <c r="T434" s="291"/>
      <c r="U434" s="291"/>
      <c r="V434" s="291"/>
      <c r="W434" s="291"/>
      <c r="X434" s="291"/>
      <c r="Y434" s="291"/>
    </row>
    <row r="435" spans="6:25" x14ac:dyDescent="0.25">
      <c r="F435" s="291"/>
      <c r="G435" s="291"/>
      <c r="H435" s="291"/>
      <c r="I435" s="291"/>
      <c r="J435" s="291"/>
      <c r="K435" s="291"/>
      <c r="L435" s="291"/>
      <c r="M435" s="291"/>
      <c r="N435" s="291"/>
      <c r="O435" s="291"/>
      <c r="P435" s="291"/>
      <c r="Q435" s="291"/>
      <c r="R435" s="291"/>
      <c r="S435" s="291"/>
      <c r="T435" s="291"/>
      <c r="U435" s="291"/>
      <c r="V435" s="291"/>
      <c r="W435" s="291"/>
      <c r="X435" s="291"/>
      <c r="Y435" s="291"/>
    </row>
    <row r="436" spans="6:25" x14ac:dyDescent="0.25">
      <c r="F436" s="291"/>
      <c r="G436" s="291"/>
      <c r="H436" s="291"/>
      <c r="I436" s="291"/>
      <c r="J436" s="291"/>
      <c r="K436" s="291"/>
      <c r="L436" s="291"/>
      <c r="M436" s="291"/>
      <c r="N436" s="291"/>
      <c r="O436" s="291"/>
      <c r="P436" s="291"/>
      <c r="Q436" s="291"/>
      <c r="R436" s="291"/>
      <c r="S436" s="291"/>
      <c r="T436" s="291"/>
      <c r="U436" s="291"/>
      <c r="V436" s="291"/>
      <c r="W436" s="291"/>
      <c r="X436" s="291"/>
      <c r="Y436" s="291"/>
    </row>
    <row r="437" spans="6:25" x14ac:dyDescent="0.25">
      <c r="F437" s="291"/>
      <c r="G437" s="291"/>
      <c r="H437" s="291"/>
      <c r="I437" s="291"/>
      <c r="J437" s="291"/>
      <c r="K437" s="291"/>
      <c r="L437" s="291"/>
      <c r="M437" s="291"/>
      <c r="N437" s="291"/>
      <c r="O437" s="291"/>
      <c r="P437" s="291"/>
      <c r="Q437" s="291"/>
      <c r="R437" s="291"/>
      <c r="S437" s="291"/>
      <c r="T437" s="291"/>
      <c r="U437" s="291"/>
      <c r="V437" s="291"/>
      <c r="W437" s="291"/>
      <c r="X437" s="291"/>
      <c r="Y437" s="291"/>
    </row>
    <row r="438" spans="6:25" x14ac:dyDescent="0.25">
      <c r="F438" s="291"/>
      <c r="G438" s="291"/>
      <c r="H438" s="291"/>
      <c r="I438" s="291"/>
      <c r="J438" s="291"/>
      <c r="K438" s="291"/>
      <c r="L438" s="291"/>
      <c r="M438" s="291"/>
      <c r="N438" s="291"/>
      <c r="O438" s="291"/>
      <c r="P438" s="291"/>
      <c r="Q438" s="291"/>
      <c r="R438" s="291"/>
      <c r="S438" s="291"/>
      <c r="T438" s="291"/>
      <c r="U438" s="291"/>
      <c r="V438" s="291"/>
      <c r="W438" s="291"/>
      <c r="X438" s="291"/>
      <c r="Y438" s="291"/>
    </row>
    <row r="439" spans="6:25" x14ac:dyDescent="0.25">
      <c r="F439" s="291"/>
      <c r="G439" s="291"/>
      <c r="H439" s="291"/>
      <c r="I439" s="291"/>
      <c r="J439" s="291"/>
      <c r="K439" s="291"/>
      <c r="L439" s="291"/>
      <c r="M439" s="291"/>
      <c r="N439" s="291"/>
      <c r="O439" s="291"/>
      <c r="P439" s="291"/>
      <c r="Q439" s="291"/>
      <c r="R439" s="291"/>
      <c r="S439" s="291"/>
      <c r="T439" s="291"/>
      <c r="U439" s="291"/>
      <c r="V439" s="291"/>
      <c r="W439" s="291"/>
      <c r="X439" s="291"/>
      <c r="Y439" s="291"/>
    </row>
    <row r="440" spans="6:25" x14ac:dyDescent="0.25">
      <c r="F440" s="291"/>
      <c r="G440" s="291"/>
      <c r="H440" s="291"/>
      <c r="I440" s="291"/>
      <c r="J440" s="291"/>
      <c r="K440" s="291"/>
      <c r="L440" s="291"/>
      <c r="M440" s="291"/>
      <c r="N440" s="291"/>
      <c r="O440" s="291"/>
      <c r="P440" s="291"/>
      <c r="Q440" s="291"/>
      <c r="R440" s="291"/>
      <c r="S440" s="291"/>
      <c r="T440" s="291"/>
      <c r="U440" s="291"/>
      <c r="V440" s="291"/>
      <c r="W440" s="291"/>
      <c r="X440" s="291"/>
      <c r="Y440" s="291"/>
    </row>
    <row r="441" spans="6:25" x14ac:dyDescent="0.25">
      <c r="F441" s="291"/>
      <c r="G441" s="291"/>
      <c r="H441" s="291"/>
      <c r="I441" s="291"/>
      <c r="J441" s="291"/>
      <c r="K441" s="291"/>
      <c r="L441" s="291"/>
      <c r="M441" s="291"/>
      <c r="N441" s="291"/>
      <c r="O441" s="291"/>
      <c r="P441" s="291"/>
      <c r="Q441" s="291"/>
      <c r="R441" s="291"/>
      <c r="S441" s="291"/>
      <c r="T441" s="291"/>
      <c r="U441" s="291"/>
      <c r="V441" s="291"/>
      <c r="W441" s="291"/>
      <c r="X441" s="291"/>
      <c r="Y441" s="291"/>
    </row>
    <row r="442" spans="6:25" x14ac:dyDescent="0.25">
      <c r="F442" s="291"/>
      <c r="G442" s="291"/>
      <c r="H442" s="291"/>
      <c r="I442" s="291"/>
      <c r="J442" s="291"/>
      <c r="K442" s="291"/>
      <c r="L442" s="291"/>
      <c r="M442" s="291"/>
      <c r="N442" s="291"/>
      <c r="O442" s="291"/>
      <c r="P442" s="291"/>
      <c r="Q442" s="291"/>
      <c r="R442" s="291"/>
      <c r="S442" s="291"/>
      <c r="T442" s="291"/>
      <c r="U442" s="291"/>
      <c r="V442" s="291"/>
      <c r="W442" s="291"/>
      <c r="X442" s="291"/>
      <c r="Y442" s="291"/>
    </row>
    <row r="443" spans="6:25" x14ac:dyDescent="0.25">
      <c r="F443" s="291"/>
      <c r="G443" s="291"/>
      <c r="H443" s="291"/>
      <c r="I443" s="291"/>
      <c r="J443" s="291"/>
      <c r="K443" s="291"/>
      <c r="L443" s="291"/>
      <c r="M443" s="291"/>
      <c r="N443" s="291"/>
      <c r="O443" s="291"/>
      <c r="P443" s="291"/>
      <c r="Q443" s="291"/>
      <c r="R443" s="291"/>
      <c r="S443" s="291"/>
      <c r="T443" s="291"/>
      <c r="U443" s="291"/>
      <c r="V443" s="291"/>
      <c r="W443" s="291"/>
      <c r="X443" s="291"/>
      <c r="Y443" s="291"/>
    </row>
    <row r="444" spans="6:25" x14ac:dyDescent="0.25">
      <c r="F444" s="291"/>
      <c r="G444" s="291"/>
      <c r="H444" s="291"/>
      <c r="I444" s="291"/>
      <c r="J444" s="291"/>
      <c r="K444" s="291"/>
      <c r="L444" s="291"/>
      <c r="M444" s="291"/>
      <c r="N444" s="291"/>
      <c r="O444" s="291"/>
      <c r="P444" s="291"/>
      <c r="Q444" s="291"/>
      <c r="R444" s="291"/>
      <c r="S444" s="291"/>
      <c r="T444" s="291"/>
      <c r="U444" s="291"/>
      <c r="V444" s="291"/>
      <c r="W444" s="291"/>
      <c r="X444" s="291"/>
      <c r="Y444" s="291"/>
    </row>
    <row r="445" spans="6:25" x14ac:dyDescent="0.25">
      <c r="F445" s="291"/>
      <c r="G445" s="291"/>
      <c r="H445" s="291"/>
      <c r="I445" s="291"/>
      <c r="J445" s="291"/>
      <c r="K445" s="291"/>
      <c r="L445" s="291"/>
      <c r="M445" s="291"/>
      <c r="N445" s="291"/>
      <c r="O445" s="291"/>
      <c r="P445" s="291"/>
      <c r="Q445" s="291"/>
      <c r="R445" s="291"/>
      <c r="S445" s="291"/>
      <c r="T445" s="291"/>
      <c r="U445" s="291"/>
      <c r="V445" s="291"/>
      <c r="W445" s="291"/>
      <c r="X445" s="291"/>
      <c r="Y445" s="291"/>
    </row>
    <row r="446" spans="6:25" x14ac:dyDescent="0.25">
      <c r="F446" s="291"/>
      <c r="G446" s="291"/>
      <c r="H446" s="291"/>
      <c r="I446" s="291"/>
      <c r="J446" s="291"/>
      <c r="K446" s="291"/>
      <c r="L446" s="291"/>
      <c r="M446" s="291"/>
      <c r="N446" s="291"/>
      <c r="O446" s="291"/>
      <c r="P446" s="291"/>
      <c r="Q446" s="291"/>
      <c r="R446" s="291"/>
      <c r="S446" s="291"/>
      <c r="T446" s="291"/>
      <c r="U446" s="291"/>
      <c r="V446" s="291"/>
      <c r="W446" s="291"/>
      <c r="X446" s="291"/>
      <c r="Y446" s="291"/>
    </row>
    <row r="447" spans="6:25" x14ac:dyDescent="0.25">
      <c r="F447" s="291"/>
      <c r="G447" s="291"/>
      <c r="H447" s="291"/>
      <c r="I447" s="291"/>
      <c r="J447" s="291"/>
      <c r="K447" s="291"/>
      <c r="L447" s="291"/>
      <c r="M447" s="291"/>
      <c r="N447" s="291"/>
      <c r="O447" s="291"/>
      <c r="P447" s="291"/>
      <c r="Q447" s="291"/>
      <c r="R447" s="291"/>
      <c r="S447" s="291"/>
      <c r="T447" s="291"/>
      <c r="U447" s="291"/>
      <c r="V447" s="291"/>
      <c r="W447" s="291"/>
      <c r="X447" s="291"/>
      <c r="Y447" s="291"/>
    </row>
    <row r="448" spans="6:25" x14ac:dyDescent="0.25">
      <c r="F448" s="291"/>
      <c r="G448" s="291"/>
      <c r="H448" s="291"/>
      <c r="I448" s="291"/>
      <c r="J448" s="291"/>
      <c r="K448" s="291"/>
      <c r="L448" s="291"/>
      <c r="M448" s="291"/>
      <c r="N448" s="291"/>
      <c r="O448" s="291"/>
      <c r="P448" s="291"/>
      <c r="Q448" s="291"/>
      <c r="R448" s="291"/>
      <c r="S448" s="291"/>
      <c r="T448" s="291"/>
      <c r="U448" s="291"/>
      <c r="V448" s="291"/>
      <c r="W448" s="291"/>
      <c r="X448" s="291"/>
      <c r="Y448" s="291"/>
    </row>
    <row r="449" spans="6:25" x14ac:dyDescent="0.25">
      <c r="F449" s="291"/>
      <c r="G449" s="291"/>
      <c r="H449" s="291"/>
      <c r="I449" s="291"/>
      <c r="J449" s="291"/>
      <c r="K449" s="291"/>
      <c r="L449" s="291"/>
      <c r="M449" s="291"/>
      <c r="N449" s="291"/>
      <c r="O449" s="291"/>
      <c r="P449" s="291"/>
      <c r="Q449" s="291"/>
      <c r="R449" s="291"/>
      <c r="S449" s="291"/>
      <c r="T449" s="291"/>
      <c r="U449" s="291"/>
      <c r="V449" s="291"/>
      <c r="W449" s="291"/>
      <c r="X449" s="291"/>
      <c r="Y449" s="291"/>
    </row>
    <row r="450" spans="6:25" x14ac:dyDescent="0.25">
      <c r="F450" s="291"/>
      <c r="G450" s="291"/>
      <c r="H450" s="291"/>
      <c r="I450" s="291"/>
      <c r="J450" s="291"/>
      <c r="K450" s="291"/>
      <c r="L450" s="291"/>
      <c r="M450" s="291"/>
      <c r="N450" s="291"/>
      <c r="O450" s="291"/>
      <c r="P450" s="291"/>
      <c r="Q450" s="291"/>
      <c r="R450" s="291"/>
      <c r="S450" s="291"/>
      <c r="T450" s="291"/>
      <c r="U450" s="291"/>
      <c r="V450" s="291"/>
      <c r="W450" s="291"/>
      <c r="X450" s="291"/>
      <c r="Y450" s="291"/>
    </row>
    <row r="451" spans="6:25" x14ac:dyDescent="0.25">
      <c r="F451" s="291"/>
      <c r="G451" s="291"/>
      <c r="H451" s="291"/>
      <c r="I451" s="291"/>
      <c r="J451" s="291"/>
      <c r="K451" s="291"/>
      <c r="L451" s="291"/>
      <c r="M451" s="291"/>
      <c r="N451" s="291"/>
      <c r="O451" s="291"/>
      <c r="P451" s="291"/>
      <c r="Q451" s="291"/>
      <c r="R451" s="291"/>
      <c r="S451" s="291"/>
      <c r="T451" s="291"/>
      <c r="U451" s="291"/>
      <c r="V451" s="291"/>
      <c r="W451" s="291"/>
      <c r="X451" s="291"/>
      <c r="Y451" s="291"/>
    </row>
    <row r="452" spans="6:25" x14ac:dyDescent="0.25">
      <c r="F452" s="291"/>
      <c r="G452" s="291"/>
      <c r="H452" s="291"/>
      <c r="I452" s="291"/>
      <c r="J452" s="291"/>
      <c r="K452" s="291"/>
      <c r="L452" s="291"/>
      <c r="M452" s="291"/>
      <c r="N452" s="291"/>
      <c r="O452" s="291"/>
      <c r="P452" s="291"/>
      <c r="Q452" s="291"/>
      <c r="R452" s="291"/>
      <c r="S452" s="291"/>
      <c r="T452" s="291"/>
      <c r="U452" s="291"/>
      <c r="V452" s="291"/>
      <c r="W452" s="291"/>
      <c r="X452" s="291"/>
      <c r="Y452" s="291"/>
    </row>
    <row r="453" spans="6:25" x14ac:dyDescent="0.25">
      <c r="F453" s="291"/>
      <c r="G453" s="291"/>
      <c r="H453" s="291"/>
      <c r="I453" s="291"/>
      <c r="J453" s="291"/>
      <c r="K453" s="291"/>
      <c r="L453" s="291"/>
      <c r="M453" s="291"/>
      <c r="N453" s="291"/>
      <c r="O453" s="291"/>
      <c r="P453" s="291"/>
      <c r="Q453" s="291"/>
      <c r="R453" s="291"/>
      <c r="S453" s="291"/>
      <c r="T453" s="291"/>
      <c r="U453" s="291"/>
      <c r="V453" s="291"/>
      <c r="W453" s="291"/>
      <c r="X453" s="291"/>
      <c r="Y453" s="291"/>
    </row>
    <row r="454" spans="6:25" x14ac:dyDescent="0.25">
      <c r="F454" s="291"/>
      <c r="G454" s="291"/>
      <c r="H454" s="291"/>
      <c r="I454" s="291"/>
      <c r="J454" s="291"/>
      <c r="K454" s="291"/>
      <c r="L454" s="291"/>
      <c r="M454" s="291"/>
      <c r="N454" s="291"/>
      <c r="O454" s="291"/>
      <c r="P454" s="291"/>
      <c r="Q454" s="291"/>
      <c r="R454" s="291"/>
      <c r="S454" s="291"/>
      <c r="T454" s="291"/>
      <c r="U454" s="291"/>
      <c r="V454" s="291"/>
      <c r="W454" s="291"/>
      <c r="X454" s="291"/>
      <c r="Y454" s="291"/>
    </row>
    <row r="455" spans="6:25" x14ac:dyDescent="0.25">
      <c r="F455" s="291"/>
      <c r="G455" s="291"/>
      <c r="H455" s="291"/>
      <c r="I455" s="291"/>
      <c r="J455" s="291"/>
      <c r="K455" s="291"/>
      <c r="L455" s="291"/>
      <c r="M455" s="291"/>
      <c r="N455" s="291"/>
      <c r="O455" s="291"/>
      <c r="P455" s="291"/>
      <c r="Q455" s="291"/>
      <c r="R455" s="291"/>
      <c r="S455" s="291"/>
      <c r="T455" s="291"/>
      <c r="U455" s="291"/>
      <c r="V455" s="291"/>
      <c r="W455" s="291"/>
      <c r="X455" s="291"/>
      <c r="Y455" s="291"/>
    </row>
    <row r="456" spans="6:25" x14ac:dyDescent="0.25">
      <c r="F456" s="291"/>
      <c r="G456" s="291"/>
      <c r="H456" s="291"/>
      <c r="I456" s="291"/>
      <c r="J456" s="291"/>
      <c r="K456" s="291"/>
      <c r="L456" s="291"/>
      <c r="M456" s="291"/>
      <c r="N456" s="291"/>
      <c r="O456" s="291"/>
      <c r="P456" s="291"/>
      <c r="Q456" s="291"/>
      <c r="R456" s="291"/>
      <c r="S456" s="291"/>
      <c r="T456" s="291"/>
      <c r="U456" s="291"/>
      <c r="V456" s="291"/>
      <c r="W456" s="291"/>
      <c r="X456" s="291"/>
      <c r="Y456" s="291"/>
    </row>
    <row r="457" spans="6:25" x14ac:dyDescent="0.25">
      <c r="F457" s="291"/>
      <c r="G457" s="291"/>
      <c r="H457" s="291"/>
      <c r="I457" s="291"/>
      <c r="J457" s="291"/>
      <c r="K457" s="291"/>
      <c r="L457" s="291"/>
      <c r="M457" s="291"/>
      <c r="N457" s="291"/>
      <c r="O457" s="291"/>
      <c r="P457" s="291"/>
      <c r="Q457" s="291"/>
      <c r="R457" s="291"/>
      <c r="S457" s="291"/>
      <c r="T457" s="291"/>
      <c r="U457" s="291"/>
      <c r="V457" s="291"/>
      <c r="W457" s="291"/>
      <c r="X457" s="291"/>
      <c r="Y457" s="291"/>
    </row>
    <row r="458" spans="6:25" x14ac:dyDescent="0.25">
      <c r="F458" s="291"/>
      <c r="G458" s="291"/>
      <c r="H458" s="291"/>
      <c r="I458" s="291"/>
      <c r="J458" s="291"/>
      <c r="K458" s="291"/>
      <c r="L458" s="291"/>
      <c r="M458" s="291"/>
      <c r="N458" s="291"/>
      <c r="O458" s="291"/>
      <c r="P458" s="291"/>
      <c r="Q458" s="291"/>
      <c r="R458" s="291"/>
      <c r="S458" s="291"/>
      <c r="T458" s="291"/>
      <c r="U458" s="291"/>
      <c r="V458" s="291"/>
      <c r="W458" s="291"/>
      <c r="X458" s="291"/>
      <c r="Y458" s="291"/>
    </row>
    <row r="459" spans="6:25" x14ac:dyDescent="0.25">
      <c r="F459" s="291"/>
      <c r="G459" s="291"/>
      <c r="H459" s="291"/>
      <c r="I459" s="291"/>
      <c r="J459" s="291"/>
      <c r="K459" s="291"/>
      <c r="L459" s="291"/>
      <c r="M459" s="291"/>
      <c r="N459" s="291"/>
      <c r="O459" s="291"/>
      <c r="P459" s="291"/>
      <c r="Q459" s="291"/>
      <c r="R459" s="291"/>
      <c r="S459" s="291"/>
      <c r="T459" s="291"/>
      <c r="U459" s="291"/>
      <c r="V459" s="291"/>
      <c r="W459" s="291"/>
      <c r="X459" s="291"/>
      <c r="Y459" s="291"/>
    </row>
    <row r="460" spans="6:25" x14ac:dyDescent="0.25">
      <c r="F460" s="291"/>
      <c r="G460" s="291"/>
      <c r="H460" s="291"/>
      <c r="I460" s="291"/>
      <c r="J460" s="291"/>
      <c r="K460" s="291"/>
      <c r="L460" s="291"/>
      <c r="M460" s="291"/>
      <c r="N460" s="291"/>
      <c r="O460" s="291"/>
      <c r="P460" s="291"/>
      <c r="Q460" s="291"/>
      <c r="R460" s="291"/>
      <c r="S460" s="291"/>
      <c r="T460" s="291"/>
      <c r="U460" s="291"/>
      <c r="V460" s="291"/>
      <c r="W460" s="291"/>
      <c r="X460" s="291"/>
      <c r="Y460" s="291"/>
    </row>
    <row r="461" spans="6:25" x14ac:dyDescent="0.25">
      <c r="F461" s="291"/>
      <c r="G461" s="291"/>
      <c r="H461" s="291"/>
      <c r="I461" s="291"/>
      <c r="J461" s="291"/>
      <c r="K461" s="291"/>
      <c r="L461" s="291"/>
      <c r="M461" s="291"/>
      <c r="N461" s="291"/>
      <c r="O461" s="291"/>
      <c r="P461" s="291"/>
      <c r="Q461" s="291"/>
      <c r="R461" s="291"/>
      <c r="S461" s="291"/>
      <c r="T461" s="291"/>
      <c r="U461" s="291"/>
      <c r="V461" s="291"/>
      <c r="W461" s="291"/>
      <c r="X461" s="291"/>
      <c r="Y461" s="291"/>
    </row>
    <row r="462" spans="6:25" x14ac:dyDescent="0.25">
      <c r="F462" s="291"/>
      <c r="G462" s="291"/>
      <c r="H462" s="291"/>
      <c r="I462" s="291"/>
      <c r="J462" s="291"/>
      <c r="K462" s="291"/>
      <c r="L462" s="291"/>
      <c r="M462" s="291"/>
      <c r="N462" s="291"/>
      <c r="O462" s="291"/>
      <c r="P462" s="291"/>
      <c r="Q462" s="291"/>
      <c r="R462" s="291"/>
      <c r="S462" s="291"/>
      <c r="T462" s="291"/>
      <c r="U462" s="291"/>
      <c r="V462" s="291"/>
      <c r="W462" s="291"/>
      <c r="X462" s="291"/>
      <c r="Y462" s="291"/>
    </row>
    <row r="463" spans="6:25" x14ac:dyDescent="0.25">
      <c r="F463" s="291"/>
      <c r="G463" s="291"/>
      <c r="H463" s="291"/>
      <c r="I463" s="291"/>
      <c r="J463" s="291"/>
      <c r="K463" s="291"/>
      <c r="L463" s="291"/>
      <c r="M463" s="291"/>
      <c r="N463" s="291"/>
      <c r="O463" s="291"/>
      <c r="P463" s="291"/>
      <c r="Q463" s="291"/>
      <c r="R463" s="291"/>
      <c r="S463" s="291"/>
      <c r="T463" s="291"/>
      <c r="U463" s="291"/>
      <c r="V463" s="291"/>
      <c r="W463" s="291"/>
      <c r="X463" s="291"/>
      <c r="Y463" s="291"/>
    </row>
    <row r="464" spans="6:25" x14ac:dyDescent="0.25">
      <c r="F464" s="291"/>
      <c r="G464" s="291"/>
      <c r="H464" s="291"/>
      <c r="I464" s="291"/>
      <c r="J464" s="291"/>
      <c r="K464" s="291"/>
      <c r="L464" s="291"/>
      <c r="M464" s="291"/>
      <c r="N464" s="291"/>
      <c r="O464" s="291"/>
      <c r="P464" s="291"/>
      <c r="Q464" s="291"/>
      <c r="R464" s="291"/>
      <c r="S464" s="291"/>
      <c r="T464" s="291"/>
      <c r="U464" s="291"/>
      <c r="V464" s="291"/>
      <c r="W464" s="291"/>
      <c r="X464" s="291"/>
      <c r="Y464" s="291"/>
    </row>
    <row r="465" spans="6:25" x14ac:dyDescent="0.25">
      <c r="F465" s="291"/>
      <c r="G465" s="291"/>
      <c r="H465" s="291"/>
      <c r="I465" s="291"/>
      <c r="J465" s="291"/>
      <c r="K465" s="291"/>
      <c r="L465" s="291"/>
      <c r="M465" s="291"/>
      <c r="N465" s="291"/>
      <c r="O465" s="291"/>
      <c r="P465" s="291"/>
      <c r="Q465" s="291"/>
      <c r="R465" s="291"/>
      <c r="S465" s="291"/>
      <c r="T465" s="291"/>
      <c r="U465" s="291"/>
      <c r="V465" s="291"/>
      <c r="W465" s="291"/>
      <c r="X465" s="291"/>
      <c r="Y465" s="291"/>
    </row>
    <row r="466" spans="6:25" x14ac:dyDescent="0.25">
      <c r="F466" s="291"/>
      <c r="G466" s="291"/>
      <c r="H466" s="291"/>
      <c r="I466" s="291"/>
      <c r="J466" s="291"/>
      <c r="K466" s="291"/>
      <c r="L466" s="291"/>
      <c r="M466" s="291"/>
      <c r="N466" s="291"/>
      <c r="O466" s="291"/>
      <c r="P466" s="291"/>
      <c r="Q466" s="291"/>
      <c r="R466" s="291"/>
      <c r="S466" s="291"/>
      <c r="T466" s="291"/>
      <c r="U466" s="291"/>
      <c r="V466" s="291"/>
      <c r="W466" s="291"/>
      <c r="X466" s="291"/>
      <c r="Y466" s="291"/>
    </row>
    <row r="467" spans="6:25" x14ac:dyDescent="0.25">
      <c r="F467" s="291"/>
      <c r="G467" s="291"/>
      <c r="H467" s="291"/>
      <c r="I467" s="291"/>
      <c r="J467" s="291"/>
      <c r="K467" s="291"/>
      <c r="L467" s="291"/>
      <c r="M467" s="291"/>
      <c r="N467" s="291"/>
      <c r="O467" s="291"/>
      <c r="P467" s="291"/>
      <c r="Q467" s="291"/>
      <c r="R467" s="291"/>
      <c r="S467" s="291"/>
      <c r="T467" s="291"/>
      <c r="U467" s="291"/>
      <c r="V467" s="291"/>
      <c r="W467" s="291"/>
      <c r="X467" s="291"/>
      <c r="Y467" s="291"/>
    </row>
    <row r="468" spans="6:25" x14ac:dyDescent="0.25">
      <c r="F468" s="291"/>
      <c r="G468" s="291"/>
      <c r="H468" s="291"/>
      <c r="I468" s="291"/>
      <c r="J468" s="291"/>
      <c r="K468" s="291"/>
      <c r="L468" s="291"/>
      <c r="M468" s="291"/>
      <c r="N468" s="291"/>
      <c r="O468" s="291"/>
      <c r="P468" s="291"/>
      <c r="Q468" s="291"/>
      <c r="R468" s="291"/>
      <c r="S468" s="291"/>
      <c r="T468" s="291"/>
      <c r="U468" s="291"/>
      <c r="V468" s="291"/>
      <c r="W468" s="291"/>
      <c r="X468" s="291"/>
      <c r="Y468" s="291"/>
    </row>
    <row r="469" spans="6:25" x14ac:dyDescent="0.25">
      <c r="F469" s="291"/>
      <c r="G469" s="291"/>
      <c r="H469" s="291"/>
      <c r="I469" s="291"/>
      <c r="J469" s="291"/>
      <c r="K469" s="291"/>
      <c r="L469" s="291"/>
      <c r="M469" s="291"/>
      <c r="N469" s="291"/>
      <c r="O469" s="291"/>
      <c r="P469" s="291"/>
      <c r="Q469" s="291"/>
      <c r="R469" s="291"/>
      <c r="S469" s="291"/>
      <c r="T469" s="291"/>
      <c r="U469" s="291"/>
      <c r="V469" s="291"/>
      <c r="W469" s="291"/>
      <c r="X469" s="291"/>
      <c r="Y469" s="291"/>
    </row>
    <row r="470" spans="6:25" x14ac:dyDescent="0.25">
      <c r="F470" s="291"/>
      <c r="G470" s="291"/>
      <c r="H470" s="291"/>
      <c r="I470" s="291"/>
      <c r="J470" s="291"/>
      <c r="K470" s="291"/>
      <c r="L470" s="291"/>
      <c r="M470" s="291"/>
      <c r="N470" s="291"/>
      <c r="O470" s="291"/>
      <c r="P470" s="291"/>
      <c r="Q470" s="291"/>
      <c r="R470" s="291"/>
      <c r="S470" s="291"/>
      <c r="T470" s="291"/>
      <c r="U470" s="291"/>
      <c r="V470" s="291"/>
      <c r="W470" s="291"/>
      <c r="X470" s="291"/>
      <c r="Y470" s="291"/>
    </row>
    <row r="471" spans="6:25" x14ac:dyDescent="0.25">
      <c r="F471" s="291"/>
      <c r="G471" s="291"/>
      <c r="H471" s="291"/>
      <c r="I471" s="291"/>
      <c r="J471" s="291"/>
      <c r="K471" s="291"/>
      <c r="L471" s="291"/>
      <c r="M471" s="291"/>
      <c r="N471" s="291"/>
      <c r="O471" s="291"/>
      <c r="P471" s="291"/>
      <c r="Q471" s="291"/>
      <c r="R471" s="291"/>
      <c r="S471" s="291"/>
      <c r="T471" s="291"/>
      <c r="U471" s="291"/>
      <c r="V471" s="291"/>
      <c r="W471" s="291"/>
      <c r="X471" s="291"/>
      <c r="Y471" s="291"/>
    </row>
    <row r="472" spans="6:25" x14ac:dyDescent="0.25">
      <c r="F472" s="291"/>
      <c r="G472" s="291"/>
      <c r="H472" s="291"/>
      <c r="I472" s="291"/>
      <c r="J472" s="291"/>
      <c r="K472" s="291"/>
      <c r="L472" s="291"/>
      <c r="M472" s="291"/>
      <c r="N472" s="291"/>
      <c r="O472" s="291"/>
      <c r="P472" s="291"/>
      <c r="Q472" s="291"/>
      <c r="R472" s="291"/>
      <c r="S472" s="291"/>
      <c r="T472" s="291"/>
      <c r="U472" s="291"/>
      <c r="V472" s="291"/>
      <c r="W472" s="291"/>
      <c r="X472" s="291"/>
      <c r="Y472" s="291"/>
    </row>
    <row r="473" spans="6:25" x14ac:dyDescent="0.25">
      <c r="F473" s="291"/>
      <c r="G473" s="291"/>
      <c r="H473" s="291"/>
      <c r="I473" s="291"/>
      <c r="J473" s="291"/>
      <c r="K473" s="291"/>
      <c r="L473" s="291"/>
      <c r="M473" s="291"/>
      <c r="N473" s="291"/>
      <c r="O473" s="291"/>
      <c r="P473" s="291"/>
      <c r="Q473" s="291"/>
      <c r="R473" s="291"/>
      <c r="S473" s="291"/>
      <c r="T473" s="291"/>
      <c r="U473" s="291"/>
      <c r="V473" s="291"/>
      <c r="W473" s="291"/>
      <c r="X473" s="291"/>
      <c r="Y473" s="291"/>
    </row>
    <row r="474" spans="6:25" x14ac:dyDescent="0.25">
      <c r="F474" s="291"/>
      <c r="G474" s="291"/>
      <c r="H474" s="291"/>
      <c r="I474" s="291"/>
      <c r="J474" s="291"/>
      <c r="K474" s="291"/>
      <c r="L474" s="291"/>
      <c r="M474" s="291"/>
      <c r="N474" s="291"/>
      <c r="O474" s="291"/>
      <c r="P474" s="291"/>
      <c r="Q474" s="291"/>
      <c r="R474" s="291"/>
      <c r="S474" s="291"/>
      <c r="T474" s="291"/>
      <c r="U474" s="291"/>
      <c r="V474" s="291"/>
      <c r="W474" s="291"/>
      <c r="X474" s="291"/>
      <c r="Y474" s="291"/>
    </row>
    <row r="475" spans="6:25" x14ac:dyDescent="0.25">
      <c r="F475" s="291"/>
      <c r="G475" s="291"/>
      <c r="H475" s="291"/>
      <c r="I475" s="291"/>
      <c r="J475" s="291"/>
      <c r="K475" s="291"/>
      <c r="L475" s="291"/>
      <c r="M475" s="291"/>
      <c r="N475" s="291"/>
      <c r="O475" s="291"/>
      <c r="P475" s="291"/>
      <c r="Q475" s="291"/>
      <c r="R475" s="291"/>
      <c r="S475" s="291"/>
      <c r="T475" s="291"/>
      <c r="U475" s="291"/>
      <c r="V475" s="291"/>
      <c r="W475" s="291"/>
      <c r="X475" s="291"/>
      <c r="Y475" s="291"/>
    </row>
    <row r="476" spans="6:25" x14ac:dyDescent="0.25">
      <c r="F476" s="291"/>
      <c r="G476" s="291"/>
      <c r="H476" s="291"/>
      <c r="I476" s="291"/>
      <c r="J476" s="291"/>
      <c r="K476" s="291"/>
      <c r="L476" s="291"/>
      <c r="M476" s="291"/>
      <c r="N476" s="291"/>
      <c r="O476" s="291"/>
      <c r="P476" s="291"/>
      <c r="Q476" s="291"/>
      <c r="R476" s="291"/>
      <c r="S476" s="291"/>
      <c r="T476" s="291"/>
      <c r="U476" s="291"/>
      <c r="V476" s="291"/>
      <c r="W476" s="291"/>
      <c r="X476" s="291"/>
      <c r="Y476" s="291"/>
    </row>
    <row r="477" spans="6:25" x14ac:dyDescent="0.25">
      <c r="F477" s="291"/>
      <c r="G477" s="291"/>
      <c r="H477" s="291"/>
      <c r="I477" s="291"/>
      <c r="J477" s="291"/>
      <c r="K477" s="291"/>
      <c r="L477" s="291"/>
      <c r="M477" s="291"/>
      <c r="N477" s="291"/>
      <c r="O477" s="291"/>
      <c r="P477" s="291"/>
      <c r="Q477" s="291"/>
      <c r="R477" s="291"/>
      <c r="S477" s="291"/>
      <c r="T477" s="291"/>
      <c r="U477" s="291"/>
      <c r="V477" s="291"/>
      <c r="W477" s="291"/>
      <c r="X477" s="291"/>
      <c r="Y477" s="291"/>
    </row>
    <row r="478" spans="6:25" x14ac:dyDescent="0.25">
      <c r="F478" s="291"/>
      <c r="G478" s="291"/>
      <c r="H478" s="291"/>
      <c r="I478" s="291"/>
      <c r="J478" s="291"/>
      <c r="K478" s="291"/>
      <c r="L478" s="291"/>
      <c r="M478" s="291"/>
      <c r="N478" s="291"/>
      <c r="O478" s="291"/>
      <c r="P478" s="291"/>
      <c r="Q478" s="291"/>
      <c r="R478" s="291"/>
      <c r="S478" s="291"/>
      <c r="T478" s="291"/>
      <c r="U478" s="291"/>
      <c r="V478" s="291"/>
      <c r="W478" s="291"/>
      <c r="X478" s="291"/>
      <c r="Y478" s="291"/>
    </row>
    <row r="479" spans="6:25" x14ac:dyDescent="0.25">
      <c r="F479" s="291"/>
      <c r="G479" s="291"/>
      <c r="H479" s="291"/>
      <c r="I479" s="291"/>
      <c r="J479" s="291"/>
      <c r="K479" s="291"/>
      <c r="L479" s="291"/>
      <c r="M479" s="291"/>
      <c r="N479" s="291"/>
      <c r="O479" s="291"/>
      <c r="P479" s="291"/>
      <c r="Q479" s="291"/>
      <c r="R479" s="291"/>
      <c r="S479" s="291"/>
      <c r="T479" s="291"/>
      <c r="U479" s="291"/>
      <c r="V479" s="291"/>
      <c r="W479" s="291"/>
      <c r="X479" s="291"/>
      <c r="Y479" s="291"/>
    </row>
    <row r="480" spans="6:25" x14ac:dyDescent="0.25">
      <c r="F480" s="291"/>
      <c r="G480" s="291"/>
      <c r="H480" s="291"/>
      <c r="I480" s="291"/>
      <c r="J480" s="291"/>
      <c r="K480" s="291"/>
      <c r="L480" s="291"/>
      <c r="M480" s="291"/>
      <c r="N480" s="291"/>
      <c r="O480" s="291"/>
      <c r="P480" s="291"/>
      <c r="Q480" s="291"/>
      <c r="R480" s="291"/>
      <c r="S480" s="291"/>
      <c r="T480" s="291"/>
      <c r="U480" s="291"/>
      <c r="V480" s="291"/>
      <c r="W480" s="291"/>
      <c r="X480" s="291"/>
      <c r="Y480" s="291"/>
    </row>
    <row r="481" spans="6:25" x14ac:dyDescent="0.25">
      <c r="F481" s="291"/>
      <c r="G481" s="291"/>
      <c r="H481" s="291"/>
      <c r="I481" s="291"/>
      <c r="J481" s="291"/>
      <c r="K481" s="291"/>
      <c r="L481" s="291"/>
      <c r="M481" s="291"/>
      <c r="N481" s="291"/>
      <c r="O481" s="291"/>
      <c r="P481" s="291"/>
      <c r="Q481" s="291"/>
      <c r="R481" s="291"/>
      <c r="S481" s="291"/>
      <c r="T481" s="291"/>
      <c r="U481" s="291"/>
      <c r="V481" s="291"/>
      <c r="W481" s="291"/>
      <c r="X481" s="291"/>
      <c r="Y481" s="291"/>
    </row>
    <row r="482" spans="6:25" x14ac:dyDescent="0.25">
      <c r="F482" s="291"/>
      <c r="G482" s="291"/>
      <c r="H482" s="291"/>
      <c r="I482" s="291"/>
      <c r="J482" s="291"/>
      <c r="K482" s="291"/>
      <c r="L482" s="291"/>
      <c r="M482" s="291"/>
      <c r="N482" s="291"/>
      <c r="O482" s="291"/>
      <c r="P482" s="291"/>
      <c r="Q482" s="291"/>
      <c r="R482" s="291"/>
      <c r="S482" s="291"/>
      <c r="T482" s="291"/>
      <c r="U482" s="291"/>
      <c r="V482" s="291"/>
      <c r="W482" s="291"/>
      <c r="X482" s="291"/>
      <c r="Y482" s="291"/>
    </row>
    <row r="483" spans="6:25" x14ac:dyDescent="0.25">
      <c r="F483" s="291"/>
      <c r="G483" s="291"/>
      <c r="H483" s="291"/>
      <c r="I483" s="291"/>
      <c r="J483" s="291"/>
      <c r="K483" s="291"/>
      <c r="L483" s="291"/>
      <c r="M483" s="291"/>
      <c r="N483" s="291"/>
      <c r="O483" s="291"/>
      <c r="P483" s="291"/>
      <c r="Q483" s="291"/>
      <c r="R483" s="291"/>
      <c r="S483" s="291"/>
      <c r="T483" s="291"/>
      <c r="U483" s="291"/>
      <c r="V483" s="291"/>
      <c r="W483" s="291"/>
      <c r="X483" s="291"/>
      <c r="Y483" s="291"/>
    </row>
    <row r="484" spans="6:25" x14ac:dyDescent="0.25">
      <c r="F484" s="291"/>
      <c r="G484" s="291"/>
      <c r="H484" s="291"/>
      <c r="I484" s="291"/>
      <c r="J484" s="291"/>
      <c r="K484" s="291"/>
      <c r="L484" s="291"/>
      <c r="M484" s="291"/>
      <c r="N484" s="291"/>
      <c r="O484" s="291"/>
      <c r="P484" s="291"/>
      <c r="Q484" s="291"/>
      <c r="R484" s="291"/>
      <c r="S484" s="291"/>
      <c r="T484" s="291"/>
      <c r="U484" s="291"/>
      <c r="V484" s="291"/>
      <c r="W484" s="291"/>
      <c r="X484" s="291"/>
      <c r="Y484" s="291"/>
    </row>
    <row r="485" spans="6:25" x14ac:dyDescent="0.25">
      <c r="F485" s="291"/>
      <c r="G485" s="291"/>
      <c r="H485" s="291"/>
      <c r="I485" s="291"/>
      <c r="J485" s="291"/>
      <c r="K485" s="291"/>
      <c r="L485" s="291"/>
      <c r="M485" s="291"/>
      <c r="N485" s="291"/>
      <c r="O485" s="291"/>
      <c r="P485" s="291"/>
      <c r="Q485" s="291"/>
      <c r="R485" s="291"/>
      <c r="S485" s="291"/>
      <c r="T485" s="291"/>
      <c r="U485" s="291"/>
      <c r="V485" s="291"/>
      <c r="W485" s="291"/>
      <c r="X485" s="291"/>
      <c r="Y485" s="291"/>
    </row>
    <row r="486" spans="6:25" x14ac:dyDescent="0.25">
      <c r="F486" s="291"/>
      <c r="G486" s="291"/>
      <c r="H486" s="291"/>
      <c r="I486" s="291"/>
      <c r="J486" s="291"/>
      <c r="K486" s="291"/>
      <c r="L486" s="291"/>
      <c r="M486" s="291"/>
      <c r="N486" s="291"/>
      <c r="O486" s="291"/>
      <c r="P486" s="291"/>
      <c r="Q486" s="291"/>
      <c r="R486" s="291"/>
      <c r="S486" s="291"/>
      <c r="T486" s="291"/>
      <c r="U486" s="291"/>
      <c r="V486" s="291"/>
      <c r="W486" s="291"/>
      <c r="X486" s="291"/>
      <c r="Y486" s="291"/>
    </row>
    <row r="487" spans="6:25" x14ac:dyDescent="0.25">
      <c r="F487" s="291"/>
      <c r="G487" s="291"/>
      <c r="H487" s="291"/>
      <c r="I487" s="291"/>
      <c r="J487" s="291"/>
      <c r="K487" s="291"/>
      <c r="L487" s="291"/>
      <c r="M487" s="291"/>
      <c r="N487" s="291"/>
      <c r="O487" s="291"/>
      <c r="P487" s="291"/>
      <c r="Q487" s="291"/>
      <c r="R487" s="291"/>
      <c r="S487" s="291"/>
      <c r="T487" s="291"/>
      <c r="U487" s="291"/>
      <c r="V487" s="291"/>
      <c r="W487" s="291"/>
      <c r="X487" s="291"/>
      <c r="Y487" s="291"/>
    </row>
    <row r="488" spans="6:25" x14ac:dyDescent="0.25">
      <c r="F488" s="291"/>
      <c r="G488" s="291"/>
      <c r="H488" s="291"/>
      <c r="I488" s="291"/>
      <c r="J488" s="291"/>
      <c r="K488" s="291"/>
      <c r="L488" s="291"/>
      <c r="M488" s="291"/>
      <c r="N488" s="291"/>
      <c r="O488" s="291"/>
      <c r="P488" s="291"/>
      <c r="Q488" s="291"/>
      <c r="R488" s="291"/>
      <c r="S488" s="291"/>
      <c r="T488" s="291"/>
      <c r="U488" s="291"/>
      <c r="V488" s="291"/>
      <c r="W488" s="291"/>
      <c r="X488" s="291"/>
      <c r="Y488" s="291"/>
    </row>
    <row r="489" spans="6:25" x14ac:dyDescent="0.25">
      <c r="F489" s="291"/>
      <c r="G489" s="291"/>
      <c r="H489" s="291"/>
      <c r="I489" s="291"/>
      <c r="J489" s="291"/>
      <c r="K489" s="291"/>
      <c r="L489" s="291"/>
      <c r="M489" s="291"/>
      <c r="N489" s="291"/>
      <c r="O489" s="291"/>
      <c r="P489" s="291"/>
      <c r="Q489" s="291"/>
      <c r="R489" s="291"/>
      <c r="S489" s="291"/>
      <c r="T489" s="291"/>
      <c r="U489" s="291"/>
      <c r="V489" s="291"/>
      <c r="W489" s="291"/>
      <c r="X489" s="291"/>
      <c r="Y489" s="291"/>
    </row>
    <row r="490" spans="6:25" x14ac:dyDescent="0.25">
      <c r="F490" s="291"/>
      <c r="G490" s="291"/>
      <c r="H490" s="291"/>
      <c r="I490" s="291"/>
      <c r="J490" s="291"/>
      <c r="K490" s="291"/>
      <c r="L490" s="291"/>
      <c r="M490" s="291"/>
      <c r="N490" s="291"/>
      <c r="O490" s="291"/>
      <c r="P490" s="291"/>
      <c r="Q490" s="291"/>
      <c r="R490" s="291"/>
      <c r="S490" s="291"/>
      <c r="T490" s="291"/>
      <c r="U490" s="291"/>
      <c r="V490" s="291"/>
      <c r="W490" s="291"/>
      <c r="X490" s="291"/>
      <c r="Y490" s="291"/>
    </row>
    <row r="491" spans="6:25" x14ac:dyDescent="0.25">
      <c r="F491" s="291"/>
      <c r="G491" s="291"/>
      <c r="H491" s="291"/>
      <c r="I491" s="291"/>
      <c r="J491" s="291"/>
      <c r="K491" s="291"/>
      <c r="L491" s="291"/>
      <c r="M491" s="291"/>
      <c r="N491" s="291"/>
      <c r="O491" s="291"/>
      <c r="P491" s="291"/>
      <c r="Q491" s="291"/>
      <c r="R491" s="291"/>
      <c r="S491" s="291"/>
      <c r="T491" s="291"/>
      <c r="U491" s="291"/>
      <c r="V491" s="291"/>
      <c r="W491" s="291"/>
      <c r="X491" s="291"/>
      <c r="Y491" s="291"/>
    </row>
    <row r="492" spans="6:25" x14ac:dyDescent="0.25">
      <c r="F492" s="291"/>
      <c r="G492" s="291"/>
      <c r="H492" s="291"/>
      <c r="I492" s="291"/>
      <c r="J492" s="291"/>
      <c r="K492" s="291"/>
      <c r="L492" s="291"/>
      <c r="M492" s="291"/>
      <c r="N492" s="291"/>
      <c r="O492" s="291"/>
      <c r="P492" s="291"/>
      <c r="Q492" s="291"/>
      <c r="R492" s="291"/>
      <c r="S492" s="291"/>
      <c r="T492" s="291"/>
      <c r="U492" s="291"/>
      <c r="V492" s="291"/>
      <c r="W492" s="291"/>
      <c r="X492" s="291"/>
      <c r="Y492" s="291"/>
    </row>
    <row r="493" spans="6:25" x14ac:dyDescent="0.25">
      <c r="F493" s="291"/>
      <c r="G493" s="291"/>
      <c r="H493" s="291"/>
      <c r="I493" s="291"/>
      <c r="J493" s="291"/>
      <c r="K493" s="291"/>
      <c r="L493" s="291"/>
      <c r="M493" s="291"/>
      <c r="N493" s="291"/>
      <c r="O493" s="291"/>
      <c r="P493" s="291"/>
      <c r="Q493" s="291"/>
      <c r="R493" s="291"/>
      <c r="S493" s="291"/>
      <c r="T493" s="291"/>
      <c r="U493" s="291"/>
      <c r="V493" s="291"/>
      <c r="W493" s="291"/>
      <c r="X493" s="291"/>
      <c r="Y493" s="291"/>
    </row>
    <row r="494" spans="6:25" x14ac:dyDescent="0.25">
      <c r="F494" s="291"/>
      <c r="G494" s="291"/>
      <c r="H494" s="291"/>
      <c r="I494" s="291"/>
      <c r="J494" s="291"/>
      <c r="K494" s="291"/>
      <c r="L494" s="291"/>
      <c r="M494" s="291"/>
      <c r="N494" s="291"/>
      <c r="O494" s="291"/>
      <c r="P494" s="291"/>
      <c r="Q494" s="291"/>
      <c r="R494" s="291"/>
      <c r="S494" s="291"/>
      <c r="T494" s="291"/>
      <c r="U494" s="291"/>
      <c r="V494" s="291"/>
      <c r="W494" s="291"/>
      <c r="X494" s="291"/>
      <c r="Y494" s="291"/>
    </row>
    <row r="495" spans="6:25" x14ac:dyDescent="0.25">
      <c r="F495" s="291"/>
      <c r="G495" s="291"/>
      <c r="H495" s="291"/>
      <c r="I495" s="291"/>
      <c r="J495" s="291"/>
      <c r="K495" s="291"/>
      <c r="L495" s="291"/>
      <c r="M495" s="291"/>
      <c r="N495" s="291"/>
      <c r="O495" s="291"/>
      <c r="P495" s="291"/>
      <c r="Q495" s="291"/>
      <c r="R495" s="291"/>
      <c r="S495" s="291"/>
      <c r="T495" s="291"/>
      <c r="U495" s="291"/>
      <c r="V495" s="291"/>
      <c r="W495" s="291"/>
      <c r="X495" s="291"/>
      <c r="Y495" s="291"/>
    </row>
    <row r="496" spans="6:25" x14ac:dyDescent="0.25">
      <c r="F496" s="291"/>
      <c r="G496" s="291"/>
      <c r="H496" s="291"/>
      <c r="I496" s="291"/>
      <c r="J496" s="291"/>
      <c r="K496" s="291"/>
      <c r="L496" s="291"/>
      <c r="M496" s="291"/>
      <c r="N496" s="291"/>
      <c r="O496" s="291"/>
      <c r="P496" s="291"/>
      <c r="Q496" s="291"/>
      <c r="R496" s="291"/>
      <c r="S496" s="291"/>
      <c r="T496" s="291"/>
      <c r="U496" s="291"/>
      <c r="V496" s="291"/>
      <c r="W496" s="291"/>
      <c r="X496" s="291"/>
      <c r="Y496" s="291"/>
    </row>
    <row r="497" spans="6:25" x14ac:dyDescent="0.25">
      <c r="F497" s="291"/>
      <c r="G497" s="291"/>
      <c r="H497" s="291"/>
      <c r="I497" s="291"/>
      <c r="J497" s="291"/>
      <c r="K497" s="291"/>
      <c r="L497" s="291"/>
      <c r="M497" s="291"/>
      <c r="N497" s="291"/>
      <c r="O497" s="291"/>
      <c r="P497" s="291"/>
      <c r="Q497" s="291"/>
      <c r="R497" s="291"/>
      <c r="S497" s="291"/>
      <c r="T497" s="291"/>
      <c r="U497" s="291"/>
      <c r="V497" s="291"/>
      <c r="W497" s="291"/>
      <c r="X497" s="291"/>
      <c r="Y497" s="291"/>
    </row>
    <row r="498" spans="6:25" x14ac:dyDescent="0.25">
      <c r="F498" s="291"/>
      <c r="G498" s="291"/>
      <c r="H498" s="291"/>
      <c r="I498" s="291"/>
      <c r="J498" s="291"/>
      <c r="K498" s="291"/>
      <c r="L498" s="291"/>
      <c r="M498" s="291"/>
      <c r="N498" s="291"/>
      <c r="O498" s="291"/>
      <c r="P498" s="291"/>
      <c r="Q498" s="291"/>
      <c r="R498" s="291"/>
      <c r="S498" s="291"/>
      <c r="T498" s="291"/>
      <c r="U498" s="291"/>
      <c r="V498" s="291"/>
      <c r="W498" s="291"/>
      <c r="X498" s="291"/>
      <c r="Y498" s="291"/>
    </row>
    <row r="499" spans="6:25" x14ac:dyDescent="0.25">
      <c r="F499" s="291"/>
      <c r="G499" s="291"/>
      <c r="H499" s="291"/>
      <c r="I499" s="291"/>
      <c r="J499" s="291"/>
      <c r="K499" s="291"/>
      <c r="L499" s="291"/>
      <c r="M499" s="291"/>
      <c r="N499" s="291"/>
      <c r="O499" s="291"/>
      <c r="P499" s="291"/>
      <c r="Q499" s="291"/>
      <c r="R499" s="291"/>
      <c r="S499" s="291"/>
      <c r="T499" s="291"/>
      <c r="U499" s="291"/>
      <c r="V499" s="291"/>
      <c r="W499" s="291"/>
      <c r="X499" s="291"/>
      <c r="Y499" s="291"/>
    </row>
    <row r="500" spans="6:25" x14ac:dyDescent="0.25">
      <c r="F500" s="291"/>
      <c r="G500" s="291"/>
      <c r="H500" s="291"/>
      <c r="I500" s="291"/>
      <c r="J500" s="291"/>
      <c r="K500" s="291"/>
      <c r="L500" s="291"/>
      <c r="M500" s="291"/>
      <c r="N500" s="291"/>
      <c r="O500" s="291"/>
      <c r="P500" s="291"/>
      <c r="Q500" s="291"/>
      <c r="R500" s="291"/>
      <c r="S500" s="291"/>
      <c r="T500" s="291"/>
      <c r="U500" s="291"/>
      <c r="V500" s="291"/>
      <c r="W500" s="291"/>
      <c r="X500" s="291"/>
      <c r="Y500" s="291"/>
    </row>
    <row r="501" spans="6:25" x14ac:dyDescent="0.25">
      <c r="F501" s="291"/>
      <c r="G501" s="291"/>
      <c r="H501" s="291"/>
      <c r="I501" s="291"/>
      <c r="J501" s="291"/>
      <c r="K501" s="291"/>
      <c r="L501" s="291"/>
      <c r="M501" s="291"/>
      <c r="N501" s="291"/>
      <c r="O501" s="291"/>
      <c r="P501" s="291"/>
      <c r="Q501" s="291"/>
      <c r="R501" s="291"/>
      <c r="S501" s="291"/>
      <c r="T501" s="291"/>
      <c r="U501" s="291"/>
      <c r="V501" s="291"/>
      <c r="W501" s="291"/>
      <c r="X501" s="291"/>
      <c r="Y501" s="291"/>
    </row>
    <row r="502" spans="6:25" x14ac:dyDescent="0.25">
      <c r="F502" s="291"/>
      <c r="G502" s="291"/>
      <c r="H502" s="291"/>
      <c r="I502" s="291"/>
      <c r="J502" s="291"/>
      <c r="K502" s="291"/>
      <c r="L502" s="291"/>
      <c r="M502" s="291"/>
      <c r="N502" s="291"/>
      <c r="O502" s="291"/>
      <c r="P502" s="291"/>
      <c r="Q502" s="291"/>
      <c r="R502" s="291"/>
      <c r="S502" s="291"/>
      <c r="T502" s="291"/>
      <c r="U502" s="291"/>
      <c r="V502" s="291"/>
      <c r="W502" s="291"/>
      <c r="X502" s="291"/>
      <c r="Y502" s="291"/>
    </row>
    <row r="503" spans="6:25" x14ac:dyDescent="0.25">
      <c r="F503" s="291"/>
      <c r="G503" s="291"/>
      <c r="H503" s="291"/>
      <c r="I503" s="291"/>
      <c r="J503" s="291"/>
      <c r="K503" s="291"/>
      <c r="L503" s="291"/>
      <c r="M503" s="291"/>
      <c r="N503" s="291"/>
      <c r="O503" s="291"/>
      <c r="P503" s="291"/>
      <c r="Q503" s="291"/>
      <c r="R503" s="291"/>
      <c r="S503" s="291"/>
      <c r="T503" s="291"/>
      <c r="U503" s="291"/>
      <c r="V503" s="291"/>
      <c r="W503" s="291"/>
      <c r="X503" s="291"/>
      <c r="Y503" s="291"/>
    </row>
    <row r="504" spans="6:25" x14ac:dyDescent="0.25">
      <c r="F504" s="291"/>
      <c r="G504" s="291"/>
      <c r="H504" s="291"/>
      <c r="I504" s="291"/>
      <c r="J504" s="291"/>
      <c r="K504" s="291"/>
      <c r="L504" s="291"/>
      <c r="M504" s="291"/>
      <c r="N504" s="291"/>
      <c r="O504" s="291"/>
      <c r="P504" s="291"/>
      <c r="Q504" s="291"/>
      <c r="R504" s="291"/>
      <c r="S504" s="291"/>
      <c r="T504" s="291"/>
      <c r="U504" s="291"/>
      <c r="V504" s="291"/>
      <c r="W504" s="291"/>
      <c r="X504" s="291"/>
      <c r="Y504" s="291"/>
    </row>
    <row r="505" spans="6:25" x14ac:dyDescent="0.25">
      <c r="F505" s="291"/>
      <c r="G505" s="291"/>
      <c r="H505" s="291"/>
      <c r="I505" s="291"/>
      <c r="J505" s="291"/>
      <c r="K505" s="291"/>
      <c r="L505" s="291"/>
      <c r="M505" s="291"/>
      <c r="N505" s="291"/>
      <c r="O505" s="291"/>
      <c r="P505" s="291"/>
      <c r="Q505" s="291"/>
      <c r="R505" s="291"/>
      <c r="S505" s="291"/>
      <c r="T505" s="291"/>
      <c r="U505" s="291"/>
      <c r="V505" s="291"/>
      <c r="W505" s="291"/>
      <c r="X505" s="291"/>
      <c r="Y505" s="291"/>
    </row>
    <row r="506" spans="6:25" x14ac:dyDescent="0.25">
      <c r="F506" s="291"/>
      <c r="G506" s="291"/>
      <c r="H506" s="291"/>
      <c r="I506" s="291"/>
      <c r="J506" s="291"/>
      <c r="K506" s="291"/>
      <c r="L506" s="291"/>
      <c r="M506" s="291"/>
      <c r="N506" s="291"/>
      <c r="O506" s="291"/>
      <c r="P506" s="291"/>
      <c r="Q506" s="291"/>
      <c r="R506" s="291"/>
      <c r="S506" s="291"/>
      <c r="T506" s="291"/>
      <c r="U506" s="291"/>
      <c r="V506" s="291"/>
      <c r="W506" s="291"/>
      <c r="X506" s="291"/>
      <c r="Y506" s="291"/>
    </row>
    <row r="507" spans="6:25" x14ac:dyDescent="0.25">
      <c r="F507" s="291"/>
      <c r="G507" s="291"/>
      <c r="H507" s="291"/>
      <c r="I507" s="291"/>
      <c r="J507" s="291"/>
      <c r="K507" s="291"/>
      <c r="L507" s="291"/>
      <c r="M507" s="291"/>
      <c r="N507" s="291"/>
      <c r="O507" s="291"/>
      <c r="P507" s="291"/>
      <c r="Q507" s="291"/>
      <c r="R507" s="291"/>
      <c r="S507" s="291"/>
      <c r="T507" s="291"/>
      <c r="U507" s="291"/>
      <c r="V507" s="291"/>
      <c r="W507" s="291"/>
      <c r="X507" s="291"/>
      <c r="Y507" s="291"/>
    </row>
    <row r="508" spans="6:25" x14ac:dyDescent="0.25">
      <c r="F508" s="291"/>
      <c r="G508" s="291"/>
      <c r="H508" s="291"/>
      <c r="I508" s="291"/>
      <c r="J508" s="291"/>
      <c r="K508" s="291"/>
      <c r="L508" s="291"/>
      <c r="M508" s="291"/>
      <c r="N508" s="291"/>
      <c r="O508" s="291"/>
      <c r="P508" s="291"/>
      <c r="Q508" s="291"/>
      <c r="R508" s="291"/>
      <c r="S508" s="291"/>
      <c r="T508" s="291"/>
      <c r="U508" s="291"/>
      <c r="V508" s="291"/>
      <c r="W508" s="291"/>
      <c r="X508" s="291"/>
      <c r="Y508" s="291"/>
    </row>
    <row r="509" spans="6:25" x14ac:dyDescent="0.25">
      <c r="F509" s="291"/>
      <c r="G509" s="291"/>
      <c r="H509" s="291"/>
      <c r="I509" s="291"/>
      <c r="J509" s="291"/>
      <c r="K509" s="291"/>
      <c r="L509" s="291"/>
      <c r="M509" s="291"/>
      <c r="N509" s="291"/>
      <c r="O509" s="291"/>
      <c r="P509" s="291"/>
      <c r="Q509" s="291"/>
      <c r="R509" s="291"/>
      <c r="S509" s="291"/>
      <c r="T509" s="291"/>
      <c r="U509" s="291"/>
      <c r="V509" s="291"/>
      <c r="W509" s="291"/>
      <c r="X509" s="291"/>
      <c r="Y509" s="291"/>
    </row>
    <row r="510" spans="6:25" x14ac:dyDescent="0.25">
      <c r="F510" s="291"/>
      <c r="G510" s="291"/>
      <c r="H510" s="291"/>
      <c r="I510" s="291"/>
      <c r="J510" s="291"/>
      <c r="K510" s="291"/>
      <c r="L510" s="291"/>
      <c r="M510" s="291"/>
      <c r="N510" s="291"/>
      <c r="O510" s="291"/>
      <c r="P510" s="291"/>
      <c r="Q510" s="291"/>
      <c r="R510" s="291"/>
      <c r="S510" s="291"/>
      <c r="T510" s="291"/>
      <c r="U510" s="291"/>
      <c r="V510" s="291"/>
      <c r="W510" s="291"/>
      <c r="X510" s="291"/>
      <c r="Y510" s="291"/>
    </row>
    <row r="511" spans="6:25" x14ac:dyDescent="0.25">
      <c r="F511" s="291"/>
      <c r="G511" s="291"/>
      <c r="H511" s="291"/>
      <c r="I511" s="291"/>
      <c r="J511" s="291"/>
      <c r="K511" s="291"/>
      <c r="L511" s="291"/>
      <c r="M511" s="291"/>
      <c r="N511" s="291"/>
      <c r="O511" s="291"/>
      <c r="P511" s="291"/>
      <c r="Q511" s="291"/>
      <c r="R511" s="291"/>
      <c r="S511" s="291"/>
      <c r="T511" s="291"/>
      <c r="U511" s="291"/>
      <c r="V511" s="291"/>
      <c r="W511" s="291"/>
      <c r="X511" s="291"/>
      <c r="Y511" s="291"/>
    </row>
    <row r="512" spans="6:25" x14ac:dyDescent="0.25">
      <c r="F512" s="291"/>
      <c r="G512" s="291"/>
      <c r="H512" s="291"/>
      <c r="I512" s="291"/>
      <c r="J512" s="291"/>
      <c r="K512" s="291"/>
      <c r="L512" s="291"/>
      <c r="M512" s="291"/>
      <c r="N512" s="291"/>
      <c r="O512" s="291"/>
      <c r="P512" s="291"/>
      <c r="Q512" s="291"/>
      <c r="R512" s="291"/>
      <c r="S512" s="291"/>
      <c r="T512" s="291"/>
      <c r="U512" s="291"/>
      <c r="V512" s="291"/>
      <c r="W512" s="291"/>
      <c r="X512" s="291"/>
      <c r="Y512" s="291"/>
    </row>
    <row r="513" spans="6:25" x14ac:dyDescent="0.25">
      <c r="F513" s="291"/>
      <c r="G513" s="291"/>
      <c r="H513" s="291"/>
      <c r="I513" s="291"/>
      <c r="J513" s="291"/>
      <c r="K513" s="291"/>
      <c r="L513" s="291"/>
      <c r="M513" s="291"/>
      <c r="N513" s="291"/>
      <c r="O513" s="291"/>
      <c r="P513" s="291"/>
      <c r="Q513" s="291"/>
      <c r="R513" s="291"/>
      <c r="S513" s="291"/>
      <c r="T513" s="291"/>
      <c r="U513" s="291"/>
      <c r="V513" s="291"/>
      <c r="W513" s="291"/>
      <c r="X513" s="291"/>
      <c r="Y513" s="291"/>
    </row>
  </sheetData>
  <sheetProtection algorithmName="SHA-512" hashValue="0nQzFPd+ldKd8YJyTWsxVKb8/Lp+C8VhFNaoDYRz+5HPkZYhdfcZjyyGe0RCI3wr7YRpXzBWP5DPktdbj4WAxg==" saltValue="JJwLfmMheSZeVtSNCI9IPA==" spinCount="100000" sheet="1" objects="1" scenarios="1"/>
  <protectedRanges>
    <protectedRange sqref="D34:AP199" name="Plage1"/>
  </protectedRanges>
  <mergeCells count="3">
    <mergeCell ref="D5:H5"/>
    <mergeCell ref="D20:G20"/>
    <mergeCell ref="E11:E17"/>
  </mergeCells>
  <conditionalFormatting sqref="D11:D17">
    <cfRule type="expression" dxfId="404" priority="8943">
      <formula>AND($D11&lt;&gt;"",D$7&lt;&gt;"")</formula>
    </cfRule>
  </conditionalFormatting>
  <conditionalFormatting sqref="D35:D513">
    <cfRule type="expression" dxfId="403" priority="155">
      <formula>$D34&lt;&gt;""</formula>
    </cfRule>
  </conditionalFormatting>
  <conditionalFormatting sqref="E34:E513">
    <cfRule type="expression" dxfId="402" priority="154">
      <formula>$D34&lt;&gt;""</formula>
    </cfRule>
  </conditionalFormatting>
  <conditionalFormatting sqref="F7:Y9">
    <cfRule type="expression" dxfId="401" priority="5">
      <formula>F$10=""</formula>
    </cfRule>
    <cfRule type="expression" dxfId="400" priority="6">
      <formula>F$10&lt;&gt;""</formula>
    </cfRule>
  </conditionalFormatting>
  <conditionalFormatting sqref="F8:Y9">
    <cfRule type="beginsWith" dxfId="399" priority="4" operator="beginsWith" text="Veuillez">
      <formula>LEFT(F8,LEN("Veuillez"))="Veuillez"</formula>
    </cfRule>
  </conditionalFormatting>
  <conditionalFormatting sqref="F10:Y10">
    <cfRule type="expression" dxfId="398" priority="8942">
      <formula>F$7&lt;&gt;""</formula>
    </cfRule>
  </conditionalFormatting>
  <conditionalFormatting sqref="F30:Y32">
    <cfRule type="expression" dxfId="397" priority="8">
      <formula>F$10=""</formula>
    </cfRule>
    <cfRule type="expression" dxfId="396" priority="9">
      <formula>F$10&lt;&gt;""</formula>
    </cfRule>
  </conditionalFormatting>
  <conditionalFormatting sqref="F31:Y32">
    <cfRule type="beginsWith" dxfId="395" priority="7" operator="beginsWith" text="Veuillez">
      <formula>LEFT(F31,LEN("Veuillez"))="Veuillez"</formula>
    </cfRule>
  </conditionalFormatting>
  <conditionalFormatting sqref="F33:Y33">
    <cfRule type="expression" dxfId="394" priority="9108">
      <formula>F$30&lt;&gt;""</formula>
    </cfRule>
  </conditionalFormatting>
  <conditionalFormatting sqref="F34:Y513">
    <cfRule type="expression" dxfId="393" priority="8982">
      <formula>AND($D34&lt;&gt;"",F$30&lt;&gt;"")</formula>
    </cfRule>
  </conditionalFormatting>
  <conditionalFormatting sqref="G10:Y10 G33:Y33">
    <cfRule type="expression" dxfId="392" priority="8980">
      <formula>G$30&lt;&gt;""</formula>
    </cfRule>
  </conditionalFormatting>
  <conditionalFormatting sqref="Z11:Z12 F11:Y17 Z13:AB17">
    <cfRule type="expression" dxfId="391" priority="1">
      <formula>F$32&lt;&gt;""</formula>
    </cfRule>
    <cfRule type="expression" dxfId="390" priority="3">
      <formula>F$7=""</formula>
    </cfRule>
    <cfRule type="expression" dxfId="389" priority="9111">
      <formula>AND($D11&lt;&gt;"",F$32&lt;&gt;"")</formula>
    </cfRule>
  </conditionalFormatting>
  <dataValidations count="4">
    <dataValidation type="list" allowBlank="1" showInputMessage="1" showErrorMessage="1" sqref="E34:E513" xr:uid="{64BFE85E-4E2F-854B-8368-9A4670E55A5E}">
      <formula1>INDIRECT(SUBSTITUTE($D34," ",""))</formula1>
    </dataValidation>
    <dataValidation type="list" allowBlank="1" showInputMessage="1" showErrorMessage="1" sqref="D34:D513" xr:uid="{B25DA6C3-5C91-6742-80FF-D27127AA8B03}">
      <formula1>TypesEquipements</formula1>
    </dataValidation>
    <dataValidation type="whole" allowBlank="1" showInputMessage="1" showErrorMessage="1" sqref="Z34:AB200" xr:uid="{D66C008A-69F6-4045-885F-32C7E3430075}">
      <formula1>0</formula1>
      <formula2>99999999</formula2>
    </dataValidation>
    <dataValidation type="whole" allowBlank="1" showInputMessage="1" showErrorMessage="1" errorTitle="Attention" error="Veuillez renseigner un nombre entier" sqref="F34:Y513" xr:uid="{EFE32D8C-1B70-47E0-B26F-99A6E3AA1112}">
      <formula1>0</formula1>
      <formula2>99999999</formula2>
    </dataValidation>
  </dataValidations>
  <pageMargins left="0.75" right="0.75" top="1" bottom="1" header="0.4921259845" footer="0.4921259845"/>
  <pageSetup paperSize="9" orientation="portrait" r:id="rId1"/>
  <headerFooter alignWithMargins="0"/>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87D1-E480-43A8-A60F-A9716894B4B8}">
  <sheetPr codeName="Feuil9">
    <tabColor rgb="FF60A4BB"/>
  </sheetPr>
  <dimension ref="A1:HF1112"/>
  <sheetViews>
    <sheetView zoomScale="80" zoomScaleNormal="80" workbookViewId="0">
      <pane xSplit="3" topLeftCell="D1" activePane="topRight" state="frozen"/>
      <selection pane="topRight"/>
    </sheetView>
  </sheetViews>
  <sheetFormatPr baseColWidth="10" defaultColWidth="50.77734375" defaultRowHeight="13.2" x14ac:dyDescent="0.25"/>
  <cols>
    <col min="1" max="1" width="10.77734375" style="44" customWidth="1"/>
    <col min="2" max="2" width="35.77734375" style="44" customWidth="1"/>
    <col min="3" max="3" width="49" style="57" customWidth="1"/>
    <col min="4" max="5" width="47" style="44" customWidth="1"/>
    <col min="6" max="16384" width="50.77734375" style="44"/>
  </cols>
  <sheetData>
    <row r="1" spans="1:214" s="147" customFormat="1" ht="60" customHeight="1" x14ac:dyDescent="0.25">
      <c r="B1" s="148" t="s">
        <v>1198</v>
      </c>
      <c r="D1" s="214" t="s">
        <v>3900</v>
      </c>
    </row>
    <row r="2" spans="1:214" ht="25.2" customHeight="1" x14ac:dyDescent="0.25">
      <c r="A2" s="150"/>
      <c r="B2" s="343"/>
      <c r="C2" s="343"/>
      <c r="D2" s="343"/>
      <c r="E2" s="343"/>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row>
    <row r="3" spans="1:214" ht="25.2" customHeight="1" x14ac:dyDescent="0.25">
      <c r="B3" s="49" t="s">
        <v>3534</v>
      </c>
      <c r="C3" s="44"/>
      <c r="G3" s="99"/>
      <c r="I3" s="99"/>
    </row>
    <row r="4" spans="1:214" ht="25.5" customHeight="1" x14ac:dyDescent="0.25">
      <c r="C4" s="44"/>
      <c r="G4" s="99"/>
      <c r="I4" s="99"/>
    </row>
    <row r="5" spans="1:214" ht="49.95" customHeight="1" x14ac:dyDescent="0.25">
      <c r="B5" s="340" t="s">
        <v>1199</v>
      </c>
      <c r="C5" s="63" t="s">
        <v>3535</v>
      </c>
    </row>
    <row r="6" spans="1:214" ht="49.95" customHeight="1" x14ac:dyDescent="0.25">
      <c r="B6" s="341"/>
      <c r="C6" s="63" t="s">
        <v>3756</v>
      </c>
    </row>
    <row r="7" spans="1:214" ht="49.95" customHeight="1" x14ac:dyDescent="0.25">
      <c r="B7" s="341"/>
      <c r="C7" s="55" t="s">
        <v>1200</v>
      </c>
      <c r="D7" s="56"/>
      <c r="E7" s="56"/>
      <c r="F7" s="56"/>
      <c r="G7" s="56"/>
      <c r="H7" s="56"/>
      <c r="I7" s="56"/>
      <c r="J7" s="56"/>
      <c r="K7" s="56"/>
      <c r="L7" s="56"/>
      <c r="M7" s="56"/>
      <c r="N7" s="56"/>
      <c r="O7" s="56"/>
      <c r="P7" s="56"/>
      <c r="Q7" s="56"/>
      <c r="R7" s="56"/>
      <c r="S7" s="56"/>
      <c r="T7" s="56"/>
      <c r="U7" s="56"/>
      <c r="V7" s="56"/>
      <c r="W7" s="56"/>
    </row>
    <row r="8" spans="1:214" ht="49.95" customHeight="1" x14ac:dyDescent="0.25">
      <c r="B8" s="341"/>
      <c r="C8" s="55" t="s">
        <v>1201</v>
      </c>
      <c r="D8" s="56"/>
      <c r="E8" s="56"/>
      <c r="F8" s="56"/>
      <c r="G8" s="56"/>
      <c r="H8" s="56"/>
      <c r="I8" s="56"/>
      <c r="J8" s="56"/>
      <c r="K8" s="56"/>
      <c r="L8" s="56"/>
      <c r="M8" s="56"/>
      <c r="N8" s="56"/>
      <c r="O8" s="56"/>
      <c r="P8" s="56"/>
      <c r="Q8" s="56"/>
      <c r="R8" s="56"/>
      <c r="S8" s="56"/>
      <c r="T8" s="56"/>
      <c r="U8" s="56"/>
      <c r="V8" s="56"/>
      <c r="W8" s="56"/>
    </row>
    <row r="9" spans="1:214" ht="49.95" customHeight="1" x14ac:dyDescent="0.25">
      <c r="B9" s="342"/>
      <c r="C9" s="55" t="s">
        <v>1202</v>
      </c>
      <c r="D9" s="56"/>
      <c r="E9" s="56"/>
      <c r="F9" s="56"/>
      <c r="G9" s="56"/>
      <c r="H9" s="56"/>
      <c r="I9" s="56"/>
      <c r="J9" s="56"/>
      <c r="K9" s="56"/>
      <c r="L9" s="56"/>
      <c r="M9" s="56"/>
      <c r="N9" s="56"/>
      <c r="O9" s="56"/>
      <c r="P9" s="56"/>
      <c r="Q9" s="56"/>
      <c r="R9" s="56"/>
      <c r="S9" s="56"/>
      <c r="T9" s="56"/>
      <c r="U9" s="56"/>
      <c r="V9" s="56"/>
      <c r="W9" s="56"/>
      <c r="X9" s="81"/>
      <c r="Y9" s="81"/>
      <c r="Z9" s="81"/>
      <c r="AA9" s="81"/>
      <c r="AB9" s="81"/>
    </row>
    <row r="10" spans="1:214" ht="25.2" customHeight="1" x14ac:dyDescent="0.25">
      <c r="C10" s="44"/>
      <c r="G10" s="99"/>
      <c r="I10" s="99"/>
    </row>
    <row r="11" spans="1:214" ht="25.2" customHeight="1" x14ac:dyDescent="0.25">
      <c r="B11" s="164" t="s">
        <v>1203</v>
      </c>
      <c r="C11" s="44"/>
      <c r="G11" s="99"/>
      <c r="I11" s="99"/>
    </row>
    <row r="12" spans="1:214" ht="21" customHeight="1" x14ac:dyDescent="0.25">
      <c r="B12" s="59" t="s">
        <v>3536</v>
      </c>
      <c r="C12" s="44"/>
    </row>
    <row r="13" spans="1:214" ht="21" customHeight="1" x14ac:dyDescent="0.25">
      <c r="B13" s="59" t="s">
        <v>1204</v>
      </c>
      <c r="C13" s="44"/>
    </row>
    <row r="14" spans="1:214" s="42" customFormat="1" ht="33" customHeight="1" x14ac:dyDescent="0.25">
      <c r="B14" s="42" t="s">
        <v>1205</v>
      </c>
      <c r="C14" s="179"/>
      <c r="G14" s="180"/>
      <c r="I14" s="180"/>
    </row>
    <row r="15" spans="1:214" ht="25.2" customHeight="1" x14ac:dyDescent="0.25">
      <c r="B15" s="163" t="s">
        <v>1206</v>
      </c>
      <c r="C15" s="145" t="s">
        <v>1207</v>
      </c>
      <c r="D15" s="145" t="s">
        <v>3905</v>
      </c>
      <c r="G15" s="45"/>
      <c r="H15" s="45"/>
    </row>
    <row r="16" spans="1:214" ht="25.2" customHeight="1" x14ac:dyDescent="0.25">
      <c r="B16" s="184" t="s">
        <v>3493</v>
      </c>
      <c r="C16" s="183">
        <f>SUMIFS($F$34:$F$1112,$B$34:$B$1112,B16,$D$34:$D$1112,"VM*")</f>
        <v>0</v>
      </c>
      <c r="D16" s="183">
        <f t="shared" ref="D16:D24" si="0">SUMIFS($F$34:$F$1112,$B$34:$B$1112,B16,$D$34:$D$1112,"*serveur physique")</f>
        <v>0</v>
      </c>
    </row>
    <row r="17" spans="2:6" ht="25.2" customHeight="1" x14ac:dyDescent="0.25">
      <c r="B17" s="184" t="s">
        <v>2924</v>
      </c>
      <c r="C17" s="183">
        <f t="shared" ref="C17:C23" si="1">SUMIFS($F$34:$F$1112,$B$34:$B$1112,B17,$D$34:$D$1112,"VM*")</f>
        <v>0</v>
      </c>
      <c r="D17" s="183">
        <f t="shared" si="0"/>
        <v>0</v>
      </c>
    </row>
    <row r="18" spans="2:6" ht="25.2" customHeight="1" x14ac:dyDescent="0.25">
      <c r="B18" s="185" t="s">
        <v>3517</v>
      </c>
      <c r="C18" s="183">
        <f t="shared" si="1"/>
        <v>0</v>
      </c>
      <c r="D18" s="183">
        <f t="shared" si="0"/>
        <v>0</v>
      </c>
    </row>
    <row r="19" spans="2:6" ht="25.2" customHeight="1" x14ac:dyDescent="0.25">
      <c r="B19" s="184" t="s">
        <v>3496</v>
      </c>
      <c r="C19" s="183">
        <f t="shared" si="1"/>
        <v>0</v>
      </c>
      <c r="D19" s="183">
        <f t="shared" si="0"/>
        <v>0</v>
      </c>
    </row>
    <row r="20" spans="2:6" ht="25.2" customHeight="1" x14ac:dyDescent="0.25">
      <c r="B20" s="184" t="s">
        <v>3494</v>
      </c>
      <c r="C20" s="183">
        <f t="shared" si="1"/>
        <v>0</v>
      </c>
      <c r="D20" s="183">
        <f t="shared" si="0"/>
        <v>0</v>
      </c>
    </row>
    <row r="21" spans="2:6" ht="25.2" customHeight="1" x14ac:dyDescent="0.25">
      <c r="B21" s="185" t="s">
        <v>3495</v>
      </c>
      <c r="C21" s="183">
        <f t="shared" si="1"/>
        <v>0</v>
      </c>
      <c r="D21" s="183">
        <f t="shared" si="0"/>
        <v>0</v>
      </c>
    </row>
    <row r="22" spans="2:6" ht="25.2" customHeight="1" x14ac:dyDescent="0.25">
      <c r="B22" s="185" t="s">
        <v>3492</v>
      </c>
      <c r="C22" s="183">
        <f t="shared" si="1"/>
        <v>0</v>
      </c>
      <c r="D22" s="183">
        <f t="shared" si="0"/>
        <v>0</v>
      </c>
    </row>
    <row r="23" spans="2:6" ht="25.2" customHeight="1" x14ac:dyDescent="0.25">
      <c r="B23" s="185" t="s">
        <v>3836</v>
      </c>
      <c r="C23" s="183">
        <f t="shared" si="1"/>
        <v>0</v>
      </c>
      <c r="D23" s="183">
        <f t="shared" si="0"/>
        <v>0</v>
      </c>
    </row>
    <row r="24" spans="2:6" ht="25.2" customHeight="1" x14ac:dyDescent="0.25">
      <c r="B24" s="185" t="s">
        <v>263</v>
      </c>
      <c r="C24" s="183">
        <f>SUMIFS($F$34:$F$1112,$B$34:$B$1112,B24,$D$34:$D$1112,"VM*")</f>
        <v>0</v>
      </c>
      <c r="D24" s="183">
        <f t="shared" si="0"/>
        <v>0</v>
      </c>
    </row>
    <row r="25" spans="2:6" ht="25.2" customHeight="1" x14ac:dyDescent="0.25"/>
    <row r="26" spans="2:6" s="42" customFormat="1" ht="25.2" customHeight="1" x14ac:dyDescent="0.25">
      <c r="B26" s="59" t="s">
        <v>1208</v>
      </c>
      <c r="C26" s="181"/>
    </row>
    <row r="27" spans="2:6" s="42" customFormat="1" ht="25.2" customHeight="1" x14ac:dyDescent="0.25">
      <c r="B27" s="42" t="s">
        <v>3755</v>
      </c>
      <c r="C27" s="181"/>
      <c r="F27" s="182"/>
    </row>
    <row r="28" spans="2:6" ht="25.2" customHeight="1" x14ac:dyDescent="0.25">
      <c r="B28" s="42" t="s">
        <v>3904</v>
      </c>
    </row>
    <row r="29" spans="2:6" ht="25.2" customHeight="1" x14ac:dyDescent="0.25">
      <c r="B29" s="44" t="s">
        <v>127</v>
      </c>
      <c r="C29" s="44"/>
    </row>
    <row r="30" spans="2:6" ht="25.2" customHeight="1" x14ac:dyDescent="0.25">
      <c r="C30" s="44"/>
    </row>
    <row r="31" spans="2:6" ht="25.2" customHeight="1" x14ac:dyDescent="0.25"/>
    <row r="32" spans="2:6" ht="25.2" customHeight="1" x14ac:dyDescent="0.25">
      <c r="C32" s="100"/>
      <c r="D32" s="60"/>
    </row>
    <row r="33" spans="2:25" ht="25.2" customHeight="1" x14ac:dyDescent="0.25">
      <c r="B33" s="55" t="s">
        <v>1206</v>
      </c>
      <c r="C33" s="63" t="s">
        <v>1263</v>
      </c>
      <c r="D33" s="53" t="s">
        <v>114</v>
      </c>
      <c r="E33" s="55" t="s">
        <v>3902</v>
      </c>
      <c r="F33" s="101" t="s">
        <v>1209</v>
      </c>
      <c r="G33" s="78"/>
    </row>
    <row r="34" spans="2:25" ht="25.2" customHeight="1" x14ac:dyDescent="0.25">
      <c r="C34" s="44"/>
      <c r="D34" s="57"/>
    </row>
    <row r="35" spans="2:25" ht="25.2" customHeight="1" x14ac:dyDescent="0.25">
      <c r="C35" s="44"/>
      <c r="D35" s="57"/>
    </row>
    <row r="36" spans="2:25" ht="21" customHeight="1" x14ac:dyDescent="0.25">
      <c r="C36" s="44"/>
      <c r="D36" s="57"/>
    </row>
    <row r="37" spans="2:25" ht="21" customHeight="1" x14ac:dyDescent="0.25">
      <c r="C37" s="44"/>
      <c r="D37" s="57"/>
      <c r="H37" s="78"/>
      <c r="I37" s="78"/>
      <c r="J37" s="78"/>
      <c r="K37" s="78"/>
      <c r="L37" s="78"/>
      <c r="M37" s="78"/>
      <c r="N37" s="78"/>
      <c r="O37" s="78"/>
      <c r="P37" s="78"/>
      <c r="Q37" s="78"/>
      <c r="R37" s="78"/>
      <c r="S37" s="78"/>
      <c r="T37" s="78"/>
      <c r="U37" s="78"/>
      <c r="V37" s="78"/>
      <c r="W37" s="78"/>
      <c r="X37" s="78"/>
      <c r="Y37" s="78" t="e">
        <f>IF('1.3 Centres de données'!#REF!&lt;&gt;"",'1.3 Centres de données'!#REF!,"")</f>
        <v>#REF!</v>
      </c>
    </row>
    <row r="38" spans="2:25" ht="21" customHeight="1" x14ac:dyDescent="0.25">
      <c r="C38" s="44"/>
      <c r="D38" s="57"/>
    </row>
    <row r="39" spans="2:25" ht="21" customHeight="1" x14ac:dyDescent="0.25">
      <c r="C39" s="44"/>
      <c r="D39" s="57"/>
    </row>
    <row r="40" spans="2:25" ht="21" customHeight="1" x14ac:dyDescent="0.25">
      <c r="C40" s="44"/>
      <c r="D40" s="57"/>
    </row>
    <row r="41" spans="2:25" ht="21" customHeight="1" x14ac:dyDescent="0.25">
      <c r="C41" s="44"/>
      <c r="D41" s="57"/>
    </row>
    <row r="42" spans="2:25" ht="21" customHeight="1" x14ac:dyDescent="0.25">
      <c r="C42" s="44"/>
      <c r="D42" s="57"/>
    </row>
    <row r="43" spans="2:25" ht="21" customHeight="1" x14ac:dyDescent="0.25">
      <c r="C43" s="44"/>
      <c r="D43" s="57"/>
    </row>
    <row r="44" spans="2:25" ht="21" customHeight="1" x14ac:dyDescent="0.25">
      <c r="C44" s="44"/>
      <c r="D44" s="57"/>
    </row>
    <row r="45" spans="2:25" ht="21" customHeight="1" x14ac:dyDescent="0.25">
      <c r="C45" s="44"/>
      <c r="D45" s="57"/>
    </row>
    <row r="46" spans="2:25" ht="21" customHeight="1" x14ac:dyDescent="0.25">
      <c r="C46" s="44"/>
      <c r="D46" s="57"/>
    </row>
    <row r="47" spans="2:25" ht="21" customHeight="1" x14ac:dyDescent="0.25">
      <c r="C47" s="44"/>
      <c r="D47" s="57"/>
    </row>
    <row r="48" spans="2:25" ht="21" customHeight="1" x14ac:dyDescent="0.25">
      <c r="C48" s="44"/>
      <c r="D48" s="57"/>
    </row>
    <row r="49" spans="3:4" ht="21" customHeight="1" x14ac:dyDescent="0.25">
      <c r="C49" s="44"/>
      <c r="D49" s="57"/>
    </row>
    <row r="50" spans="3:4" ht="21" customHeight="1" x14ac:dyDescent="0.25">
      <c r="C50" s="44"/>
      <c r="D50" s="57"/>
    </row>
    <row r="51" spans="3:4" ht="21" customHeight="1" x14ac:dyDescent="0.25">
      <c r="C51" s="44"/>
      <c r="D51" s="57"/>
    </row>
    <row r="52" spans="3:4" ht="21" customHeight="1" x14ac:dyDescent="0.25">
      <c r="C52" s="44"/>
      <c r="D52" s="57"/>
    </row>
    <row r="53" spans="3:4" ht="21" customHeight="1" x14ac:dyDescent="0.25">
      <c r="C53" s="44"/>
      <c r="D53" s="57"/>
    </row>
    <row r="54" spans="3:4" ht="21" customHeight="1" x14ac:dyDescent="0.25">
      <c r="C54" s="44"/>
      <c r="D54" s="57"/>
    </row>
    <row r="55" spans="3:4" ht="21" customHeight="1" x14ac:dyDescent="0.25">
      <c r="C55" s="44"/>
      <c r="D55" s="57"/>
    </row>
    <row r="56" spans="3:4" ht="21" customHeight="1" x14ac:dyDescent="0.25">
      <c r="C56" s="44"/>
      <c r="D56" s="57"/>
    </row>
    <row r="57" spans="3:4" ht="21" customHeight="1" x14ac:dyDescent="0.25">
      <c r="C57" s="44"/>
      <c r="D57" s="57"/>
    </row>
    <row r="58" spans="3:4" ht="21" customHeight="1" x14ac:dyDescent="0.25">
      <c r="C58" s="44"/>
      <c r="D58" s="57"/>
    </row>
    <row r="59" spans="3:4" ht="21" customHeight="1" x14ac:dyDescent="0.25">
      <c r="C59" s="44"/>
      <c r="D59" s="57"/>
    </row>
    <row r="60" spans="3:4" ht="21" customHeight="1" x14ac:dyDescent="0.25">
      <c r="C60" s="44"/>
      <c r="D60" s="57"/>
    </row>
    <row r="61" spans="3:4" ht="21" customHeight="1" x14ac:dyDescent="0.25">
      <c r="C61" s="44"/>
      <c r="D61" s="57"/>
    </row>
    <row r="62" spans="3:4" ht="21" customHeight="1" x14ac:dyDescent="0.25">
      <c r="C62" s="44"/>
      <c r="D62" s="57"/>
    </row>
    <row r="63" spans="3:4" ht="21" customHeight="1" x14ac:dyDescent="0.25">
      <c r="C63" s="44"/>
      <c r="D63" s="57"/>
    </row>
    <row r="64" spans="3:4" ht="21" customHeight="1" x14ac:dyDescent="0.25">
      <c r="C64" s="44"/>
      <c r="D64" s="57"/>
    </row>
    <row r="65" spans="3:4" ht="21" customHeight="1" x14ac:dyDescent="0.25">
      <c r="C65" s="44"/>
      <c r="D65" s="57"/>
    </row>
    <row r="66" spans="3:4" ht="21" customHeight="1" x14ac:dyDescent="0.25">
      <c r="C66" s="44"/>
      <c r="D66" s="57"/>
    </row>
    <row r="67" spans="3:4" ht="21" customHeight="1" x14ac:dyDescent="0.25">
      <c r="C67" s="44"/>
      <c r="D67" s="57"/>
    </row>
    <row r="68" spans="3:4" ht="21" customHeight="1" x14ac:dyDescent="0.25">
      <c r="C68" s="44"/>
      <c r="D68" s="57"/>
    </row>
    <row r="69" spans="3:4" ht="21" customHeight="1" x14ac:dyDescent="0.25">
      <c r="C69" s="44"/>
      <c r="D69" s="57"/>
    </row>
    <row r="70" spans="3:4" ht="21" customHeight="1" x14ac:dyDescent="0.25">
      <c r="C70" s="44"/>
      <c r="D70" s="57"/>
    </row>
    <row r="71" spans="3:4" ht="21" customHeight="1" x14ac:dyDescent="0.25">
      <c r="C71" s="44"/>
      <c r="D71" s="57"/>
    </row>
    <row r="72" spans="3:4" ht="21" customHeight="1" x14ac:dyDescent="0.25">
      <c r="C72" s="44"/>
      <c r="D72" s="57"/>
    </row>
    <row r="73" spans="3:4" ht="21" customHeight="1" x14ac:dyDescent="0.25">
      <c r="C73" s="44"/>
      <c r="D73" s="57"/>
    </row>
    <row r="74" spans="3:4" ht="21" customHeight="1" x14ac:dyDescent="0.25">
      <c r="C74" s="44"/>
      <c r="D74" s="57"/>
    </row>
    <row r="75" spans="3:4" ht="21" customHeight="1" x14ac:dyDescent="0.25">
      <c r="C75" s="44"/>
      <c r="D75" s="57"/>
    </row>
    <row r="76" spans="3:4" ht="21" customHeight="1" x14ac:dyDescent="0.25">
      <c r="C76" s="44"/>
      <c r="D76" s="57"/>
    </row>
    <row r="77" spans="3:4" ht="21" customHeight="1" x14ac:dyDescent="0.25">
      <c r="C77" s="44"/>
      <c r="D77" s="57"/>
    </row>
    <row r="78" spans="3:4" ht="21" customHeight="1" x14ac:dyDescent="0.25">
      <c r="C78" s="44"/>
      <c r="D78" s="57"/>
    </row>
    <row r="79" spans="3:4" ht="21" customHeight="1" x14ac:dyDescent="0.25">
      <c r="C79" s="44"/>
      <c r="D79" s="57"/>
    </row>
    <row r="80" spans="3:4" ht="21" customHeight="1" x14ac:dyDescent="0.25">
      <c r="C80" s="44"/>
      <c r="D80" s="57"/>
    </row>
    <row r="81" spans="3:4" ht="21" customHeight="1" x14ac:dyDescent="0.25">
      <c r="C81" s="44"/>
      <c r="D81" s="57"/>
    </row>
    <row r="82" spans="3:4" ht="21" customHeight="1" x14ac:dyDescent="0.25">
      <c r="C82" s="44"/>
      <c r="D82" s="57"/>
    </row>
    <row r="83" spans="3:4" ht="21" customHeight="1" x14ac:dyDescent="0.25">
      <c r="C83" s="44"/>
      <c r="D83" s="57"/>
    </row>
    <row r="84" spans="3:4" ht="21" customHeight="1" x14ac:dyDescent="0.25">
      <c r="C84" s="44"/>
      <c r="D84" s="57"/>
    </row>
    <row r="85" spans="3:4" ht="21" customHeight="1" x14ac:dyDescent="0.25">
      <c r="C85" s="44"/>
      <c r="D85" s="57"/>
    </row>
    <row r="86" spans="3:4" ht="21" customHeight="1" x14ac:dyDescent="0.25">
      <c r="C86" s="44"/>
      <c r="D86" s="57"/>
    </row>
    <row r="87" spans="3:4" ht="21" customHeight="1" x14ac:dyDescent="0.25">
      <c r="C87" s="44"/>
      <c r="D87" s="57"/>
    </row>
    <row r="88" spans="3:4" ht="21" customHeight="1" x14ac:dyDescent="0.25">
      <c r="C88" s="44"/>
      <c r="D88" s="57"/>
    </row>
    <row r="89" spans="3:4" ht="21" customHeight="1" x14ac:dyDescent="0.25">
      <c r="C89" s="44"/>
      <c r="D89" s="57"/>
    </row>
    <row r="90" spans="3:4" ht="21" customHeight="1" x14ac:dyDescent="0.25">
      <c r="C90" s="44"/>
      <c r="D90" s="57"/>
    </row>
    <row r="91" spans="3:4" ht="21" customHeight="1" x14ac:dyDescent="0.25">
      <c r="C91" s="44"/>
      <c r="D91" s="57"/>
    </row>
    <row r="92" spans="3:4" ht="21" customHeight="1" x14ac:dyDescent="0.25">
      <c r="C92" s="44"/>
      <c r="D92" s="57"/>
    </row>
    <row r="93" spans="3:4" ht="21" customHeight="1" x14ac:dyDescent="0.25">
      <c r="C93" s="44"/>
      <c r="D93" s="57"/>
    </row>
    <row r="94" spans="3:4" ht="21" customHeight="1" x14ac:dyDescent="0.25">
      <c r="C94" s="44"/>
      <c r="D94" s="57"/>
    </row>
    <row r="95" spans="3:4" ht="21" customHeight="1" x14ac:dyDescent="0.25">
      <c r="C95" s="44"/>
      <c r="D95" s="57"/>
    </row>
    <row r="96" spans="3:4" ht="21" customHeight="1" x14ac:dyDescent="0.25">
      <c r="C96" s="44"/>
      <c r="D96" s="57"/>
    </row>
    <row r="97" spans="3:4" ht="21" customHeight="1" x14ac:dyDescent="0.25">
      <c r="C97" s="44"/>
      <c r="D97" s="57"/>
    </row>
    <row r="98" spans="3:4" ht="21" customHeight="1" x14ac:dyDescent="0.25">
      <c r="C98" s="44"/>
      <c r="D98" s="57"/>
    </row>
    <row r="99" spans="3:4" ht="21" customHeight="1" x14ac:dyDescent="0.25">
      <c r="C99" s="44"/>
      <c r="D99" s="57"/>
    </row>
    <row r="100" spans="3:4" ht="21" customHeight="1" x14ac:dyDescent="0.25">
      <c r="C100" s="44"/>
      <c r="D100" s="57"/>
    </row>
    <row r="101" spans="3:4" ht="21" customHeight="1" x14ac:dyDescent="0.25">
      <c r="C101" s="44"/>
      <c r="D101" s="57"/>
    </row>
    <row r="102" spans="3:4" ht="21" customHeight="1" x14ac:dyDescent="0.25">
      <c r="C102" s="44"/>
      <c r="D102" s="57"/>
    </row>
    <row r="103" spans="3:4" ht="21" customHeight="1" x14ac:dyDescent="0.25">
      <c r="C103" s="44"/>
      <c r="D103" s="57"/>
    </row>
    <row r="104" spans="3:4" ht="21" customHeight="1" x14ac:dyDescent="0.25">
      <c r="C104" s="44"/>
      <c r="D104" s="57"/>
    </row>
    <row r="105" spans="3:4" ht="21" customHeight="1" x14ac:dyDescent="0.25">
      <c r="C105" s="44"/>
      <c r="D105" s="57"/>
    </row>
    <row r="106" spans="3:4" ht="21" customHeight="1" x14ac:dyDescent="0.25">
      <c r="C106" s="44"/>
      <c r="D106" s="57"/>
    </row>
    <row r="107" spans="3:4" ht="21" customHeight="1" x14ac:dyDescent="0.25">
      <c r="C107" s="44"/>
      <c r="D107" s="57"/>
    </row>
    <row r="108" spans="3:4" ht="21" customHeight="1" x14ac:dyDescent="0.25">
      <c r="C108" s="44"/>
      <c r="D108" s="57"/>
    </row>
    <row r="109" spans="3:4" ht="21" customHeight="1" x14ac:dyDescent="0.25">
      <c r="C109" s="44"/>
      <c r="D109" s="57"/>
    </row>
    <row r="110" spans="3:4" ht="21" customHeight="1" x14ac:dyDescent="0.25">
      <c r="C110" s="44"/>
      <c r="D110" s="57"/>
    </row>
    <row r="111" spans="3:4" ht="21" customHeight="1" x14ac:dyDescent="0.25">
      <c r="C111" s="44"/>
      <c r="D111" s="57"/>
    </row>
    <row r="112" spans="3:4" ht="21" customHeight="1" x14ac:dyDescent="0.25">
      <c r="C112" s="44"/>
      <c r="D112" s="57"/>
    </row>
    <row r="113" spans="3:4" ht="21" customHeight="1" x14ac:dyDescent="0.25">
      <c r="C113" s="44"/>
      <c r="D113" s="57"/>
    </row>
    <row r="114" spans="3:4" ht="21" customHeight="1" x14ac:dyDescent="0.25">
      <c r="C114" s="44"/>
      <c r="D114" s="57"/>
    </row>
    <row r="115" spans="3:4" ht="21" customHeight="1" x14ac:dyDescent="0.25">
      <c r="C115" s="44"/>
      <c r="D115" s="57"/>
    </row>
    <row r="116" spans="3:4" ht="21" customHeight="1" x14ac:dyDescent="0.25">
      <c r="C116" s="44"/>
      <c r="D116" s="57"/>
    </row>
    <row r="117" spans="3:4" ht="21" customHeight="1" x14ac:dyDescent="0.25">
      <c r="C117" s="44"/>
      <c r="D117" s="57"/>
    </row>
    <row r="118" spans="3:4" ht="21" customHeight="1" x14ac:dyDescent="0.25">
      <c r="C118" s="44"/>
      <c r="D118" s="57"/>
    </row>
    <row r="119" spans="3:4" ht="21" customHeight="1" x14ac:dyDescent="0.25">
      <c r="C119" s="44"/>
      <c r="D119" s="57"/>
    </row>
    <row r="120" spans="3:4" ht="21" customHeight="1" x14ac:dyDescent="0.25">
      <c r="C120" s="44"/>
      <c r="D120" s="57"/>
    </row>
    <row r="121" spans="3:4" ht="21" customHeight="1" x14ac:dyDescent="0.25">
      <c r="C121" s="44"/>
      <c r="D121" s="57"/>
    </row>
    <row r="122" spans="3:4" ht="21" customHeight="1" x14ac:dyDescent="0.25">
      <c r="C122" s="44"/>
      <c r="D122" s="57"/>
    </row>
    <row r="123" spans="3:4" ht="21" customHeight="1" x14ac:dyDescent="0.25">
      <c r="C123" s="44"/>
      <c r="D123" s="57"/>
    </row>
    <row r="124" spans="3:4" ht="21" customHeight="1" x14ac:dyDescent="0.25">
      <c r="C124" s="44"/>
      <c r="D124" s="57"/>
    </row>
    <row r="125" spans="3:4" ht="21" customHeight="1" x14ac:dyDescent="0.25">
      <c r="C125" s="44"/>
      <c r="D125" s="57"/>
    </row>
    <row r="126" spans="3:4" ht="21" customHeight="1" x14ac:dyDescent="0.25">
      <c r="C126" s="44"/>
      <c r="D126" s="57"/>
    </row>
    <row r="127" spans="3:4" ht="21" customHeight="1" x14ac:dyDescent="0.25">
      <c r="C127" s="44"/>
      <c r="D127" s="57"/>
    </row>
    <row r="128" spans="3:4" ht="21" customHeight="1" x14ac:dyDescent="0.25">
      <c r="C128" s="44"/>
      <c r="D128" s="57"/>
    </row>
    <row r="129" spans="3:4" ht="21" customHeight="1" x14ac:dyDescent="0.25">
      <c r="C129" s="44"/>
      <c r="D129" s="57"/>
    </row>
    <row r="130" spans="3:4" ht="21" customHeight="1" x14ac:dyDescent="0.25">
      <c r="C130" s="44"/>
      <c r="D130" s="57"/>
    </row>
    <row r="131" spans="3:4" ht="21" customHeight="1" x14ac:dyDescent="0.25">
      <c r="C131" s="44"/>
      <c r="D131" s="57"/>
    </row>
    <row r="132" spans="3:4" ht="21" customHeight="1" x14ac:dyDescent="0.25">
      <c r="C132" s="44"/>
      <c r="D132" s="57"/>
    </row>
    <row r="133" spans="3:4" ht="21" customHeight="1" x14ac:dyDescent="0.25">
      <c r="C133" s="44"/>
      <c r="D133" s="57"/>
    </row>
    <row r="134" spans="3:4" ht="21" customHeight="1" x14ac:dyDescent="0.25">
      <c r="C134" s="44"/>
      <c r="D134" s="57"/>
    </row>
    <row r="135" spans="3:4" ht="21" customHeight="1" x14ac:dyDescent="0.25">
      <c r="C135" s="44"/>
      <c r="D135" s="57"/>
    </row>
    <row r="136" spans="3:4" ht="21" customHeight="1" x14ac:dyDescent="0.25">
      <c r="C136" s="44"/>
      <c r="D136" s="57"/>
    </row>
    <row r="137" spans="3:4" ht="21" customHeight="1" x14ac:dyDescent="0.25">
      <c r="C137" s="44"/>
      <c r="D137" s="57"/>
    </row>
    <row r="138" spans="3:4" ht="21" customHeight="1" x14ac:dyDescent="0.25">
      <c r="C138" s="44"/>
      <c r="D138" s="57"/>
    </row>
    <row r="139" spans="3:4" ht="21" customHeight="1" x14ac:dyDescent="0.25">
      <c r="C139" s="44"/>
      <c r="D139" s="57"/>
    </row>
    <row r="140" spans="3:4" ht="21" customHeight="1" x14ac:dyDescent="0.25">
      <c r="C140" s="44"/>
      <c r="D140" s="57"/>
    </row>
    <row r="141" spans="3:4" ht="21" customHeight="1" x14ac:dyDescent="0.25">
      <c r="C141" s="44"/>
      <c r="D141" s="57"/>
    </row>
    <row r="142" spans="3:4" ht="21" customHeight="1" x14ac:dyDescent="0.25">
      <c r="C142" s="44"/>
      <c r="D142" s="57"/>
    </row>
    <row r="143" spans="3:4" ht="21" customHeight="1" x14ac:dyDescent="0.25">
      <c r="C143" s="44"/>
      <c r="D143" s="57"/>
    </row>
    <row r="144" spans="3:4" ht="21" customHeight="1" x14ac:dyDescent="0.25">
      <c r="C144" s="44"/>
      <c r="D144" s="57"/>
    </row>
    <row r="145" spans="3:4" ht="21" customHeight="1" x14ac:dyDescent="0.25">
      <c r="C145" s="44"/>
      <c r="D145" s="57"/>
    </row>
    <row r="146" spans="3:4" ht="21" customHeight="1" x14ac:dyDescent="0.25">
      <c r="C146" s="44"/>
      <c r="D146" s="57"/>
    </row>
    <row r="147" spans="3:4" ht="21" customHeight="1" x14ac:dyDescent="0.25">
      <c r="C147" s="44"/>
      <c r="D147" s="57"/>
    </row>
    <row r="148" spans="3:4" ht="21" customHeight="1" x14ac:dyDescent="0.25">
      <c r="C148" s="44"/>
      <c r="D148" s="57"/>
    </row>
    <row r="149" spans="3:4" ht="21" customHeight="1" x14ac:dyDescent="0.25">
      <c r="C149" s="44"/>
      <c r="D149" s="57"/>
    </row>
    <row r="150" spans="3:4" ht="21" customHeight="1" x14ac:dyDescent="0.25">
      <c r="C150" s="44"/>
      <c r="D150" s="57"/>
    </row>
    <row r="151" spans="3:4" ht="21" customHeight="1" x14ac:dyDescent="0.25">
      <c r="C151" s="44"/>
      <c r="D151" s="57"/>
    </row>
    <row r="152" spans="3:4" ht="21" customHeight="1" x14ac:dyDescent="0.25">
      <c r="C152" s="44"/>
      <c r="D152" s="57"/>
    </row>
    <row r="153" spans="3:4" ht="21" customHeight="1" x14ac:dyDescent="0.25">
      <c r="C153" s="44"/>
      <c r="D153" s="57"/>
    </row>
    <row r="154" spans="3:4" ht="21" customHeight="1" x14ac:dyDescent="0.25">
      <c r="C154" s="44"/>
      <c r="D154" s="57"/>
    </row>
    <row r="155" spans="3:4" ht="21" customHeight="1" x14ac:dyDescent="0.25">
      <c r="C155" s="44"/>
      <c r="D155" s="57"/>
    </row>
    <row r="156" spans="3:4" ht="21" customHeight="1" x14ac:dyDescent="0.25">
      <c r="C156" s="44"/>
      <c r="D156" s="57"/>
    </row>
    <row r="157" spans="3:4" ht="21" customHeight="1" x14ac:dyDescent="0.25">
      <c r="C157" s="44"/>
      <c r="D157" s="57"/>
    </row>
    <row r="158" spans="3:4" ht="21" customHeight="1" x14ac:dyDescent="0.25">
      <c r="C158" s="44"/>
      <c r="D158" s="57"/>
    </row>
    <row r="159" spans="3:4" ht="21" customHeight="1" x14ac:dyDescent="0.25">
      <c r="C159" s="44"/>
      <c r="D159" s="57"/>
    </row>
    <row r="160" spans="3:4" ht="21" customHeight="1" x14ac:dyDescent="0.25">
      <c r="C160" s="44"/>
      <c r="D160" s="57"/>
    </row>
    <row r="161" spans="3:4" ht="21" customHeight="1" x14ac:dyDescent="0.25">
      <c r="C161" s="44"/>
      <c r="D161" s="57"/>
    </row>
    <row r="162" spans="3:4" ht="21" customHeight="1" x14ac:dyDescent="0.25">
      <c r="C162" s="44"/>
      <c r="D162" s="57"/>
    </row>
    <row r="163" spans="3:4" ht="21" customHeight="1" x14ac:dyDescent="0.25">
      <c r="C163" s="44"/>
      <c r="D163" s="57"/>
    </row>
    <row r="164" spans="3:4" ht="21" customHeight="1" x14ac:dyDescent="0.25">
      <c r="C164" s="44"/>
      <c r="D164" s="57"/>
    </row>
    <row r="165" spans="3:4" ht="21" customHeight="1" x14ac:dyDescent="0.25">
      <c r="C165" s="44"/>
      <c r="D165" s="57"/>
    </row>
    <row r="166" spans="3:4" ht="21" customHeight="1" x14ac:dyDescent="0.25">
      <c r="C166" s="44"/>
      <c r="D166" s="57"/>
    </row>
    <row r="167" spans="3:4" ht="21" customHeight="1" x14ac:dyDescent="0.25">
      <c r="C167" s="44"/>
      <c r="D167" s="57"/>
    </row>
    <row r="168" spans="3:4" ht="21" customHeight="1" x14ac:dyDescent="0.25">
      <c r="C168" s="44"/>
      <c r="D168" s="57"/>
    </row>
    <row r="169" spans="3:4" ht="21" customHeight="1" x14ac:dyDescent="0.25">
      <c r="C169" s="44"/>
      <c r="D169" s="57"/>
    </row>
    <row r="170" spans="3:4" ht="21" customHeight="1" x14ac:dyDescent="0.25">
      <c r="C170" s="44"/>
      <c r="D170" s="57"/>
    </row>
    <row r="171" spans="3:4" ht="21" customHeight="1" x14ac:dyDescent="0.25">
      <c r="C171" s="44"/>
      <c r="D171" s="57"/>
    </row>
    <row r="172" spans="3:4" ht="21" customHeight="1" x14ac:dyDescent="0.25">
      <c r="C172" s="44"/>
      <c r="D172" s="57"/>
    </row>
    <row r="173" spans="3:4" ht="21" customHeight="1" x14ac:dyDescent="0.25">
      <c r="C173" s="44"/>
      <c r="D173" s="57"/>
    </row>
    <row r="174" spans="3:4" ht="21" customHeight="1" x14ac:dyDescent="0.25">
      <c r="C174" s="44"/>
      <c r="D174" s="57"/>
    </row>
    <row r="175" spans="3:4" ht="21" customHeight="1" x14ac:dyDescent="0.25">
      <c r="C175" s="44"/>
      <c r="D175" s="57"/>
    </row>
    <row r="176" spans="3:4" ht="21" customHeight="1" x14ac:dyDescent="0.25">
      <c r="C176" s="44"/>
      <c r="D176" s="57"/>
    </row>
    <row r="177" spans="3:4" ht="21" customHeight="1" x14ac:dyDescent="0.25">
      <c r="C177" s="44"/>
      <c r="D177" s="57"/>
    </row>
    <row r="178" spans="3:4" ht="21" customHeight="1" x14ac:dyDescent="0.25">
      <c r="C178" s="44"/>
      <c r="D178" s="57"/>
    </row>
    <row r="179" spans="3:4" ht="21" customHeight="1" x14ac:dyDescent="0.25">
      <c r="C179" s="44"/>
      <c r="D179" s="57"/>
    </row>
    <row r="180" spans="3:4" ht="21" customHeight="1" x14ac:dyDescent="0.25">
      <c r="C180" s="44"/>
      <c r="D180" s="57"/>
    </row>
    <row r="181" spans="3:4" ht="21" customHeight="1" x14ac:dyDescent="0.25">
      <c r="C181" s="44"/>
      <c r="D181" s="57"/>
    </row>
    <row r="182" spans="3:4" ht="21" customHeight="1" x14ac:dyDescent="0.25">
      <c r="C182" s="44"/>
      <c r="D182" s="57"/>
    </row>
    <row r="183" spans="3:4" ht="21" customHeight="1" x14ac:dyDescent="0.25">
      <c r="C183" s="44"/>
      <c r="D183" s="57"/>
    </row>
    <row r="184" spans="3:4" ht="21" customHeight="1" x14ac:dyDescent="0.25">
      <c r="C184" s="44"/>
      <c r="D184" s="57"/>
    </row>
    <row r="185" spans="3:4" ht="21" customHeight="1" x14ac:dyDescent="0.25">
      <c r="C185" s="44"/>
      <c r="D185" s="57"/>
    </row>
    <row r="186" spans="3:4" ht="21" customHeight="1" x14ac:dyDescent="0.25">
      <c r="C186" s="44"/>
      <c r="D186" s="57"/>
    </row>
    <row r="187" spans="3:4" ht="21" customHeight="1" x14ac:dyDescent="0.25">
      <c r="C187" s="44"/>
      <c r="D187" s="57"/>
    </row>
    <row r="188" spans="3:4" ht="21" customHeight="1" x14ac:dyDescent="0.25">
      <c r="C188" s="44"/>
      <c r="D188" s="57"/>
    </row>
    <row r="189" spans="3:4" ht="21" customHeight="1" x14ac:dyDescent="0.25">
      <c r="C189" s="44"/>
      <c r="D189" s="57"/>
    </row>
    <row r="190" spans="3:4" ht="21" customHeight="1" x14ac:dyDescent="0.25">
      <c r="C190" s="44"/>
      <c r="D190" s="57"/>
    </row>
    <row r="191" spans="3:4" ht="21" customHeight="1" x14ac:dyDescent="0.25">
      <c r="C191" s="44"/>
      <c r="D191" s="57"/>
    </row>
    <row r="192" spans="3:4" ht="21" customHeight="1" x14ac:dyDescent="0.25">
      <c r="C192" s="44"/>
      <c r="D192" s="57"/>
    </row>
    <row r="193" spans="3:4" ht="21" customHeight="1" x14ac:dyDescent="0.25">
      <c r="C193" s="44"/>
      <c r="D193" s="57"/>
    </row>
    <row r="194" spans="3:4" ht="21" customHeight="1" x14ac:dyDescent="0.25">
      <c r="C194" s="44"/>
      <c r="D194" s="57"/>
    </row>
    <row r="195" spans="3:4" ht="21" customHeight="1" x14ac:dyDescent="0.25">
      <c r="C195" s="44"/>
      <c r="D195" s="57"/>
    </row>
    <row r="196" spans="3:4" ht="21" customHeight="1" x14ac:dyDescent="0.25">
      <c r="C196" s="44"/>
      <c r="D196" s="57"/>
    </row>
    <row r="197" spans="3:4" ht="21" customHeight="1" x14ac:dyDescent="0.25">
      <c r="C197" s="44"/>
      <c r="D197" s="57"/>
    </row>
    <row r="198" spans="3:4" ht="21" customHeight="1" x14ac:dyDescent="0.25">
      <c r="C198" s="44"/>
      <c r="D198" s="57"/>
    </row>
    <row r="199" spans="3:4" ht="21" customHeight="1" x14ac:dyDescent="0.25">
      <c r="C199" s="44"/>
      <c r="D199" s="57"/>
    </row>
    <row r="200" spans="3:4" ht="21" customHeight="1" x14ac:dyDescent="0.25">
      <c r="C200" s="44"/>
      <c r="D200" s="57"/>
    </row>
    <row r="201" spans="3:4" ht="21" customHeight="1" x14ac:dyDescent="0.25">
      <c r="C201" s="44"/>
      <c r="D201" s="57"/>
    </row>
    <row r="202" spans="3:4" ht="21" customHeight="1" x14ac:dyDescent="0.25">
      <c r="C202" s="44"/>
      <c r="D202" s="57"/>
    </row>
    <row r="203" spans="3:4" ht="21" customHeight="1" x14ac:dyDescent="0.25">
      <c r="C203" s="44"/>
      <c r="D203" s="57"/>
    </row>
    <row r="204" spans="3:4" ht="21" customHeight="1" x14ac:dyDescent="0.25">
      <c r="C204" s="44"/>
      <c r="D204" s="57"/>
    </row>
    <row r="205" spans="3:4" ht="21" customHeight="1" x14ac:dyDescent="0.25">
      <c r="C205" s="44"/>
      <c r="D205" s="57"/>
    </row>
    <row r="206" spans="3:4" ht="21" customHeight="1" x14ac:dyDescent="0.25">
      <c r="C206" s="44"/>
      <c r="D206" s="57"/>
    </row>
    <row r="207" spans="3:4" ht="21" customHeight="1" x14ac:dyDescent="0.25">
      <c r="C207" s="44"/>
      <c r="D207" s="57"/>
    </row>
    <row r="208" spans="3:4" ht="21" customHeight="1" x14ac:dyDescent="0.25">
      <c r="C208" s="44"/>
      <c r="D208" s="57"/>
    </row>
    <row r="209" spans="3:4" ht="21" customHeight="1" x14ac:dyDescent="0.25">
      <c r="C209" s="44"/>
      <c r="D209" s="57"/>
    </row>
    <row r="210" spans="3:4" ht="21" customHeight="1" x14ac:dyDescent="0.25">
      <c r="C210" s="44"/>
      <c r="D210" s="57"/>
    </row>
    <row r="211" spans="3:4" ht="21" customHeight="1" x14ac:dyDescent="0.25">
      <c r="C211" s="44"/>
      <c r="D211" s="57"/>
    </row>
    <row r="212" spans="3:4" ht="21" customHeight="1" x14ac:dyDescent="0.25">
      <c r="C212" s="44"/>
      <c r="D212" s="57"/>
    </row>
    <row r="213" spans="3:4" ht="21" customHeight="1" x14ac:dyDescent="0.25">
      <c r="C213" s="44"/>
      <c r="D213" s="57"/>
    </row>
    <row r="214" spans="3:4" ht="21" customHeight="1" x14ac:dyDescent="0.25">
      <c r="C214" s="44"/>
      <c r="D214" s="57"/>
    </row>
    <row r="215" spans="3:4" ht="21" customHeight="1" x14ac:dyDescent="0.25">
      <c r="C215" s="44"/>
      <c r="D215" s="57"/>
    </row>
    <row r="216" spans="3:4" ht="21" customHeight="1" x14ac:dyDescent="0.25">
      <c r="C216" s="44"/>
      <c r="D216" s="57"/>
    </row>
    <row r="217" spans="3:4" ht="21" customHeight="1" x14ac:dyDescent="0.25">
      <c r="C217" s="44"/>
      <c r="D217" s="57"/>
    </row>
    <row r="218" spans="3:4" ht="21" customHeight="1" x14ac:dyDescent="0.25">
      <c r="C218" s="44"/>
      <c r="D218" s="57"/>
    </row>
    <row r="219" spans="3:4" ht="21" customHeight="1" x14ac:dyDescent="0.25">
      <c r="C219" s="44"/>
      <c r="D219" s="57"/>
    </row>
    <row r="220" spans="3:4" ht="21" customHeight="1" x14ac:dyDescent="0.25">
      <c r="C220" s="44"/>
      <c r="D220" s="57"/>
    </row>
    <row r="221" spans="3:4" ht="21" customHeight="1" x14ac:dyDescent="0.25">
      <c r="C221" s="44"/>
      <c r="D221" s="57"/>
    </row>
    <row r="222" spans="3:4" ht="21" customHeight="1" x14ac:dyDescent="0.25">
      <c r="C222" s="44"/>
      <c r="D222" s="57"/>
    </row>
    <row r="223" spans="3:4" ht="21" customHeight="1" x14ac:dyDescent="0.25">
      <c r="C223" s="44"/>
      <c r="D223" s="57"/>
    </row>
    <row r="224" spans="3:4" ht="21" customHeight="1" x14ac:dyDescent="0.25">
      <c r="C224" s="44"/>
      <c r="D224" s="57"/>
    </row>
    <row r="225" spans="3:4" ht="21" customHeight="1" x14ac:dyDescent="0.25">
      <c r="C225" s="44"/>
      <c r="D225" s="57"/>
    </row>
    <row r="226" spans="3:4" ht="21" customHeight="1" x14ac:dyDescent="0.25">
      <c r="C226" s="44"/>
      <c r="D226" s="57"/>
    </row>
    <row r="227" spans="3:4" ht="21" customHeight="1" x14ac:dyDescent="0.25">
      <c r="C227" s="44"/>
      <c r="D227" s="57"/>
    </row>
    <row r="228" spans="3:4" ht="21" customHeight="1" x14ac:dyDescent="0.25">
      <c r="C228" s="44"/>
      <c r="D228" s="57"/>
    </row>
    <row r="229" spans="3:4" ht="21" customHeight="1" x14ac:dyDescent="0.25">
      <c r="C229" s="44"/>
      <c r="D229" s="57"/>
    </row>
    <row r="230" spans="3:4" ht="21" customHeight="1" x14ac:dyDescent="0.25">
      <c r="C230" s="44"/>
      <c r="D230" s="57"/>
    </row>
    <row r="231" spans="3:4" ht="21" customHeight="1" x14ac:dyDescent="0.25">
      <c r="C231" s="44"/>
      <c r="D231" s="57"/>
    </row>
    <row r="232" spans="3:4" ht="21" customHeight="1" x14ac:dyDescent="0.25">
      <c r="C232" s="44"/>
      <c r="D232" s="57"/>
    </row>
    <row r="233" spans="3:4" ht="21" customHeight="1" x14ac:dyDescent="0.25">
      <c r="C233" s="44"/>
      <c r="D233" s="57"/>
    </row>
    <row r="234" spans="3:4" ht="21" customHeight="1" x14ac:dyDescent="0.25">
      <c r="C234" s="44"/>
      <c r="D234" s="57"/>
    </row>
    <row r="235" spans="3:4" ht="21" customHeight="1" x14ac:dyDescent="0.25">
      <c r="C235" s="44"/>
      <c r="D235" s="57"/>
    </row>
    <row r="236" spans="3:4" ht="21" customHeight="1" x14ac:dyDescent="0.25">
      <c r="C236" s="44"/>
      <c r="D236" s="57"/>
    </row>
    <row r="237" spans="3:4" ht="21" customHeight="1" x14ac:dyDescent="0.25">
      <c r="C237" s="44"/>
      <c r="D237" s="57"/>
    </row>
    <row r="238" spans="3:4" ht="21" customHeight="1" x14ac:dyDescent="0.25">
      <c r="C238" s="44"/>
      <c r="D238" s="57"/>
    </row>
    <row r="239" spans="3:4" ht="21" customHeight="1" x14ac:dyDescent="0.25">
      <c r="C239" s="44"/>
      <c r="D239" s="57"/>
    </row>
    <row r="240" spans="3:4" ht="21" customHeight="1" x14ac:dyDescent="0.25">
      <c r="C240" s="44"/>
      <c r="D240" s="57"/>
    </row>
    <row r="241" spans="3:4" ht="21" customHeight="1" x14ac:dyDescent="0.25">
      <c r="C241" s="44"/>
      <c r="D241" s="57"/>
    </row>
    <row r="242" spans="3:4" ht="21" customHeight="1" x14ac:dyDescent="0.25">
      <c r="C242" s="44"/>
      <c r="D242" s="57"/>
    </row>
    <row r="243" spans="3:4" ht="21" customHeight="1" x14ac:dyDescent="0.25">
      <c r="C243" s="44"/>
      <c r="D243" s="57"/>
    </row>
    <row r="244" spans="3:4" ht="21" customHeight="1" x14ac:dyDescent="0.25">
      <c r="C244" s="44"/>
      <c r="D244" s="57"/>
    </row>
    <row r="245" spans="3:4" ht="21" customHeight="1" x14ac:dyDescent="0.25">
      <c r="C245" s="44"/>
      <c r="D245" s="57"/>
    </row>
    <row r="246" spans="3:4" ht="21" customHeight="1" x14ac:dyDescent="0.25">
      <c r="C246" s="44"/>
      <c r="D246" s="57"/>
    </row>
    <row r="247" spans="3:4" ht="21" customHeight="1" x14ac:dyDescent="0.25">
      <c r="C247" s="44"/>
      <c r="D247" s="57"/>
    </row>
    <row r="248" spans="3:4" ht="21" customHeight="1" x14ac:dyDescent="0.25">
      <c r="C248" s="44"/>
      <c r="D248" s="57"/>
    </row>
    <row r="249" spans="3:4" ht="21" customHeight="1" x14ac:dyDescent="0.25">
      <c r="C249" s="44"/>
      <c r="D249" s="57"/>
    </row>
    <row r="250" spans="3:4" ht="21" customHeight="1" x14ac:dyDescent="0.25">
      <c r="C250" s="44"/>
      <c r="D250" s="57"/>
    </row>
    <row r="251" spans="3:4" ht="21" customHeight="1" x14ac:dyDescent="0.25">
      <c r="C251" s="44"/>
      <c r="D251" s="57"/>
    </row>
    <row r="252" spans="3:4" ht="21" customHeight="1" x14ac:dyDescent="0.25">
      <c r="C252" s="44"/>
      <c r="D252" s="57"/>
    </row>
    <row r="253" spans="3:4" ht="21" customHeight="1" x14ac:dyDescent="0.25">
      <c r="C253" s="44"/>
      <c r="D253" s="57"/>
    </row>
    <row r="254" spans="3:4" ht="21" customHeight="1" x14ac:dyDescent="0.25">
      <c r="C254" s="44"/>
      <c r="D254" s="57"/>
    </row>
    <row r="255" spans="3:4" ht="21" customHeight="1" x14ac:dyDescent="0.25">
      <c r="C255" s="44"/>
      <c r="D255" s="57"/>
    </row>
    <row r="256" spans="3:4" ht="21" customHeight="1" x14ac:dyDescent="0.25">
      <c r="C256" s="44"/>
      <c r="D256" s="57"/>
    </row>
    <row r="257" spans="3:4" ht="21" customHeight="1" x14ac:dyDescent="0.25">
      <c r="C257" s="44"/>
      <c r="D257" s="57"/>
    </row>
    <row r="258" spans="3:4" ht="21" customHeight="1" x14ac:dyDescent="0.25">
      <c r="C258" s="44"/>
      <c r="D258" s="57"/>
    </row>
    <row r="259" spans="3:4" ht="21" customHeight="1" x14ac:dyDescent="0.25">
      <c r="C259" s="44"/>
      <c r="D259" s="57"/>
    </row>
    <row r="260" spans="3:4" ht="21" customHeight="1" x14ac:dyDescent="0.25">
      <c r="C260" s="44"/>
      <c r="D260" s="57"/>
    </row>
    <row r="261" spans="3:4" ht="21" customHeight="1" x14ac:dyDescent="0.25">
      <c r="C261" s="44"/>
      <c r="D261" s="57"/>
    </row>
    <row r="262" spans="3:4" ht="21" customHeight="1" x14ac:dyDescent="0.25">
      <c r="C262" s="44"/>
      <c r="D262" s="57"/>
    </row>
    <row r="263" spans="3:4" ht="21" customHeight="1" x14ac:dyDescent="0.25">
      <c r="C263" s="44"/>
      <c r="D263" s="57"/>
    </row>
    <row r="264" spans="3:4" ht="21" customHeight="1" x14ac:dyDescent="0.25">
      <c r="C264" s="44"/>
      <c r="D264" s="57"/>
    </row>
    <row r="265" spans="3:4" ht="21" customHeight="1" x14ac:dyDescent="0.25">
      <c r="C265" s="44"/>
      <c r="D265" s="57"/>
    </row>
    <row r="266" spans="3:4" ht="21" customHeight="1" x14ac:dyDescent="0.25">
      <c r="C266" s="44"/>
      <c r="D266" s="57"/>
    </row>
    <row r="267" spans="3:4" ht="21" customHeight="1" x14ac:dyDescent="0.25">
      <c r="C267" s="44"/>
      <c r="D267" s="57"/>
    </row>
    <row r="268" spans="3:4" ht="21" customHeight="1" x14ac:dyDescent="0.25">
      <c r="C268" s="44"/>
      <c r="D268" s="57"/>
    </row>
    <row r="269" spans="3:4" ht="21" customHeight="1" x14ac:dyDescent="0.25">
      <c r="C269" s="44"/>
      <c r="D269" s="57"/>
    </row>
    <row r="270" spans="3:4" ht="21" customHeight="1" x14ac:dyDescent="0.25">
      <c r="C270" s="44"/>
      <c r="D270" s="57"/>
    </row>
    <row r="271" spans="3:4" ht="21" customHeight="1" x14ac:dyDescent="0.25">
      <c r="C271" s="44"/>
      <c r="D271" s="57"/>
    </row>
    <row r="272" spans="3:4" ht="21" customHeight="1" x14ac:dyDescent="0.25">
      <c r="C272" s="44"/>
      <c r="D272" s="57"/>
    </row>
    <row r="273" spans="3:4" ht="21" customHeight="1" x14ac:dyDescent="0.25">
      <c r="C273" s="44"/>
      <c r="D273" s="57"/>
    </row>
    <row r="274" spans="3:4" ht="21" customHeight="1" x14ac:dyDescent="0.25">
      <c r="C274" s="44"/>
      <c r="D274" s="57"/>
    </row>
    <row r="275" spans="3:4" ht="21" customHeight="1" x14ac:dyDescent="0.25">
      <c r="C275" s="44"/>
      <c r="D275" s="57"/>
    </row>
    <row r="276" spans="3:4" ht="21" customHeight="1" x14ac:dyDescent="0.25">
      <c r="C276" s="44"/>
      <c r="D276" s="57"/>
    </row>
    <row r="277" spans="3:4" ht="21" customHeight="1" x14ac:dyDescent="0.25">
      <c r="C277" s="44"/>
      <c r="D277" s="57"/>
    </row>
    <row r="278" spans="3:4" ht="21" customHeight="1" x14ac:dyDescent="0.25">
      <c r="C278" s="44"/>
      <c r="D278" s="57"/>
    </row>
    <row r="279" spans="3:4" ht="21" customHeight="1" x14ac:dyDescent="0.25">
      <c r="C279" s="44"/>
      <c r="D279" s="57"/>
    </row>
    <row r="280" spans="3:4" ht="21" customHeight="1" x14ac:dyDescent="0.25">
      <c r="C280" s="44"/>
      <c r="D280" s="57"/>
    </row>
    <row r="281" spans="3:4" ht="21" customHeight="1" x14ac:dyDescent="0.25">
      <c r="C281" s="44"/>
      <c r="D281" s="57"/>
    </row>
    <row r="282" spans="3:4" ht="21" customHeight="1" x14ac:dyDescent="0.25">
      <c r="C282" s="44"/>
      <c r="D282" s="57"/>
    </row>
    <row r="283" spans="3:4" ht="21" customHeight="1" x14ac:dyDescent="0.25">
      <c r="C283" s="44"/>
      <c r="D283" s="57"/>
    </row>
    <row r="284" spans="3:4" ht="21" customHeight="1" x14ac:dyDescent="0.25">
      <c r="C284" s="44"/>
      <c r="D284" s="57"/>
    </row>
    <row r="285" spans="3:4" ht="21" customHeight="1" x14ac:dyDescent="0.25">
      <c r="C285" s="44"/>
      <c r="D285" s="57"/>
    </row>
    <row r="286" spans="3:4" ht="21" customHeight="1" x14ac:dyDescent="0.25">
      <c r="C286" s="44"/>
      <c r="D286" s="57"/>
    </row>
    <row r="287" spans="3:4" ht="21" customHeight="1" x14ac:dyDescent="0.25">
      <c r="C287" s="44"/>
      <c r="D287" s="57"/>
    </row>
    <row r="288" spans="3:4" ht="21" customHeight="1" x14ac:dyDescent="0.25">
      <c r="C288" s="44"/>
      <c r="D288" s="57"/>
    </row>
    <row r="289" spans="3:4" ht="21" customHeight="1" x14ac:dyDescent="0.25">
      <c r="C289" s="44"/>
      <c r="D289" s="57"/>
    </row>
    <row r="290" spans="3:4" ht="21" customHeight="1" x14ac:dyDescent="0.25">
      <c r="C290" s="44"/>
      <c r="D290" s="57"/>
    </row>
    <row r="291" spans="3:4" ht="21" customHeight="1" x14ac:dyDescent="0.25">
      <c r="C291" s="44"/>
      <c r="D291" s="57"/>
    </row>
    <row r="292" spans="3:4" ht="21" customHeight="1" x14ac:dyDescent="0.25">
      <c r="C292" s="44"/>
      <c r="D292" s="57"/>
    </row>
    <row r="293" spans="3:4" ht="21" customHeight="1" x14ac:dyDescent="0.25">
      <c r="C293" s="44"/>
      <c r="D293" s="57"/>
    </row>
    <row r="294" spans="3:4" ht="21" customHeight="1" x14ac:dyDescent="0.25">
      <c r="C294" s="44"/>
      <c r="D294" s="57"/>
    </row>
    <row r="295" spans="3:4" ht="21" customHeight="1" x14ac:dyDescent="0.25">
      <c r="C295" s="44"/>
      <c r="D295" s="57"/>
    </row>
    <row r="296" spans="3:4" ht="21" customHeight="1" x14ac:dyDescent="0.25">
      <c r="C296" s="44"/>
      <c r="D296" s="57"/>
    </row>
    <row r="297" spans="3:4" ht="21" customHeight="1" x14ac:dyDescent="0.25">
      <c r="C297" s="44"/>
      <c r="D297" s="57"/>
    </row>
    <row r="298" spans="3:4" ht="21" customHeight="1" x14ac:dyDescent="0.25">
      <c r="C298" s="44"/>
      <c r="D298" s="57"/>
    </row>
    <row r="299" spans="3:4" ht="21" customHeight="1" x14ac:dyDescent="0.25">
      <c r="C299" s="44"/>
      <c r="D299" s="57"/>
    </row>
    <row r="300" spans="3:4" ht="21" customHeight="1" x14ac:dyDescent="0.25">
      <c r="C300" s="44"/>
      <c r="D300" s="57"/>
    </row>
    <row r="301" spans="3:4" ht="21" customHeight="1" x14ac:dyDescent="0.25">
      <c r="C301" s="44"/>
      <c r="D301" s="57"/>
    </row>
    <row r="302" spans="3:4" ht="21" customHeight="1" x14ac:dyDescent="0.25">
      <c r="C302" s="44"/>
      <c r="D302" s="57"/>
    </row>
    <row r="303" spans="3:4" ht="21" customHeight="1" x14ac:dyDescent="0.25">
      <c r="C303" s="44"/>
      <c r="D303" s="57"/>
    </row>
    <row r="304" spans="3:4" ht="21" customHeight="1" x14ac:dyDescent="0.25">
      <c r="C304" s="44"/>
      <c r="D304" s="57"/>
    </row>
    <row r="305" spans="3:4" ht="21" customHeight="1" x14ac:dyDescent="0.25">
      <c r="C305" s="44"/>
      <c r="D305" s="57"/>
    </row>
    <row r="306" spans="3:4" ht="21" customHeight="1" x14ac:dyDescent="0.25">
      <c r="C306" s="44"/>
      <c r="D306" s="57"/>
    </row>
    <row r="307" spans="3:4" ht="21" customHeight="1" x14ac:dyDescent="0.25">
      <c r="C307" s="44"/>
      <c r="D307" s="57"/>
    </row>
    <row r="308" spans="3:4" ht="21" customHeight="1" x14ac:dyDescent="0.25">
      <c r="C308" s="44"/>
      <c r="D308" s="57"/>
    </row>
    <row r="309" spans="3:4" ht="21" customHeight="1" x14ac:dyDescent="0.25">
      <c r="C309" s="44"/>
      <c r="D309" s="57"/>
    </row>
    <row r="310" spans="3:4" ht="21" customHeight="1" x14ac:dyDescent="0.25">
      <c r="C310" s="44"/>
      <c r="D310" s="57"/>
    </row>
    <row r="311" spans="3:4" ht="21" customHeight="1" x14ac:dyDescent="0.25">
      <c r="C311" s="44"/>
      <c r="D311" s="57"/>
    </row>
    <row r="312" spans="3:4" ht="21" customHeight="1" x14ac:dyDescent="0.25">
      <c r="C312" s="44"/>
      <c r="D312" s="57"/>
    </row>
    <row r="313" spans="3:4" ht="21" customHeight="1" x14ac:dyDescent="0.25">
      <c r="C313" s="44"/>
      <c r="D313" s="57"/>
    </row>
    <row r="314" spans="3:4" ht="21" customHeight="1" x14ac:dyDescent="0.25">
      <c r="C314" s="44"/>
      <c r="D314" s="57"/>
    </row>
    <row r="315" spans="3:4" ht="21" customHeight="1" x14ac:dyDescent="0.25">
      <c r="C315" s="44"/>
      <c r="D315" s="57"/>
    </row>
    <row r="316" spans="3:4" ht="21" customHeight="1" x14ac:dyDescent="0.25">
      <c r="C316" s="44"/>
      <c r="D316" s="57"/>
    </row>
    <row r="317" spans="3:4" ht="21" customHeight="1" x14ac:dyDescent="0.25">
      <c r="C317" s="44"/>
      <c r="D317" s="57"/>
    </row>
    <row r="318" spans="3:4" ht="21" customHeight="1" x14ac:dyDescent="0.25">
      <c r="C318" s="44"/>
      <c r="D318" s="57"/>
    </row>
    <row r="319" spans="3:4" ht="21" customHeight="1" x14ac:dyDescent="0.25">
      <c r="C319" s="44"/>
      <c r="D319" s="57"/>
    </row>
    <row r="320" spans="3:4" ht="21" customHeight="1" x14ac:dyDescent="0.25">
      <c r="C320" s="44"/>
      <c r="D320" s="57"/>
    </row>
    <row r="321" spans="3:4" ht="21" customHeight="1" x14ac:dyDescent="0.25">
      <c r="C321" s="44"/>
      <c r="D321" s="57"/>
    </row>
    <row r="322" spans="3:4" ht="21" customHeight="1" x14ac:dyDescent="0.25">
      <c r="C322" s="44"/>
      <c r="D322" s="57"/>
    </row>
    <row r="323" spans="3:4" ht="21" customHeight="1" x14ac:dyDescent="0.25">
      <c r="C323" s="44"/>
      <c r="D323" s="57"/>
    </row>
    <row r="324" spans="3:4" ht="21" customHeight="1" x14ac:dyDescent="0.25">
      <c r="C324" s="44"/>
      <c r="D324" s="57"/>
    </row>
    <row r="325" spans="3:4" ht="21" customHeight="1" x14ac:dyDescent="0.25">
      <c r="C325" s="44"/>
      <c r="D325" s="57"/>
    </row>
    <row r="326" spans="3:4" ht="21" customHeight="1" x14ac:dyDescent="0.25">
      <c r="C326" s="44"/>
      <c r="D326" s="57"/>
    </row>
    <row r="327" spans="3:4" ht="21" customHeight="1" x14ac:dyDescent="0.25">
      <c r="C327" s="44"/>
      <c r="D327" s="57"/>
    </row>
    <row r="328" spans="3:4" ht="21" customHeight="1" x14ac:dyDescent="0.25">
      <c r="C328" s="44"/>
      <c r="D328" s="57"/>
    </row>
    <row r="329" spans="3:4" ht="21" customHeight="1" x14ac:dyDescent="0.25">
      <c r="C329" s="44"/>
      <c r="D329" s="57"/>
    </row>
    <row r="330" spans="3:4" ht="21" customHeight="1" x14ac:dyDescent="0.25">
      <c r="C330" s="44"/>
      <c r="D330" s="57"/>
    </row>
    <row r="331" spans="3:4" ht="21" customHeight="1" x14ac:dyDescent="0.25">
      <c r="C331" s="44"/>
      <c r="D331" s="57"/>
    </row>
    <row r="332" spans="3:4" ht="21" customHeight="1" x14ac:dyDescent="0.25">
      <c r="C332" s="44"/>
      <c r="D332" s="57"/>
    </row>
    <row r="333" spans="3:4" ht="21" customHeight="1" x14ac:dyDescent="0.25">
      <c r="C333" s="44"/>
      <c r="D333" s="57"/>
    </row>
    <row r="334" spans="3:4" ht="21" customHeight="1" x14ac:dyDescent="0.25">
      <c r="C334" s="44"/>
      <c r="D334" s="57"/>
    </row>
    <row r="335" spans="3:4" ht="21" customHeight="1" x14ac:dyDescent="0.25">
      <c r="C335" s="44"/>
      <c r="D335" s="57"/>
    </row>
    <row r="336" spans="3:4" ht="21" customHeight="1" x14ac:dyDescent="0.25">
      <c r="C336" s="44"/>
      <c r="D336" s="57"/>
    </row>
    <row r="337" spans="3:4" ht="21" customHeight="1" x14ac:dyDescent="0.25">
      <c r="C337" s="44"/>
      <c r="D337" s="57"/>
    </row>
    <row r="338" spans="3:4" ht="21" customHeight="1" x14ac:dyDescent="0.25">
      <c r="C338" s="44"/>
      <c r="D338" s="57"/>
    </row>
    <row r="339" spans="3:4" ht="21" customHeight="1" x14ac:dyDescent="0.25">
      <c r="C339" s="44"/>
      <c r="D339" s="57"/>
    </row>
    <row r="340" spans="3:4" ht="21" customHeight="1" x14ac:dyDescent="0.25">
      <c r="C340" s="44"/>
      <c r="D340" s="57"/>
    </row>
    <row r="341" spans="3:4" ht="21" customHeight="1" x14ac:dyDescent="0.25">
      <c r="C341" s="44"/>
      <c r="D341" s="57"/>
    </row>
    <row r="342" spans="3:4" ht="21" customHeight="1" x14ac:dyDescent="0.25">
      <c r="C342" s="44"/>
      <c r="D342" s="57"/>
    </row>
    <row r="343" spans="3:4" ht="21" customHeight="1" x14ac:dyDescent="0.25">
      <c r="C343" s="44"/>
      <c r="D343" s="57"/>
    </row>
    <row r="344" spans="3:4" ht="21" customHeight="1" x14ac:dyDescent="0.25">
      <c r="C344" s="44"/>
      <c r="D344" s="57"/>
    </row>
    <row r="345" spans="3:4" ht="21" customHeight="1" x14ac:dyDescent="0.25">
      <c r="C345" s="44"/>
      <c r="D345" s="57"/>
    </row>
    <row r="346" spans="3:4" ht="21" customHeight="1" x14ac:dyDescent="0.25">
      <c r="C346" s="44"/>
      <c r="D346" s="57"/>
    </row>
    <row r="347" spans="3:4" ht="21" customHeight="1" x14ac:dyDescent="0.25">
      <c r="C347" s="44"/>
      <c r="D347" s="57"/>
    </row>
    <row r="348" spans="3:4" ht="21" customHeight="1" x14ac:dyDescent="0.25">
      <c r="C348" s="44"/>
      <c r="D348" s="57"/>
    </row>
    <row r="349" spans="3:4" ht="21" customHeight="1" x14ac:dyDescent="0.25">
      <c r="C349" s="44"/>
      <c r="D349" s="57"/>
    </row>
    <row r="350" spans="3:4" ht="21" customHeight="1" x14ac:dyDescent="0.25">
      <c r="C350" s="44"/>
      <c r="D350" s="57"/>
    </row>
    <row r="351" spans="3:4" ht="21" customHeight="1" x14ac:dyDescent="0.25">
      <c r="C351" s="44"/>
      <c r="D351" s="57"/>
    </row>
    <row r="352" spans="3:4" ht="21" customHeight="1" x14ac:dyDescent="0.25">
      <c r="C352" s="44"/>
      <c r="D352" s="57"/>
    </row>
    <row r="353" spans="3:4" ht="21" customHeight="1" x14ac:dyDescent="0.25">
      <c r="C353" s="44"/>
      <c r="D353" s="57"/>
    </row>
    <row r="354" spans="3:4" ht="21" customHeight="1" x14ac:dyDescent="0.25">
      <c r="C354" s="44"/>
      <c r="D354" s="57"/>
    </row>
    <row r="355" spans="3:4" ht="21" customHeight="1" x14ac:dyDescent="0.25">
      <c r="C355" s="44"/>
      <c r="D355" s="57"/>
    </row>
    <row r="356" spans="3:4" ht="21" customHeight="1" x14ac:dyDescent="0.25">
      <c r="C356" s="44"/>
      <c r="D356" s="57"/>
    </row>
    <row r="357" spans="3:4" ht="21" customHeight="1" x14ac:dyDescent="0.25">
      <c r="C357" s="44"/>
      <c r="D357" s="57"/>
    </row>
    <row r="358" spans="3:4" ht="21" customHeight="1" x14ac:dyDescent="0.25">
      <c r="C358" s="44"/>
      <c r="D358" s="57"/>
    </row>
    <row r="359" spans="3:4" ht="21" customHeight="1" x14ac:dyDescent="0.25">
      <c r="C359" s="44"/>
      <c r="D359" s="57"/>
    </row>
    <row r="360" spans="3:4" ht="21" customHeight="1" x14ac:dyDescent="0.25">
      <c r="C360" s="44"/>
      <c r="D360" s="57"/>
    </row>
    <row r="361" spans="3:4" ht="21" customHeight="1" x14ac:dyDescent="0.25">
      <c r="C361" s="44"/>
      <c r="D361" s="57"/>
    </row>
    <row r="362" spans="3:4" ht="21" customHeight="1" x14ac:dyDescent="0.25">
      <c r="C362" s="44"/>
      <c r="D362" s="57"/>
    </row>
    <row r="363" spans="3:4" ht="21" customHeight="1" x14ac:dyDescent="0.25">
      <c r="C363" s="44"/>
      <c r="D363" s="57"/>
    </row>
    <row r="364" spans="3:4" ht="21" customHeight="1" x14ac:dyDescent="0.25">
      <c r="C364" s="44"/>
      <c r="D364" s="57"/>
    </row>
    <row r="365" spans="3:4" ht="21" customHeight="1" x14ac:dyDescent="0.25">
      <c r="C365" s="44"/>
      <c r="D365" s="57"/>
    </row>
    <row r="366" spans="3:4" ht="21" customHeight="1" x14ac:dyDescent="0.25">
      <c r="C366" s="44"/>
      <c r="D366" s="57"/>
    </row>
    <row r="367" spans="3:4" ht="21" customHeight="1" x14ac:dyDescent="0.25">
      <c r="C367" s="44"/>
      <c r="D367" s="57"/>
    </row>
    <row r="368" spans="3:4" ht="21" customHeight="1" x14ac:dyDescent="0.25">
      <c r="C368" s="44"/>
      <c r="D368" s="57"/>
    </row>
    <row r="369" spans="3:4" ht="21" customHeight="1" x14ac:dyDescent="0.25">
      <c r="C369" s="44"/>
      <c r="D369" s="57"/>
    </row>
    <row r="370" spans="3:4" ht="21" customHeight="1" x14ac:dyDescent="0.25">
      <c r="C370" s="44"/>
      <c r="D370" s="57"/>
    </row>
    <row r="371" spans="3:4" ht="21" customHeight="1" x14ac:dyDescent="0.25">
      <c r="C371" s="44"/>
      <c r="D371" s="57"/>
    </row>
    <row r="372" spans="3:4" ht="21" customHeight="1" x14ac:dyDescent="0.25">
      <c r="C372" s="44"/>
      <c r="D372" s="57"/>
    </row>
    <row r="373" spans="3:4" ht="21" customHeight="1" x14ac:dyDescent="0.25">
      <c r="C373" s="44"/>
      <c r="D373" s="57"/>
    </row>
    <row r="374" spans="3:4" ht="21" customHeight="1" x14ac:dyDescent="0.25">
      <c r="C374" s="44"/>
      <c r="D374" s="57"/>
    </row>
    <row r="375" spans="3:4" ht="21" customHeight="1" x14ac:dyDescent="0.25">
      <c r="C375" s="44"/>
      <c r="D375" s="57"/>
    </row>
    <row r="376" spans="3:4" ht="21" customHeight="1" x14ac:dyDescent="0.25">
      <c r="C376" s="44"/>
      <c r="D376" s="57"/>
    </row>
    <row r="377" spans="3:4" ht="21" customHeight="1" x14ac:dyDescent="0.25">
      <c r="C377" s="44"/>
      <c r="D377" s="57"/>
    </row>
    <row r="378" spans="3:4" ht="21" customHeight="1" x14ac:dyDescent="0.25">
      <c r="C378" s="44"/>
      <c r="D378" s="57"/>
    </row>
    <row r="379" spans="3:4" ht="21" customHeight="1" x14ac:dyDescent="0.25">
      <c r="C379" s="44"/>
      <c r="D379" s="57"/>
    </row>
    <row r="380" spans="3:4" ht="21" customHeight="1" x14ac:dyDescent="0.25">
      <c r="C380" s="44"/>
      <c r="D380" s="57"/>
    </row>
    <row r="381" spans="3:4" ht="21" customHeight="1" x14ac:dyDescent="0.25">
      <c r="C381" s="44"/>
      <c r="D381" s="57"/>
    </row>
    <row r="382" spans="3:4" ht="21" customHeight="1" x14ac:dyDescent="0.25">
      <c r="C382" s="44"/>
      <c r="D382" s="57"/>
    </row>
    <row r="383" spans="3:4" ht="21" customHeight="1" x14ac:dyDescent="0.25">
      <c r="C383" s="44"/>
      <c r="D383" s="57"/>
    </row>
    <row r="384" spans="3:4" ht="21" customHeight="1" x14ac:dyDescent="0.25">
      <c r="C384" s="44"/>
      <c r="D384" s="57"/>
    </row>
    <row r="385" spans="3:4" ht="21" customHeight="1" x14ac:dyDescent="0.25">
      <c r="C385" s="44"/>
      <c r="D385" s="57"/>
    </row>
    <row r="386" spans="3:4" ht="21" customHeight="1" x14ac:dyDescent="0.25">
      <c r="C386" s="44"/>
      <c r="D386" s="57"/>
    </row>
    <row r="387" spans="3:4" ht="21" customHeight="1" x14ac:dyDescent="0.25">
      <c r="C387" s="44"/>
      <c r="D387" s="57"/>
    </row>
    <row r="388" spans="3:4" ht="21" customHeight="1" x14ac:dyDescent="0.25">
      <c r="C388" s="44"/>
      <c r="D388" s="57"/>
    </row>
    <row r="389" spans="3:4" ht="21" customHeight="1" x14ac:dyDescent="0.25">
      <c r="C389" s="44"/>
      <c r="D389" s="57"/>
    </row>
    <row r="390" spans="3:4" ht="21" customHeight="1" x14ac:dyDescent="0.25">
      <c r="C390" s="44"/>
      <c r="D390" s="57"/>
    </row>
    <row r="391" spans="3:4" ht="21" customHeight="1" x14ac:dyDescent="0.25">
      <c r="C391" s="44"/>
      <c r="D391" s="57"/>
    </row>
    <row r="392" spans="3:4" ht="21" customHeight="1" x14ac:dyDescent="0.25">
      <c r="C392" s="44"/>
      <c r="D392" s="57"/>
    </row>
    <row r="393" spans="3:4" ht="21" customHeight="1" x14ac:dyDescent="0.25">
      <c r="C393" s="44"/>
      <c r="D393" s="57"/>
    </row>
    <row r="394" spans="3:4" ht="21" customHeight="1" x14ac:dyDescent="0.25">
      <c r="C394" s="44"/>
      <c r="D394" s="57"/>
    </row>
    <row r="395" spans="3:4" ht="21" customHeight="1" x14ac:dyDescent="0.25">
      <c r="C395" s="44"/>
      <c r="D395" s="57"/>
    </row>
    <row r="396" spans="3:4" ht="21" customHeight="1" x14ac:dyDescent="0.25">
      <c r="C396" s="44"/>
      <c r="D396" s="57"/>
    </row>
    <row r="397" spans="3:4" ht="21" customHeight="1" x14ac:dyDescent="0.25">
      <c r="C397" s="44"/>
      <c r="D397" s="57"/>
    </row>
    <row r="398" spans="3:4" ht="21" customHeight="1" x14ac:dyDescent="0.25">
      <c r="C398" s="44"/>
      <c r="D398" s="57"/>
    </row>
    <row r="399" spans="3:4" ht="21" customHeight="1" x14ac:dyDescent="0.25">
      <c r="C399" s="44"/>
      <c r="D399" s="57"/>
    </row>
    <row r="400" spans="3:4" ht="21" customHeight="1" x14ac:dyDescent="0.25">
      <c r="C400" s="44"/>
      <c r="D400" s="57"/>
    </row>
    <row r="401" spans="3:4" ht="21" customHeight="1" x14ac:dyDescent="0.25">
      <c r="C401" s="44"/>
      <c r="D401" s="57"/>
    </row>
    <row r="402" spans="3:4" ht="21" customHeight="1" x14ac:dyDescent="0.25">
      <c r="C402" s="44"/>
      <c r="D402" s="57"/>
    </row>
    <row r="403" spans="3:4" ht="21" customHeight="1" x14ac:dyDescent="0.25">
      <c r="C403" s="44"/>
      <c r="D403" s="57"/>
    </row>
    <row r="404" spans="3:4" ht="21" customHeight="1" x14ac:dyDescent="0.25">
      <c r="C404" s="44"/>
      <c r="D404" s="57"/>
    </row>
    <row r="405" spans="3:4" ht="21" customHeight="1" x14ac:dyDescent="0.25">
      <c r="C405" s="44"/>
      <c r="D405" s="57"/>
    </row>
    <row r="406" spans="3:4" ht="21" customHeight="1" x14ac:dyDescent="0.25">
      <c r="C406" s="44"/>
      <c r="D406" s="57"/>
    </row>
    <row r="407" spans="3:4" ht="21" customHeight="1" x14ac:dyDescent="0.25">
      <c r="C407" s="44"/>
      <c r="D407" s="57"/>
    </row>
    <row r="408" spans="3:4" ht="21" customHeight="1" x14ac:dyDescent="0.25">
      <c r="C408" s="44"/>
      <c r="D408" s="57"/>
    </row>
    <row r="409" spans="3:4" ht="21" customHeight="1" x14ac:dyDescent="0.25">
      <c r="C409" s="44"/>
      <c r="D409" s="57"/>
    </row>
    <row r="410" spans="3:4" ht="21" customHeight="1" x14ac:dyDescent="0.25">
      <c r="C410" s="44"/>
      <c r="D410" s="57"/>
    </row>
    <row r="411" spans="3:4" ht="21" customHeight="1" x14ac:dyDescent="0.25">
      <c r="C411" s="44"/>
      <c r="D411" s="57"/>
    </row>
    <row r="412" spans="3:4" ht="21" customHeight="1" x14ac:dyDescent="0.25">
      <c r="C412" s="44"/>
      <c r="D412" s="57"/>
    </row>
    <row r="413" spans="3:4" ht="21" customHeight="1" x14ac:dyDescent="0.25">
      <c r="C413" s="44"/>
      <c r="D413" s="57"/>
    </row>
    <row r="414" spans="3:4" ht="21" customHeight="1" x14ac:dyDescent="0.25">
      <c r="C414" s="44"/>
      <c r="D414" s="57"/>
    </row>
    <row r="415" spans="3:4" ht="21" customHeight="1" x14ac:dyDescent="0.25">
      <c r="C415" s="44"/>
      <c r="D415" s="57"/>
    </row>
    <row r="416" spans="3:4" ht="21" customHeight="1" x14ac:dyDescent="0.25">
      <c r="C416" s="44"/>
      <c r="D416" s="57"/>
    </row>
    <row r="417" spans="3:4" ht="21" customHeight="1" x14ac:dyDescent="0.25">
      <c r="C417" s="44"/>
      <c r="D417" s="57"/>
    </row>
    <row r="418" spans="3:4" ht="21" customHeight="1" x14ac:dyDescent="0.25">
      <c r="C418" s="44"/>
      <c r="D418" s="57"/>
    </row>
    <row r="419" spans="3:4" ht="21" customHeight="1" x14ac:dyDescent="0.25">
      <c r="C419" s="44"/>
      <c r="D419" s="57"/>
    </row>
    <row r="420" spans="3:4" ht="21" customHeight="1" x14ac:dyDescent="0.25">
      <c r="C420" s="44"/>
      <c r="D420" s="57"/>
    </row>
    <row r="421" spans="3:4" ht="21" customHeight="1" x14ac:dyDescent="0.25">
      <c r="C421" s="44"/>
      <c r="D421" s="57"/>
    </row>
    <row r="422" spans="3:4" ht="21" customHeight="1" x14ac:dyDescent="0.25">
      <c r="C422" s="44"/>
      <c r="D422" s="57"/>
    </row>
    <row r="423" spans="3:4" ht="21" customHeight="1" x14ac:dyDescent="0.25">
      <c r="C423" s="44"/>
      <c r="D423" s="57"/>
    </row>
    <row r="424" spans="3:4" ht="21" customHeight="1" x14ac:dyDescent="0.25">
      <c r="C424" s="44"/>
      <c r="D424" s="57"/>
    </row>
    <row r="425" spans="3:4" ht="21" customHeight="1" x14ac:dyDescent="0.25">
      <c r="C425" s="44"/>
      <c r="D425" s="57"/>
    </row>
    <row r="426" spans="3:4" ht="21" customHeight="1" x14ac:dyDescent="0.25">
      <c r="C426" s="44"/>
      <c r="D426" s="57"/>
    </row>
    <row r="427" spans="3:4" ht="21" customHeight="1" x14ac:dyDescent="0.25">
      <c r="C427" s="44"/>
      <c r="D427" s="57"/>
    </row>
    <row r="428" spans="3:4" ht="21" customHeight="1" x14ac:dyDescent="0.25">
      <c r="C428" s="44"/>
      <c r="D428" s="57"/>
    </row>
    <row r="429" spans="3:4" ht="21" customHeight="1" x14ac:dyDescent="0.25">
      <c r="C429" s="44"/>
      <c r="D429" s="57"/>
    </row>
    <row r="430" spans="3:4" ht="21" customHeight="1" x14ac:dyDescent="0.25">
      <c r="C430" s="44"/>
      <c r="D430" s="57"/>
    </row>
    <row r="431" spans="3:4" ht="21" customHeight="1" x14ac:dyDescent="0.25">
      <c r="C431" s="44"/>
      <c r="D431" s="57"/>
    </row>
    <row r="432" spans="3:4" ht="21" customHeight="1" x14ac:dyDescent="0.25">
      <c r="C432" s="44"/>
      <c r="D432" s="57"/>
    </row>
    <row r="433" spans="3:4" ht="21" customHeight="1" x14ac:dyDescent="0.25">
      <c r="C433" s="44"/>
      <c r="D433" s="57"/>
    </row>
    <row r="434" spans="3:4" ht="21" customHeight="1" x14ac:dyDescent="0.25">
      <c r="C434" s="44"/>
      <c r="D434" s="57"/>
    </row>
    <row r="435" spans="3:4" ht="21" customHeight="1" x14ac:dyDescent="0.25">
      <c r="C435" s="44"/>
      <c r="D435" s="57"/>
    </row>
    <row r="436" spans="3:4" ht="21" customHeight="1" x14ac:dyDescent="0.25">
      <c r="C436" s="44"/>
      <c r="D436" s="57"/>
    </row>
    <row r="437" spans="3:4" ht="21" customHeight="1" x14ac:dyDescent="0.25">
      <c r="C437" s="44"/>
      <c r="D437" s="57"/>
    </row>
    <row r="438" spans="3:4" ht="21" customHeight="1" x14ac:dyDescent="0.25">
      <c r="C438" s="44"/>
      <c r="D438" s="57"/>
    </row>
    <row r="439" spans="3:4" ht="21" customHeight="1" x14ac:dyDescent="0.25">
      <c r="C439" s="44"/>
      <c r="D439" s="57"/>
    </row>
    <row r="440" spans="3:4" ht="21" customHeight="1" x14ac:dyDescent="0.25">
      <c r="C440" s="44"/>
      <c r="D440" s="57"/>
    </row>
    <row r="441" spans="3:4" ht="21" customHeight="1" x14ac:dyDescent="0.25">
      <c r="C441" s="44"/>
      <c r="D441" s="57"/>
    </row>
    <row r="442" spans="3:4" ht="21" customHeight="1" x14ac:dyDescent="0.25">
      <c r="C442" s="44"/>
      <c r="D442" s="57"/>
    </row>
    <row r="443" spans="3:4" ht="21" customHeight="1" x14ac:dyDescent="0.25">
      <c r="C443" s="44"/>
      <c r="D443" s="57"/>
    </row>
    <row r="444" spans="3:4" ht="21" customHeight="1" x14ac:dyDescent="0.25">
      <c r="C444" s="44"/>
      <c r="D444" s="57"/>
    </row>
    <row r="445" spans="3:4" ht="21" customHeight="1" x14ac:dyDescent="0.25">
      <c r="C445" s="44"/>
      <c r="D445" s="57"/>
    </row>
    <row r="446" spans="3:4" ht="21" customHeight="1" x14ac:dyDescent="0.25">
      <c r="C446" s="44"/>
      <c r="D446" s="57"/>
    </row>
    <row r="447" spans="3:4" ht="21" customHeight="1" x14ac:dyDescent="0.25">
      <c r="C447" s="44"/>
      <c r="D447" s="57"/>
    </row>
    <row r="448" spans="3:4" ht="21" customHeight="1" x14ac:dyDescent="0.25">
      <c r="C448" s="44"/>
      <c r="D448" s="57"/>
    </row>
    <row r="449" spans="3:4" ht="21" customHeight="1" x14ac:dyDescent="0.25">
      <c r="C449" s="44"/>
      <c r="D449" s="57"/>
    </row>
    <row r="450" spans="3:4" ht="21" customHeight="1" x14ac:dyDescent="0.25">
      <c r="C450" s="44"/>
      <c r="D450" s="57"/>
    </row>
    <row r="451" spans="3:4" ht="21" customHeight="1" x14ac:dyDescent="0.25">
      <c r="C451" s="44"/>
      <c r="D451" s="57"/>
    </row>
    <row r="452" spans="3:4" ht="21" customHeight="1" x14ac:dyDescent="0.25">
      <c r="C452" s="44"/>
      <c r="D452" s="57"/>
    </row>
    <row r="453" spans="3:4" ht="21" customHeight="1" x14ac:dyDescent="0.25">
      <c r="C453" s="44"/>
      <c r="D453" s="57"/>
    </row>
    <row r="454" spans="3:4" ht="21" customHeight="1" x14ac:dyDescent="0.25">
      <c r="C454" s="44"/>
      <c r="D454" s="57"/>
    </row>
    <row r="455" spans="3:4" ht="21" customHeight="1" x14ac:dyDescent="0.25">
      <c r="C455" s="44"/>
      <c r="D455" s="57"/>
    </row>
    <row r="456" spans="3:4" ht="21" customHeight="1" x14ac:dyDescent="0.25">
      <c r="C456" s="44"/>
      <c r="D456" s="57"/>
    </row>
    <row r="457" spans="3:4" ht="21" customHeight="1" x14ac:dyDescent="0.25">
      <c r="C457" s="44"/>
      <c r="D457" s="57"/>
    </row>
    <row r="458" spans="3:4" ht="21" customHeight="1" x14ac:dyDescent="0.25">
      <c r="C458" s="44"/>
      <c r="D458" s="57"/>
    </row>
    <row r="459" spans="3:4" ht="21" customHeight="1" x14ac:dyDescent="0.25">
      <c r="C459" s="44"/>
      <c r="D459" s="57"/>
    </row>
    <row r="460" spans="3:4" ht="21" customHeight="1" x14ac:dyDescent="0.25">
      <c r="C460" s="44"/>
      <c r="D460" s="57"/>
    </row>
    <row r="461" spans="3:4" ht="21" customHeight="1" x14ac:dyDescent="0.25">
      <c r="C461" s="44"/>
      <c r="D461" s="57"/>
    </row>
    <row r="462" spans="3:4" ht="21" customHeight="1" x14ac:dyDescent="0.25">
      <c r="C462" s="44"/>
      <c r="D462" s="57"/>
    </row>
    <row r="463" spans="3:4" ht="21" customHeight="1" x14ac:dyDescent="0.25">
      <c r="C463" s="44"/>
      <c r="D463" s="57"/>
    </row>
    <row r="464" spans="3:4" ht="21" customHeight="1" x14ac:dyDescent="0.25">
      <c r="C464" s="44"/>
      <c r="D464" s="57"/>
    </row>
    <row r="465" spans="3:4" ht="21" customHeight="1" x14ac:dyDescent="0.25">
      <c r="C465" s="44"/>
      <c r="D465" s="57"/>
    </row>
    <row r="466" spans="3:4" ht="21" customHeight="1" x14ac:dyDescent="0.25">
      <c r="C466" s="44"/>
      <c r="D466" s="57"/>
    </row>
    <row r="467" spans="3:4" ht="21" customHeight="1" x14ac:dyDescent="0.25">
      <c r="C467" s="44"/>
      <c r="D467" s="57"/>
    </row>
    <row r="468" spans="3:4" ht="21" customHeight="1" x14ac:dyDescent="0.25">
      <c r="C468" s="44"/>
      <c r="D468" s="57"/>
    </row>
    <row r="469" spans="3:4" ht="21" customHeight="1" x14ac:dyDescent="0.25">
      <c r="C469" s="44"/>
      <c r="D469" s="57"/>
    </row>
    <row r="470" spans="3:4" ht="21" customHeight="1" x14ac:dyDescent="0.25">
      <c r="C470" s="44"/>
      <c r="D470" s="57"/>
    </row>
    <row r="471" spans="3:4" ht="21" customHeight="1" x14ac:dyDescent="0.25">
      <c r="C471" s="44"/>
      <c r="D471" s="57"/>
    </row>
    <row r="472" spans="3:4" ht="21" customHeight="1" x14ac:dyDescent="0.25">
      <c r="C472" s="44"/>
      <c r="D472" s="57"/>
    </row>
    <row r="473" spans="3:4" ht="21" customHeight="1" x14ac:dyDescent="0.25">
      <c r="C473" s="44"/>
      <c r="D473" s="57"/>
    </row>
    <row r="474" spans="3:4" ht="21" customHeight="1" x14ac:dyDescent="0.25">
      <c r="C474" s="44"/>
      <c r="D474" s="57"/>
    </row>
    <row r="475" spans="3:4" ht="21" customHeight="1" x14ac:dyDescent="0.25">
      <c r="C475" s="44"/>
      <c r="D475" s="57"/>
    </row>
    <row r="476" spans="3:4" ht="21" customHeight="1" x14ac:dyDescent="0.25">
      <c r="C476" s="44"/>
      <c r="D476" s="57"/>
    </row>
    <row r="477" spans="3:4" ht="21" customHeight="1" x14ac:dyDescent="0.25">
      <c r="C477" s="44"/>
      <c r="D477" s="57"/>
    </row>
    <row r="478" spans="3:4" ht="21" customHeight="1" x14ac:dyDescent="0.25">
      <c r="C478" s="44"/>
      <c r="D478" s="57"/>
    </row>
    <row r="479" spans="3:4" ht="21" customHeight="1" x14ac:dyDescent="0.25">
      <c r="C479" s="44"/>
      <c r="D479" s="57"/>
    </row>
    <row r="480" spans="3:4" ht="21" customHeight="1" x14ac:dyDescent="0.25">
      <c r="C480" s="44"/>
      <c r="D480" s="57"/>
    </row>
    <row r="481" spans="3:4" ht="21" customHeight="1" x14ac:dyDescent="0.25">
      <c r="C481" s="44"/>
      <c r="D481" s="57"/>
    </row>
    <row r="482" spans="3:4" ht="21" customHeight="1" x14ac:dyDescent="0.25">
      <c r="C482" s="44"/>
      <c r="D482" s="57"/>
    </row>
    <row r="483" spans="3:4" ht="21" customHeight="1" x14ac:dyDescent="0.25">
      <c r="C483" s="44"/>
      <c r="D483" s="57"/>
    </row>
    <row r="484" spans="3:4" ht="21" customHeight="1" x14ac:dyDescent="0.25">
      <c r="C484" s="44"/>
      <c r="D484" s="57"/>
    </row>
    <row r="485" spans="3:4" ht="21" customHeight="1" x14ac:dyDescent="0.25">
      <c r="C485" s="44"/>
      <c r="D485" s="57"/>
    </row>
    <row r="486" spans="3:4" ht="21" customHeight="1" x14ac:dyDescent="0.25">
      <c r="C486" s="44"/>
      <c r="D486" s="57"/>
    </row>
    <row r="487" spans="3:4" ht="21" customHeight="1" x14ac:dyDescent="0.25">
      <c r="C487" s="44"/>
      <c r="D487" s="57"/>
    </row>
    <row r="488" spans="3:4" ht="21" customHeight="1" x14ac:dyDescent="0.25">
      <c r="C488" s="44"/>
      <c r="D488" s="57"/>
    </row>
    <row r="489" spans="3:4" ht="21" customHeight="1" x14ac:dyDescent="0.25">
      <c r="C489" s="44"/>
      <c r="D489" s="57"/>
    </row>
    <row r="490" spans="3:4" ht="21" customHeight="1" x14ac:dyDescent="0.25">
      <c r="C490" s="44"/>
      <c r="D490" s="57"/>
    </row>
    <row r="491" spans="3:4" ht="21" customHeight="1" x14ac:dyDescent="0.25">
      <c r="C491" s="44"/>
      <c r="D491" s="57"/>
    </row>
    <row r="492" spans="3:4" ht="21" customHeight="1" x14ac:dyDescent="0.25">
      <c r="C492" s="44"/>
      <c r="D492" s="57"/>
    </row>
    <row r="493" spans="3:4" ht="21" customHeight="1" x14ac:dyDescent="0.25">
      <c r="C493" s="44"/>
      <c r="D493" s="57"/>
    </row>
    <row r="494" spans="3:4" ht="21" customHeight="1" x14ac:dyDescent="0.25">
      <c r="C494" s="44"/>
      <c r="D494" s="57"/>
    </row>
    <row r="495" spans="3:4" ht="21" customHeight="1" x14ac:dyDescent="0.25">
      <c r="C495" s="44"/>
      <c r="D495" s="57"/>
    </row>
    <row r="496" spans="3:4" ht="21" customHeight="1" x14ac:dyDescent="0.25">
      <c r="C496" s="44"/>
      <c r="D496" s="57"/>
    </row>
    <row r="497" spans="3:4" ht="21" customHeight="1" x14ac:dyDescent="0.25">
      <c r="C497" s="44"/>
      <c r="D497" s="57"/>
    </row>
    <row r="498" spans="3:4" ht="21" customHeight="1" x14ac:dyDescent="0.25">
      <c r="C498" s="44"/>
      <c r="D498" s="57"/>
    </row>
    <row r="499" spans="3:4" ht="21" customHeight="1" x14ac:dyDescent="0.25">
      <c r="C499" s="44"/>
      <c r="D499" s="57"/>
    </row>
    <row r="500" spans="3:4" ht="21" customHeight="1" x14ac:dyDescent="0.25">
      <c r="C500" s="44"/>
      <c r="D500" s="57"/>
    </row>
    <row r="501" spans="3:4" ht="21" customHeight="1" x14ac:dyDescent="0.25">
      <c r="C501" s="44"/>
      <c r="D501" s="57"/>
    </row>
    <row r="502" spans="3:4" ht="21" customHeight="1" x14ac:dyDescent="0.25">
      <c r="C502" s="44"/>
      <c r="D502" s="57"/>
    </row>
    <row r="503" spans="3:4" ht="21" customHeight="1" x14ac:dyDescent="0.25">
      <c r="C503" s="44"/>
      <c r="D503" s="57"/>
    </row>
    <row r="504" spans="3:4" ht="21" customHeight="1" x14ac:dyDescent="0.25">
      <c r="C504" s="44"/>
      <c r="D504" s="57"/>
    </row>
    <row r="505" spans="3:4" ht="21" customHeight="1" x14ac:dyDescent="0.25">
      <c r="C505" s="44"/>
      <c r="D505" s="57"/>
    </row>
    <row r="506" spans="3:4" ht="21" customHeight="1" x14ac:dyDescent="0.25">
      <c r="C506" s="44"/>
      <c r="D506" s="57"/>
    </row>
    <row r="507" spans="3:4" ht="21" customHeight="1" x14ac:dyDescent="0.25">
      <c r="C507" s="44"/>
      <c r="D507" s="57"/>
    </row>
    <row r="508" spans="3:4" ht="21" customHeight="1" x14ac:dyDescent="0.25">
      <c r="C508" s="44"/>
      <c r="D508" s="57"/>
    </row>
    <row r="509" spans="3:4" ht="21" customHeight="1" x14ac:dyDescent="0.25">
      <c r="C509" s="44"/>
      <c r="D509" s="57"/>
    </row>
    <row r="510" spans="3:4" ht="21" customHeight="1" x14ac:dyDescent="0.25">
      <c r="C510" s="44"/>
      <c r="D510" s="57"/>
    </row>
    <row r="511" spans="3:4" ht="21" customHeight="1" x14ac:dyDescent="0.25">
      <c r="C511" s="44"/>
      <c r="D511" s="57"/>
    </row>
    <row r="512" spans="3:4" ht="21" customHeight="1" x14ac:dyDescent="0.25">
      <c r="C512" s="44"/>
      <c r="D512" s="57"/>
    </row>
    <row r="513" spans="3:4" ht="21" customHeight="1" x14ac:dyDescent="0.25">
      <c r="C513" s="44"/>
      <c r="D513" s="57"/>
    </row>
    <row r="514" spans="3:4" ht="21" customHeight="1" x14ac:dyDescent="0.25">
      <c r="C514" s="44"/>
      <c r="D514" s="57"/>
    </row>
    <row r="515" spans="3:4" ht="21" customHeight="1" x14ac:dyDescent="0.25">
      <c r="C515" s="44"/>
      <c r="D515" s="57"/>
    </row>
    <row r="516" spans="3:4" ht="21" customHeight="1" x14ac:dyDescent="0.25">
      <c r="C516" s="44"/>
      <c r="D516" s="57"/>
    </row>
    <row r="517" spans="3:4" ht="21" customHeight="1" x14ac:dyDescent="0.25">
      <c r="C517" s="44"/>
      <c r="D517" s="57"/>
    </row>
    <row r="518" spans="3:4" ht="21" customHeight="1" x14ac:dyDescent="0.25">
      <c r="C518" s="44"/>
      <c r="D518" s="57"/>
    </row>
    <row r="519" spans="3:4" ht="21" customHeight="1" x14ac:dyDescent="0.25">
      <c r="C519" s="44"/>
      <c r="D519" s="57"/>
    </row>
    <row r="520" spans="3:4" ht="21" customHeight="1" x14ac:dyDescent="0.25">
      <c r="C520" s="44"/>
      <c r="D520" s="57"/>
    </row>
    <row r="521" spans="3:4" ht="21" customHeight="1" x14ac:dyDescent="0.25">
      <c r="C521" s="44"/>
      <c r="D521" s="57"/>
    </row>
    <row r="522" spans="3:4" ht="21" customHeight="1" x14ac:dyDescent="0.25">
      <c r="C522" s="44"/>
      <c r="D522" s="57"/>
    </row>
    <row r="523" spans="3:4" ht="21" customHeight="1" x14ac:dyDescent="0.25">
      <c r="C523" s="44"/>
      <c r="D523" s="57"/>
    </row>
    <row r="524" spans="3:4" ht="21" customHeight="1" x14ac:dyDescent="0.25">
      <c r="C524" s="44"/>
      <c r="D524" s="57"/>
    </row>
    <row r="525" spans="3:4" ht="21" customHeight="1" x14ac:dyDescent="0.25">
      <c r="C525" s="44"/>
      <c r="D525" s="57"/>
    </row>
    <row r="526" spans="3:4" ht="21" customHeight="1" x14ac:dyDescent="0.25">
      <c r="C526" s="44"/>
      <c r="D526" s="57"/>
    </row>
    <row r="527" spans="3:4" ht="21" customHeight="1" x14ac:dyDescent="0.25">
      <c r="C527" s="44"/>
      <c r="D527" s="57"/>
    </row>
    <row r="528" spans="3:4" ht="21" customHeight="1" x14ac:dyDescent="0.25">
      <c r="C528" s="44"/>
      <c r="D528" s="57"/>
    </row>
    <row r="529" spans="3:4" ht="21" customHeight="1" x14ac:dyDescent="0.25">
      <c r="C529" s="44"/>
      <c r="D529" s="57"/>
    </row>
    <row r="530" spans="3:4" ht="21" customHeight="1" x14ac:dyDescent="0.25">
      <c r="C530" s="44"/>
      <c r="D530" s="57"/>
    </row>
    <row r="531" spans="3:4" ht="21" customHeight="1" x14ac:dyDescent="0.25">
      <c r="C531" s="44"/>
      <c r="D531" s="57"/>
    </row>
    <row r="532" spans="3:4" ht="21" customHeight="1" x14ac:dyDescent="0.25">
      <c r="C532" s="44"/>
      <c r="D532" s="57"/>
    </row>
    <row r="533" spans="3:4" ht="21" customHeight="1" x14ac:dyDescent="0.25">
      <c r="C533" s="44"/>
      <c r="D533" s="57"/>
    </row>
    <row r="534" spans="3:4" ht="21" customHeight="1" x14ac:dyDescent="0.25">
      <c r="C534" s="44"/>
      <c r="D534" s="57"/>
    </row>
    <row r="535" spans="3:4" ht="21" customHeight="1" x14ac:dyDescent="0.25">
      <c r="C535" s="44"/>
      <c r="D535" s="57"/>
    </row>
    <row r="536" spans="3:4" ht="21" customHeight="1" x14ac:dyDescent="0.25">
      <c r="C536" s="44"/>
      <c r="D536" s="57"/>
    </row>
    <row r="537" spans="3:4" ht="21" customHeight="1" x14ac:dyDescent="0.25">
      <c r="C537" s="44"/>
      <c r="D537" s="57"/>
    </row>
    <row r="538" spans="3:4" ht="21" customHeight="1" x14ac:dyDescent="0.25">
      <c r="C538" s="44"/>
      <c r="D538" s="57"/>
    </row>
    <row r="539" spans="3:4" ht="21" customHeight="1" x14ac:dyDescent="0.25">
      <c r="C539" s="44"/>
      <c r="D539" s="57"/>
    </row>
    <row r="540" spans="3:4" ht="21" customHeight="1" x14ac:dyDescent="0.25">
      <c r="C540" s="44"/>
      <c r="D540" s="57"/>
    </row>
    <row r="541" spans="3:4" ht="21" customHeight="1" x14ac:dyDescent="0.25">
      <c r="C541" s="44"/>
      <c r="D541" s="57"/>
    </row>
    <row r="542" spans="3:4" ht="21" customHeight="1" x14ac:dyDescent="0.25">
      <c r="C542" s="44"/>
      <c r="D542" s="57"/>
    </row>
    <row r="543" spans="3:4" ht="21" customHeight="1" x14ac:dyDescent="0.25">
      <c r="C543" s="44"/>
      <c r="D543" s="57"/>
    </row>
    <row r="544" spans="3:4" ht="21" customHeight="1" x14ac:dyDescent="0.25">
      <c r="C544" s="44"/>
      <c r="D544" s="57"/>
    </row>
    <row r="545" spans="3:4" ht="21" customHeight="1" x14ac:dyDescent="0.25">
      <c r="C545" s="44"/>
      <c r="D545" s="57"/>
    </row>
    <row r="546" spans="3:4" ht="21" customHeight="1" x14ac:dyDescent="0.25">
      <c r="C546" s="44"/>
      <c r="D546" s="57"/>
    </row>
    <row r="547" spans="3:4" ht="21" customHeight="1" x14ac:dyDescent="0.25">
      <c r="C547" s="44"/>
      <c r="D547" s="57"/>
    </row>
    <row r="548" spans="3:4" ht="21" customHeight="1" x14ac:dyDescent="0.25">
      <c r="C548" s="44"/>
      <c r="D548" s="57"/>
    </row>
    <row r="549" spans="3:4" ht="21" customHeight="1" x14ac:dyDescent="0.25">
      <c r="C549" s="44"/>
      <c r="D549" s="57"/>
    </row>
    <row r="550" spans="3:4" ht="21" customHeight="1" x14ac:dyDescent="0.25">
      <c r="C550" s="44"/>
      <c r="D550" s="57"/>
    </row>
    <row r="551" spans="3:4" ht="21" customHeight="1" x14ac:dyDescent="0.25">
      <c r="C551" s="44"/>
      <c r="D551" s="57"/>
    </row>
    <row r="552" spans="3:4" ht="21" customHeight="1" x14ac:dyDescent="0.25">
      <c r="C552" s="44"/>
      <c r="D552" s="57"/>
    </row>
    <row r="553" spans="3:4" ht="21" customHeight="1" x14ac:dyDescent="0.25">
      <c r="C553" s="44"/>
      <c r="D553" s="57"/>
    </row>
    <row r="554" spans="3:4" ht="21" customHeight="1" x14ac:dyDescent="0.25">
      <c r="C554" s="44"/>
      <c r="D554" s="57"/>
    </row>
    <row r="555" spans="3:4" ht="21" customHeight="1" x14ac:dyDescent="0.25">
      <c r="C555" s="44"/>
      <c r="D555" s="57"/>
    </row>
    <row r="556" spans="3:4" ht="21" customHeight="1" x14ac:dyDescent="0.25"/>
    <row r="557" spans="3:4" ht="21" customHeight="1" x14ac:dyDescent="0.25"/>
    <row r="558" spans="3:4" ht="21" customHeight="1" x14ac:dyDescent="0.25"/>
    <row r="559" spans="3:4" ht="21" customHeight="1" x14ac:dyDescent="0.25"/>
    <row r="560" spans="3:4" ht="21" customHeight="1" x14ac:dyDescent="0.25"/>
    <row r="561" ht="21" customHeight="1" x14ac:dyDescent="0.25"/>
    <row r="562" ht="21" customHeight="1" x14ac:dyDescent="0.25"/>
    <row r="563" ht="21" customHeight="1" x14ac:dyDescent="0.25"/>
    <row r="564" ht="21" customHeight="1" x14ac:dyDescent="0.25"/>
    <row r="565" ht="21" customHeight="1" x14ac:dyDescent="0.25"/>
    <row r="566" ht="21" customHeight="1" x14ac:dyDescent="0.25"/>
    <row r="567" ht="21" customHeight="1" x14ac:dyDescent="0.25"/>
    <row r="568" ht="21" customHeight="1" x14ac:dyDescent="0.25"/>
    <row r="569" ht="21" customHeight="1" x14ac:dyDescent="0.25"/>
    <row r="570" ht="21" customHeight="1" x14ac:dyDescent="0.25"/>
    <row r="571" ht="21" customHeight="1" x14ac:dyDescent="0.25"/>
    <row r="572" ht="21" customHeight="1" x14ac:dyDescent="0.25"/>
    <row r="573" ht="21" customHeight="1" x14ac:dyDescent="0.25"/>
    <row r="574" ht="21" customHeight="1" x14ac:dyDescent="0.25"/>
    <row r="575" ht="21" customHeight="1" x14ac:dyDescent="0.25"/>
    <row r="576" ht="21" customHeight="1" x14ac:dyDescent="0.25"/>
    <row r="577" ht="21" customHeight="1" x14ac:dyDescent="0.25"/>
    <row r="578" ht="21" customHeight="1" x14ac:dyDescent="0.25"/>
    <row r="579" ht="21" customHeight="1" x14ac:dyDescent="0.25"/>
    <row r="580" ht="21" customHeight="1" x14ac:dyDescent="0.25"/>
    <row r="581" ht="21" customHeight="1" x14ac:dyDescent="0.25"/>
    <row r="582" ht="21" customHeight="1" x14ac:dyDescent="0.25"/>
    <row r="583" ht="21" customHeight="1" x14ac:dyDescent="0.25"/>
    <row r="584" ht="21" customHeight="1" x14ac:dyDescent="0.25"/>
    <row r="585" ht="21" customHeight="1" x14ac:dyDescent="0.25"/>
    <row r="586" ht="21" customHeight="1" x14ac:dyDescent="0.25"/>
    <row r="587" ht="21" customHeight="1" x14ac:dyDescent="0.25"/>
    <row r="588" ht="21" customHeight="1" x14ac:dyDescent="0.25"/>
    <row r="589" ht="21" customHeight="1" x14ac:dyDescent="0.25"/>
    <row r="590" ht="21" customHeight="1" x14ac:dyDescent="0.25"/>
    <row r="591" ht="21" customHeight="1" x14ac:dyDescent="0.25"/>
    <row r="592" ht="21" customHeight="1" x14ac:dyDescent="0.25"/>
    <row r="593" ht="21" customHeight="1" x14ac:dyDescent="0.25"/>
    <row r="594" ht="21" customHeight="1" x14ac:dyDescent="0.25"/>
    <row r="595" ht="21" customHeight="1" x14ac:dyDescent="0.25"/>
    <row r="596" ht="21" customHeight="1" x14ac:dyDescent="0.25"/>
    <row r="597" ht="21" customHeight="1" x14ac:dyDescent="0.25"/>
    <row r="598" ht="21" customHeight="1" x14ac:dyDescent="0.25"/>
    <row r="599" ht="21" customHeight="1" x14ac:dyDescent="0.25"/>
    <row r="600" ht="21" customHeight="1" x14ac:dyDescent="0.25"/>
    <row r="601" ht="21" customHeight="1" x14ac:dyDescent="0.25"/>
    <row r="602" ht="21" customHeight="1" x14ac:dyDescent="0.25"/>
    <row r="603" ht="21" customHeight="1" x14ac:dyDescent="0.25"/>
    <row r="604" ht="21" customHeight="1" x14ac:dyDescent="0.25"/>
    <row r="605" ht="21" customHeight="1" x14ac:dyDescent="0.25"/>
    <row r="606" ht="21" customHeight="1" x14ac:dyDescent="0.25"/>
    <row r="607" ht="21" customHeight="1" x14ac:dyDescent="0.25"/>
    <row r="608" ht="21" customHeight="1" x14ac:dyDescent="0.25"/>
    <row r="609" ht="21" customHeight="1" x14ac:dyDescent="0.25"/>
    <row r="610" ht="21" customHeight="1" x14ac:dyDescent="0.25"/>
    <row r="611" ht="21" customHeight="1" x14ac:dyDescent="0.25"/>
    <row r="612" ht="21" customHeight="1" x14ac:dyDescent="0.25"/>
    <row r="613" ht="21" customHeight="1" x14ac:dyDescent="0.25"/>
    <row r="614" ht="21" customHeight="1" x14ac:dyDescent="0.25"/>
    <row r="615" ht="21" customHeight="1" x14ac:dyDescent="0.25"/>
    <row r="616" ht="21" customHeight="1" x14ac:dyDescent="0.25"/>
    <row r="617" ht="21" customHeight="1" x14ac:dyDescent="0.25"/>
    <row r="618" ht="21" customHeight="1" x14ac:dyDescent="0.25"/>
    <row r="619" ht="21" customHeight="1" x14ac:dyDescent="0.25"/>
    <row r="620" ht="21" customHeight="1" x14ac:dyDescent="0.25"/>
    <row r="621" ht="21" customHeight="1" x14ac:dyDescent="0.25"/>
    <row r="622" ht="21" customHeight="1" x14ac:dyDescent="0.25"/>
    <row r="623" ht="21" customHeight="1" x14ac:dyDescent="0.25"/>
    <row r="624" ht="21" customHeight="1" x14ac:dyDescent="0.25"/>
    <row r="625" ht="21" customHeight="1" x14ac:dyDescent="0.25"/>
    <row r="626" ht="21" customHeight="1" x14ac:dyDescent="0.25"/>
    <row r="627" ht="21" customHeight="1" x14ac:dyDescent="0.25"/>
    <row r="628" ht="21" customHeight="1" x14ac:dyDescent="0.25"/>
    <row r="629" ht="21" customHeight="1" x14ac:dyDescent="0.25"/>
    <row r="630" ht="21" customHeight="1" x14ac:dyDescent="0.25"/>
    <row r="631" ht="21" customHeight="1" x14ac:dyDescent="0.25"/>
    <row r="632" ht="21" customHeight="1" x14ac:dyDescent="0.25"/>
    <row r="633" ht="21" customHeight="1" x14ac:dyDescent="0.25"/>
    <row r="634" ht="21" customHeight="1" x14ac:dyDescent="0.25"/>
    <row r="635" ht="21" customHeight="1" x14ac:dyDescent="0.25"/>
    <row r="636" ht="21" customHeight="1" x14ac:dyDescent="0.25"/>
    <row r="637" ht="21" customHeight="1" x14ac:dyDescent="0.25"/>
    <row r="638" ht="21" customHeight="1" x14ac:dyDescent="0.25"/>
    <row r="639" ht="21" customHeight="1" x14ac:dyDescent="0.25"/>
    <row r="640" ht="21" customHeight="1" x14ac:dyDescent="0.25"/>
    <row r="641" ht="21" customHeight="1" x14ac:dyDescent="0.25"/>
    <row r="642" ht="21" customHeight="1" x14ac:dyDescent="0.25"/>
    <row r="643" ht="21" customHeight="1" x14ac:dyDescent="0.25"/>
    <row r="644" ht="21" customHeight="1" x14ac:dyDescent="0.25"/>
    <row r="645" ht="21" customHeight="1" x14ac:dyDescent="0.25"/>
    <row r="646" ht="21" customHeight="1" x14ac:dyDescent="0.25"/>
    <row r="647" ht="21" customHeight="1" x14ac:dyDescent="0.25"/>
    <row r="648" ht="21" customHeight="1" x14ac:dyDescent="0.25"/>
    <row r="649" ht="21" customHeight="1" x14ac:dyDescent="0.25"/>
    <row r="650" ht="21" customHeight="1" x14ac:dyDescent="0.25"/>
    <row r="651" ht="21" customHeight="1" x14ac:dyDescent="0.25"/>
    <row r="652" ht="21" customHeight="1" x14ac:dyDescent="0.25"/>
    <row r="653" ht="21" customHeight="1" x14ac:dyDescent="0.25"/>
    <row r="654" ht="21" customHeight="1" x14ac:dyDescent="0.25"/>
    <row r="655" ht="21" customHeight="1" x14ac:dyDescent="0.25"/>
    <row r="656" ht="21" customHeight="1" x14ac:dyDescent="0.25"/>
    <row r="657" ht="21" customHeight="1" x14ac:dyDescent="0.25"/>
    <row r="658" ht="21" customHeight="1" x14ac:dyDescent="0.25"/>
    <row r="659" ht="21" customHeight="1" x14ac:dyDescent="0.25"/>
    <row r="660" ht="21" customHeight="1" x14ac:dyDescent="0.25"/>
    <row r="661" ht="21" customHeight="1" x14ac:dyDescent="0.25"/>
    <row r="662" ht="21" customHeight="1" x14ac:dyDescent="0.25"/>
    <row r="663" ht="21" customHeight="1" x14ac:dyDescent="0.25"/>
    <row r="664" ht="21" customHeight="1" x14ac:dyDescent="0.25"/>
    <row r="665" ht="21" customHeight="1" x14ac:dyDescent="0.25"/>
    <row r="666" ht="21" customHeight="1" x14ac:dyDescent="0.25"/>
    <row r="667" ht="21" customHeight="1" x14ac:dyDescent="0.25"/>
    <row r="668" ht="21" customHeight="1" x14ac:dyDescent="0.25"/>
    <row r="669" ht="21" customHeight="1" x14ac:dyDescent="0.25"/>
    <row r="670" ht="21" customHeight="1" x14ac:dyDescent="0.25"/>
    <row r="671" ht="21" customHeight="1" x14ac:dyDescent="0.25"/>
    <row r="672" ht="21" customHeight="1" x14ac:dyDescent="0.25"/>
    <row r="673" ht="21" customHeight="1" x14ac:dyDescent="0.25"/>
    <row r="674" ht="21" customHeight="1" x14ac:dyDescent="0.25"/>
    <row r="675" ht="21" customHeight="1" x14ac:dyDescent="0.25"/>
    <row r="676" ht="21" customHeight="1" x14ac:dyDescent="0.25"/>
    <row r="677" ht="21" customHeight="1" x14ac:dyDescent="0.25"/>
    <row r="678" ht="21" customHeight="1" x14ac:dyDescent="0.25"/>
    <row r="679" ht="21" customHeight="1" x14ac:dyDescent="0.25"/>
    <row r="680" ht="21" customHeight="1" x14ac:dyDescent="0.25"/>
    <row r="681" ht="21" customHeight="1" x14ac:dyDescent="0.25"/>
    <row r="682" ht="21" customHeight="1" x14ac:dyDescent="0.25"/>
    <row r="683" ht="21" customHeight="1" x14ac:dyDescent="0.25"/>
    <row r="684" ht="21" customHeight="1" x14ac:dyDescent="0.25"/>
    <row r="685" ht="21" customHeight="1" x14ac:dyDescent="0.25"/>
    <row r="686" ht="21" customHeight="1" x14ac:dyDescent="0.25"/>
    <row r="687" ht="21" customHeight="1" x14ac:dyDescent="0.25"/>
    <row r="688" ht="21" customHeight="1" x14ac:dyDescent="0.25"/>
    <row r="689" ht="21" customHeight="1" x14ac:dyDescent="0.25"/>
    <row r="690" ht="21" customHeight="1" x14ac:dyDescent="0.25"/>
    <row r="691" ht="21" customHeight="1" x14ac:dyDescent="0.25"/>
    <row r="692" ht="21" customHeight="1" x14ac:dyDescent="0.25"/>
    <row r="693" ht="21" customHeight="1" x14ac:dyDescent="0.25"/>
    <row r="694" ht="21" customHeight="1" x14ac:dyDescent="0.25"/>
    <row r="695" ht="21" customHeight="1" x14ac:dyDescent="0.25"/>
    <row r="696" ht="21" customHeight="1" x14ac:dyDescent="0.25"/>
    <row r="697" ht="21" customHeight="1" x14ac:dyDescent="0.25"/>
    <row r="698" ht="21" customHeight="1" x14ac:dyDescent="0.25"/>
    <row r="699" ht="21" customHeight="1" x14ac:dyDescent="0.25"/>
    <row r="700" ht="21" customHeight="1" x14ac:dyDescent="0.25"/>
    <row r="701" ht="21" customHeight="1" x14ac:dyDescent="0.25"/>
    <row r="702" ht="21" customHeight="1" x14ac:dyDescent="0.25"/>
    <row r="703" ht="21" customHeight="1" x14ac:dyDescent="0.25"/>
    <row r="704" ht="21" customHeight="1" x14ac:dyDescent="0.25"/>
    <row r="705" ht="21" customHeight="1" x14ac:dyDescent="0.25"/>
    <row r="706" ht="21" customHeight="1" x14ac:dyDescent="0.25"/>
    <row r="707" ht="21" customHeight="1" x14ac:dyDescent="0.25"/>
    <row r="708" ht="21" customHeight="1" x14ac:dyDescent="0.25"/>
    <row r="709" ht="21" customHeight="1" x14ac:dyDescent="0.25"/>
    <row r="710" ht="21" customHeight="1" x14ac:dyDescent="0.25"/>
    <row r="711" ht="21" customHeight="1" x14ac:dyDescent="0.25"/>
    <row r="712" ht="21" customHeight="1" x14ac:dyDescent="0.25"/>
    <row r="713" ht="21" customHeight="1" x14ac:dyDescent="0.25"/>
    <row r="714" ht="21" customHeight="1" x14ac:dyDescent="0.25"/>
    <row r="715" ht="21" customHeight="1" x14ac:dyDescent="0.25"/>
    <row r="716" ht="21" customHeight="1" x14ac:dyDescent="0.25"/>
    <row r="717" ht="21" customHeight="1" x14ac:dyDescent="0.25"/>
    <row r="718" ht="21" customHeight="1" x14ac:dyDescent="0.25"/>
    <row r="719" ht="21" customHeight="1" x14ac:dyDescent="0.25"/>
    <row r="720" ht="21" customHeight="1" x14ac:dyDescent="0.25"/>
    <row r="721" ht="21" customHeight="1" x14ac:dyDescent="0.25"/>
    <row r="722" ht="21" customHeight="1" x14ac:dyDescent="0.25"/>
    <row r="723" ht="21" customHeight="1" x14ac:dyDescent="0.25"/>
    <row r="724" ht="21" customHeight="1" x14ac:dyDescent="0.25"/>
    <row r="725" ht="21" customHeight="1" x14ac:dyDescent="0.25"/>
    <row r="726" ht="21" customHeight="1" x14ac:dyDescent="0.25"/>
    <row r="727" ht="21" customHeight="1" x14ac:dyDescent="0.25"/>
    <row r="728" ht="21" customHeight="1" x14ac:dyDescent="0.25"/>
    <row r="729" ht="21" customHeight="1" x14ac:dyDescent="0.25"/>
    <row r="730" ht="21" customHeight="1" x14ac:dyDescent="0.25"/>
    <row r="731" ht="21" customHeight="1" x14ac:dyDescent="0.25"/>
    <row r="732" ht="21" customHeight="1" x14ac:dyDescent="0.25"/>
    <row r="733" ht="21" customHeight="1" x14ac:dyDescent="0.25"/>
    <row r="734" ht="21" customHeight="1" x14ac:dyDescent="0.25"/>
    <row r="735" ht="21" customHeight="1" x14ac:dyDescent="0.25"/>
    <row r="736" ht="21" customHeight="1" x14ac:dyDescent="0.25"/>
    <row r="737" ht="21" customHeight="1" x14ac:dyDescent="0.25"/>
    <row r="738" ht="21" customHeight="1" x14ac:dyDescent="0.25"/>
    <row r="739" ht="21" customHeight="1" x14ac:dyDescent="0.25"/>
    <row r="740" ht="21" customHeight="1" x14ac:dyDescent="0.25"/>
    <row r="741" ht="21" customHeight="1" x14ac:dyDescent="0.25"/>
    <row r="742" ht="21" customHeight="1" x14ac:dyDescent="0.25"/>
    <row r="743" ht="21" customHeight="1" x14ac:dyDescent="0.25"/>
    <row r="744" ht="21" customHeight="1" x14ac:dyDescent="0.25"/>
    <row r="745" ht="21" customHeight="1" x14ac:dyDescent="0.25"/>
    <row r="746" ht="21" customHeight="1" x14ac:dyDescent="0.25"/>
    <row r="747" ht="21" customHeight="1" x14ac:dyDescent="0.25"/>
    <row r="748" ht="21" customHeight="1" x14ac:dyDescent="0.25"/>
    <row r="749" ht="21" customHeight="1" x14ac:dyDescent="0.25"/>
    <row r="750" ht="21" customHeight="1" x14ac:dyDescent="0.25"/>
    <row r="751" ht="21" customHeight="1" x14ac:dyDescent="0.25"/>
    <row r="752" ht="21" customHeight="1" x14ac:dyDescent="0.25"/>
    <row r="753" ht="21" customHeight="1" x14ac:dyDescent="0.25"/>
    <row r="754" ht="21" customHeight="1" x14ac:dyDescent="0.25"/>
    <row r="755" ht="21" customHeight="1" x14ac:dyDescent="0.25"/>
    <row r="756" ht="21" customHeight="1" x14ac:dyDescent="0.25"/>
    <row r="757" ht="21" customHeight="1" x14ac:dyDescent="0.25"/>
    <row r="758" ht="21" customHeight="1" x14ac:dyDescent="0.25"/>
    <row r="759" ht="21" customHeight="1" x14ac:dyDescent="0.25"/>
    <row r="760" ht="21" customHeight="1" x14ac:dyDescent="0.25"/>
    <row r="761" ht="21" customHeight="1" x14ac:dyDescent="0.25"/>
    <row r="762" ht="21" customHeight="1" x14ac:dyDescent="0.25"/>
    <row r="763" ht="21" customHeight="1" x14ac:dyDescent="0.25"/>
    <row r="764" ht="21" customHeight="1" x14ac:dyDescent="0.25"/>
    <row r="765" ht="21" customHeight="1" x14ac:dyDescent="0.25"/>
    <row r="766" ht="21" customHeight="1" x14ac:dyDescent="0.25"/>
    <row r="767" ht="21" customHeight="1" x14ac:dyDescent="0.25"/>
    <row r="768" ht="21" customHeight="1" x14ac:dyDescent="0.25"/>
    <row r="769" ht="21" customHeight="1" x14ac:dyDescent="0.25"/>
    <row r="770" ht="21" customHeight="1" x14ac:dyDescent="0.25"/>
    <row r="771" ht="21" customHeight="1" x14ac:dyDescent="0.25"/>
    <row r="772" ht="21" customHeight="1" x14ac:dyDescent="0.25"/>
    <row r="773" ht="21" customHeight="1" x14ac:dyDescent="0.25"/>
    <row r="774" ht="21" customHeight="1" x14ac:dyDescent="0.25"/>
    <row r="775" ht="21" customHeight="1" x14ac:dyDescent="0.25"/>
    <row r="776" ht="21" customHeight="1" x14ac:dyDescent="0.25"/>
    <row r="777" ht="21" customHeight="1" x14ac:dyDescent="0.25"/>
    <row r="778" ht="21" customHeight="1" x14ac:dyDescent="0.25"/>
    <row r="779" ht="21" customHeight="1" x14ac:dyDescent="0.25"/>
    <row r="780" ht="21" customHeight="1" x14ac:dyDescent="0.25"/>
    <row r="781" ht="21" customHeight="1" x14ac:dyDescent="0.25"/>
    <row r="782" ht="21" customHeight="1" x14ac:dyDescent="0.25"/>
    <row r="783" ht="21" customHeight="1" x14ac:dyDescent="0.25"/>
    <row r="784" ht="21" customHeight="1" x14ac:dyDescent="0.25"/>
    <row r="785" ht="21" customHeight="1" x14ac:dyDescent="0.25"/>
    <row r="786" ht="21" customHeight="1" x14ac:dyDescent="0.25"/>
    <row r="787" ht="21" customHeight="1" x14ac:dyDescent="0.25"/>
    <row r="788" ht="21" customHeight="1" x14ac:dyDescent="0.25"/>
    <row r="789" ht="21" customHeight="1" x14ac:dyDescent="0.25"/>
    <row r="790" ht="21" customHeight="1" x14ac:dyDescent="0.25"/>
    <row r="791" ht="21" customHeight="1" x14ac:dyDescent="0.25"/>
    <row r="792" ht="21" customHeight="1" x14ac:dyDescent="0.25"/>
    <row r="793" ht="21" customHeight="1" x14ac:dyDescent="0.25"/>
    <row r="794" ht="21" customHeight="1" x14ac:dyDescent="0.25"/>
    <row r="795" ht="21" customHeight="1" x14ac:dyDescent="0.25"/>
    <row r="796" ht="21" customHeight="1" x14ac:dyDescent="0.25"/>
    <row r="797" ht="21" customHeight="1" x14ac:dyDescent="0.25"/>
    <row r="798" ht="21" customHeight="1" x14ac:dyDescent="0.25"/>
    <row r="799" ht="21" customHeight="1" x14ac:dyDescent="0.25"/>
    <row r="800" ht="21" customHeight="1" x14ac:dyDescent="0.25"/>
    <row r="801" ht="21" customHeight="1" x14ac:dyDescent="0.25"/>
    <row r="802" ht="21" customHeight="1" x14ac:dyDescent="0.25"/>
    <row r="803" ht="21" customHeight="1" x14ac:dyDescent="0.25"/>
    <row r="804" ht="21" customHeight="1" x14ac:dyDescent="0.25"/>
    <row r="805" ht="21" customHeight="1" x14ac:dyDescent="0.25"/>
    <row r="806" ht="21" customHeight="1" x14ac:dyDescent="0.25"/>
    <row r="807" ht="21" customHeight="1" x14ac:dyDescent="0.25"/>
    <row r="808" ht="21" customHeight="1" x14ac:dyDescent="0.25"/>
    <row r="809" ht="21" customHeight="1" x14ac:dyDescent="0.25"/>
    <row r="810" ht="21" customHeight="1" x14ac:dyDescent="0.25"/>
    <row r="811" ht="21" customHeight="1" x14ac:dyDescent="0.25"/>
    <row r="812" ht="21" customHeight="1" x14ac:dyDescent="0.25"/>
    <row r="813" ht="21" customHeight="1" x14ac:dyDescent="0.25"/>
    <row r="814" ht="21" customHeight="1" x14ac:dyDescent="0.25"/>
    <row r="815" ht="21" customHeight="1" x14ac:dyDescent="0.25"/>
    <row r="816" ht="21" customHeight="1" x14ac:dyDescent="0.25"/>
    <row r="817" ht="21" customHeight="1" x14ac:dyDescent="0.25"/>
    <row r="818" ht="21" customHeight="1" x14ac:dyDescent="0.25"/>
    <row r="819" ht="21" customHeight="1" x14ac:dyDescent="0.25"/>
    <row r="820" ht="21" customHeight="1" x14ac:dyDescent="0.25"/>
    <row r="821" ht="21" customHeight="1" x14ac:dyDescent="0.25"/>
    <row r="822" ht="21" customHeight="1" x14ac:dyDescent="0.25"/>
    <row r="823" ht="21" customHeight="1" x14ac:dyDescent="0.25"/>
    <row r="824" ht="21" customHeight="1" x14ac:dyDescent="0.25"/>
    <row r="825" ht="21" customHeight="1" x14ac:dyDescent="0.25"/>
    <row r="826" ht="21" customHeight="1" x14ac:dyDescent="0.25"/>
    <row r="827" ht="21" customHeight="1" x14ac:dyDescent="0.25"/>
    <row r="828" ht="21" customHeight="1" x14ac:dyDescent="0.25"/>
    <row r="829" ht="21" customHeight="1" x14ac:dyDescent="0.25"/>
    <row r="830" ht="21" customHeight="1" x14ac:dyDescent="0.25"/>
    <row r="831" ht="21" customHeight="1" x14ac:dyDescent="0.25"/>
    <row r="832" ht="21" customHeight="1" x14ac:dyDescent="0.25"/>
    <row r="833" ht="21" customHeight="1" x14ac:dyDescent="0.25"/>
    <row r="834" ht="21" customHeight="1" x14ac:dyDescent="0.25"/>
    <row r="835" ht="21" customHeight="1" x14ac:dyDescent="0.25"/>
    <row r="836" ht="21" customHeight="1" x14ac:dyDescent="0.25"/>
    <row r="837" ht="21" customHeight="1" x14ac:dyDescent="0.25"/>
    <row r="838" ht="21" customHeight="1" x14ac:dyDescent="0.25"/>
    <row r="839" ht="21" customHeight="1" x14ac:dyDescent="0.25"/>
    <row r="840" ht="21" customHeight="1" x14ac:dyDescent="0.25"/>
    <row r="841" ht="21" customHeight="1" x14ac:dyDescent="0.25"/>
    <row r="842" ht="21" customHeight="1" x14ac:dyDescent="0.25"/>
    <row r="843" ht="21" customHeight="1" x14ac:dyDescent="0.25"/>
    <row r="844" ht="21" customHeight="1" x14ac:dyDescent="0.25"/>
    <row r="845" ht="21" customHeight="1" x14ac:dyDescent="0.25"/>
    <row r="846" ht="21" customHeight="1" x14ac:dyDescent="0.25"/>
    <row r="847" ht="21" customHeight="1" x14ac:dyDescent="0.25"/>
    <row r="848" ht="21" customHeight="1" x14ac:dyDescent="0.25"/>
    <row r="849" ht="21" customHeight="1" x14ac:dyDescent="0.25"/>
    <row r="850" ht="21" customHeight="1" x14ac:dyDescent="0.25"/>
    <row r="851" ht="21" customHeight="1" x14ac:dyDescent="0.25"/>
    <row r="852" ht="21" customHeight="1" x14ac:dyDescent="0.25"/>
    <row r="853" ht="21" customHeight="1" x14ac:dyDescent="0.25"/>
    <row r="854" ht="21" customHeight="1" x14ac:dyDescent="0.25"/>
    <row r="855" ht="21" customHeight="1" x14ac:dyDescent="0.25"/>
    <row r="856" ht="21" customHeight="1" x14ac:dyDescent="0.25"/>
    <row r="857" ht="21" customHeight="1" x14ac:dyDescent="0.25"/>
    <row r="858" ht="21" customHeight="1" x14ac:dyDescent="0.25"/>
    <row r="859" ht="21" customHeight="1" x14ac:dyDescent="0.25"/>
    <row r="860" ht="21" customHeight="1" x14ac:dyDescent="0.25"/>
    <row r="861" ht="21" customHeight="1" x14ac:dyDescent="0.25"/>
    <row r="862" ht="21" customHeight="1" x14ac:dyDescent="0.25"/>
    <row r="863" ht="21" customHeight="1" x14ac:dyDescent="0.25"/>
    <row r="864" ht="21" customHeight="1" x14ac:dyDescent="0.25"/>
    <row r="865" ht="21" customHeight="1" x14ac:dyDescent="0.25"/>
    <row r="866" ht="21" customHeight="1" x14ac:dyDescent="0.25"/>
    <row r="867" ht="21" customHeight="1" x14ac:dyDescent="0.25"/>
    <row r="868" ht="21" customHeight="1" x14ac:dyDescent="0.25"/>
    <row r="869" ht="21" customHeight="1" x14ac:dyDescent="0.25"/>
    <row r="870" ht="21" customHeight="1" x14ac:dyDescent="0.25"/>
    <row r="871" ht="21" customHeight="1" x14ac:dyDescent="0.25"/>
    <row r="872" ht="21" customHeight="1" x14ac:dyDescent="0.25"/>
    <row r="873" ht="21" customHeight="1" x14ac:dyDescent="0.25"/>
    <row r="874" ht="21" customHeight="1" x14ac:dyDescent="0.25"/>
    <row r="875" ht="21" customHeight="1" x14ac:dyDescent="0.25"/>
    <row r="876" ht="21" customHeight="1" x14ac:dyDescent="0.25"/>
    <row r="877" ht="21" customHeight="1" x14ac:dyDescent="0.25"/>
    <row r="878" ht="21" customHeight="1" x14ac:dyDescent="0.25"/>
    <row r="879" ht="21" customHeight="1" x14ac:dyDescent="0.25"/>
    <row r="880" ht="21" customHeight="1" x14ac:dyDescent="0.25"/>
    <row r="881" ht="21" customHeight="1" x14ac:dyDescent="0.25"/>
    <row r="882" ht="21" customHeight="1" x14ac:dyDescent="0.25"/>
    <row r="883" ht="21" customHeight="1" x14ac:dyDescent="0.25"/>
    <row r="884" ht="21" customHeight="1" x14ac:dyDescent="0.25"/>
    <row r="885" ht="21" customHeight="1" x14ac:dyDescent="0.25"/>
    <row r="886" ht="21" customHeight="1" x14ac:dyDescent="0.25"/>
    <row r="887" ht="21" customHeight="1" x14ac:dyDescent="0.25"/>
    <row r="888" ht="21" customHeight="1" x14ac:dyDescent="0.25"/>
    <row r="889" ht="21" customHeight="1" x14ac:dyDescent="0.25"/>
    <row r="890" ht="21" customHeight="1" x14ac:dyDescent="0.25"/>
    <row r="891" ht="21" customHeight="1" x14ac:dyDescent="0.25"/>
    <row r="892" ht="21" customHeight="1" x14ac:dyDescent="0.25"/>
    <row r="893" ht="21" customHeight="1" x14ac:dyDescent="0.25"/>
    <row r="894" ht="21" customHeight="1" x14ac:dyDescent="0.25"/>
    <row r="895" ht="21" customHeight="1" x14ac:dyDescent="0.25"/>
    <row r="896" ht="21" customHeight="1" x14ac:dyDescent="0.25"/>
    <row r="897" ht="21" customHeight="1" x14ac:dyDescent="0.25"/>
    <row r="898" ht="21" customHeight="1" x14ac:dyDescent="0.25"/>
    <row r="899" ht="21" customHeight="1" x14ac:dyDescent="0.25"/>
    <row r="900" ht="21" customHeight="1" x14ac:dyDescent="0.25"/>
    <row r="901" ht="21" customHeight="1" x14ac:dyDescent="0.25"/>
    <row r="902" ht="21" customHeight="1" x14ac:dyDescent="0.25"/>
    <row r="903" ht="21" customHeight="1" x14ac:dyDescent="0.25"/>
    <row r="904" ht="21" customHeight="1" x14ac:dyDescent="0.25"/>
    <row r="905" ht="21" customHeight="1" x14ac:dyDescent="0.25"/>
    <row r="906" ht="21" customHeight="1" x14ac:dyDescent="0.25"/>
    <row r="907" ht="21" customHeight="1" x14ac:dyDescent="0.25"/>
    <row r="908" ht="21" customHeight="1" x14ac:dyDescent="0.25"/>
    <row r="909" ht="21" customHeight="1" x14ac:dyDescent="0.25"/>
    <row r="910" ht="21" customHeight="1" x14ac:dyDescent="0.25"/>
    <row r="911" ht="21" customHeight="1" x14ac:dyDescent="0.25"/>
    <row r="912" ht="21" customHeight="1" x14ac:dyDescent="0.25"/>
    <row r="913" ht="21" customHeight="1" x14ac:dyDescent="0.25"/>
    <row r="914" ht="21" customHeight="1" x14ac:dyDescent="0.25"/>
    <row r="915" ht="21" customHeight="1" x14ac:dyDescent="0.25"/>
    <row r="916" ht="21" customHeight="1" x14ac:dyDescent="0.25"/>
    <row r="917" ht="21" customHeight="1" x14ac:dyDescent="0.25"/>
    <row r="918" ht="21" customHeight="1" x14ac:dyDescent="0.25"/>
    <row r="919" ht="21" customHeight="1" x14ac:dyDescent="0.25"/>
    <row r="920" ht="21" customHeight="1" x14ac:dyDescent="0.25"/>
    <row r="921" ht="21" customHeight="1" x14ac:dyDescent="0.25"/>
    <row r="922" ht="21" customHeight="1" x14ac:dyDescent="0.25"/>
    <row r="923" ht="21" customHeight="1" x14ac:dyDescent="0.25"/>
    <row r="924" ht="21" customHeight="1" x14ac:dyDescent="0.25"/>
    <row r="925" ht="21" customHeight="1" x14ac:dyDescent="0.25"/>
    <row r="926" ht="21" customHeight="1" x14ac:dyDescent="0.25"/>
    <row r="927" ht="21" customHeight="1" x14ac:dyDescent="0.25"/>
    <row r="928" ht="21" customHeight="1" x14ac:dyDescent="0.25"/>
    <row r="929" ht="21" customHeight="1" x14ac:dyDescent="0.25"/>
    <row r="930" ht="21" customHeight="1" x14ac:dyDescent="0.25"/>
    <row r="931" ht="21" customHeight="1" x14ac:dyDescent="0.25"/>
    <row r="932" ht="21" customHeight="1" x14ac:dyDescent="0.25"/>
    <row r="933" ht="21" customHeight="1" x14ac:dyDescent="0.25"/>
    <row r="934" ht="21" customHeight="1" x14ac:dyDescent="0.25"/>
    <row r="935" ht="21" customHeight="1" x14ac:dyDescent="0.25"/>
    <row r="936" ht="21" customHeight="1" x14ac:dyDescent="0.25"/>
    <row r="937" ht="21" customHeight="1" x14ac:dyDescent="0.25"/>
    <row r="938" ht="21" customHeight="1" x14ac:dyDescent="0.25"/>
    <row r="939" ht="21" customHeight="1" x14ac:dyDescent="0.25"/>
    <row r="940" ht="21" customHeight="1" x14ac:dyDescent="0.25"/>
    <row r="941" ht="21" customHeight="1" x14ac:dyDescent="0.25"/>
    <row r="942" ht="21" customHeight="1" x14ac:dyDescent="0.25"/>
    <row r="943" ht="21" customHeight="1" x14ac:dyDescent="0.25"/>
    <row r="944" ht="21" customHeight="1" x14ac:dyDescent="0.25"/>
    <row r="945" ht="21" customHeight="1" x14ac:dyDescent="0.25"/>
    <row r="946" ht="21" customHeight="1" x14ac:dyDescent="0.25"/>
    <row r="947" ht="21" customHeight="1" x14ac:dyDescent="0.25"/>
    <row r="948" ht="21" customHeight="1" x14ac:dyDescent="0.25"/>
    <row r="949" ht="21" customHeight="1" x14ac:dyDescent="0.25"/>
    <row r="950" ht="21" customHeight="1" x14ac:dyDescent="0.25"/>
    <row r="951" ht="21" customHeight="1" x14ac:dyDescent="0.25"/>
    <row r="952" ht="21" customHeight="1" x14ac:dyDescent="0.25"/>
    <row r="953" ht="21" customHeight="1" x14ac:dyDescent="0.25"/>
    <row r="954" ht="21" customHeight="1" x14ac:dyDescent="0.25"/>
    <row r="955" ht="21" customHeight="1" x14ac:dyDescent="0.25"/>
    <row r="956" ht="21" customHeight="1" x14ac:dyDescent="0.25"/>
    <row r="957" ht="21" customHeight="1" x14ac:dyDescent="0.25"/>
    <row r="958" ht="21" customHeight="1" x14ac:dyDescent="0.25"/>
    <row r="959" ht="21" customHeight="1" x14ac:dyDescent="0.25"/>
    <row r="960" ht="21" customHeight="1" x14ac:dyDescent="0.25"/>
    <row r="961" ht="21" customHeight="1" x14ac:dyDescent="0.25"/>
    <row r="962" ht="21" customHeight="1" x14ac:dyDescent="0.25"/>
    <row r="963" ht="21" customHeight="1" x14ac:dyDescent="0.25"/>
    <row r="964" ht="21" customHeight="1" x14ac:dyDescent="0.25"/>
    <row r="965" ht="21" customHeight="1" x14ac:dyDescent="0.25"/>
    <row r="966" ht="21" customHeight="1" x14ac:dyDescent="0.25"/>
    <row r="967" ht="21" customHeight="1" x14ac:dyDescent="0.25"/>
    <row r="968" ht="21" customHeight="1" x14ac:dyDescent="0.25"/>
    <row r="969" ht="21" customHeight="1" x14ac:dyDescent="0.25"/>
    <row r="970" ht="21" customHeight="1" x14ac:dyDescent="0.25"/>
    <row r="971" ht="21" customHeight="1" x14ac:dyDescent="0.25"/>
    <row r="972" ht="21" customHeight="1" x14ac:dyDescent="0.25"/>
    <row r="973" ht="21" customHeight="1" x14ac:dyDescent="0.25"/>
    <row r="974" ht="21" customHeight="1" x14ac:dyDescent="0.25"/>
    <row r="975" ht="21" customHeight="1" x14ac:dyDescent="0.25"/>
    <row r="976" ht="21" customHeight="1" x14ac:dyDescent="0.25"/>
    <row r="977" ht="21" customHeight="1" x14ac:dyDescent="0.25"/>
    <row r="978" ht="21" customHeight="1" x14ac:dyDescent="0.25"/>
    <row r="979" ht="21" customHeight="1" x14ac:dyDescent="0.25"/>
    <row r="980" ht="21" customHeight="1" x14ac:dyDescent="0.25"/>
    <row r="981" ht="21" customHeight="1" x14ac:dyDescent="0.25"/>
    <row r="982" ht="21" customHeight="1" x14ac:dyDescent="0.25"/>
    <row r="983" ht="21" customHeight="1" x14ac:dyDescent="0.25"/>
    <row r="984" ht="21" customHeight="1" x14ac:dyDescent="0.25"/>
    <row r="985" ht="21" customHeight="1" x14ac:dyDescent="0.25"/>
    <row r="986" ht="21" customHeight="1" x14ac:dyDescent="0.25"/>
    <row r="987" ht="21" customHeight="1" x14ac:dyDescent="0.25"/>
    <row r="988" ht="21" customHeight="1" x14ac:dyDescent="0.25"/>
    <row r="989" ht="21" customHeight="1" x14ac:dyDescent="0.25"/>
    <row r="990" ht="21" customHeight="1" x14ac:dyDescent="0.25"/>
    <row r="991" ht="21" customHeight="1" x14ac:dyDescent="0.25"/>
    <row r="992" ht="21" customHeight="1" x14ac:dyDescent="0.25"/>
    <row r="993" ht="21" customHeight="1" x14ac:dyDescent="0.25"/>
    <row r="994" ht="21" customHeight="1" x14ac:dyDescent="0.25"/>
    <row r="995" ht="21" customHeight="1" x14ac:dyDescent="0.25"/>
    <row r="996" ht="21" customHeight="1" x14ac:dyDescent="0.25"/>
    <row r="997" ht="21" customHeight="1" x14ac:dyDescent="0.25"/>
    <row r="998" ht="21" customHeight="1" x14ac:dyDescent="0.25"/>
    <row r="999" ht="21" customHeight="1" x14ac:dyDescent="0.25"/>
    <row r="1000" ht="21" customHeight="1" x14ac:dyDescent="0.25"/>
    <row r="1001" ht="21" customHeight="1" x14ac:dyDescent="0.25"/>
    <row r="1002" ht="21" customHeight="1" x14ac:dyDescent="0.25"/>
    <row r="1003" ht="21" customHeight="1" x14ac:dyDescent="0.25"/>
    <row r="1004" ht="21" customHeight="1" x14ac:dyDescent="0.25"/>
    <row r="1005" ht="21" customHeight="1" x14ac:dyDescent="0.25"/>
    <row r="1006" ht="21" customHeight="1" x14ac:dyDescent="0.25"/>
    <row r="1007" ht="21" customHeight="1" x14ac:dyDescent="0.25"/>
    <row r="1008" ht="21" customHeight="1" x14ac:dyDescent="0.25"/>
    <row r="1009" ht="21" customHeight="1" x14ac:dyDescent="0.25"/>
    <row r="1010" ht="21" customHeight="1" x14ac:dyDescent="0.25"/>
    <row r="1011" ht="21" customHeight="1" x14ac:dyDescent="0.25"/>
    <row r="1012" ht="21" customHeight="1" x14ac:dyDescent="0.25"/>
    <row r="1013" ht="21" customHeight="1" x14ac:dyDescent="0.25"/>
    <row r="1014" ht="21" customHeight="1" x14ac:dyDescent="0.25"/>
    <row r="1015" ht="21" customHeight="1" x14ac:dyDescent="0.25"/>
    <row r="1016" ht="21" customHeight="1" x14ac:dyDescent="0.25"/>
    <row r="1017" ht="21" customHeight="1" x14ac:dyDescent="0.25"/>
    <row r="1018" ht="21" customHeight="1" x14ac:dyDescent="0.25"/>
    <row r="1019" ht="21" customHeight="1" x14ac:dyDescent="0.25"/>
    <row r="1020" ht="21" customHeight="1" x14ac:dyDescent="0.25"/>
    <row r="1021" ht="21" customHeight="1" x14ac:dyDescent="0.25"/>
    <row r="1022" ht="21" customHeight="1" x14ac:dyDescent="0.25"/>
    <row r="1023" ht="21" customHeight="1" x14ac:dyDescent="0.25"/>
    <row r="1024" ht="21" customHeight="1" x14ac:dyDescent="0.25"/>
    <row r="1025" ht="21" customHeight="1" x14ac:dyDescent="0.25"/>
    <row r="1026" ht="21" customHeight="1" x14ac:dyDescent="0.25"/>
    <row r="1027" ht="21" customHeight="1" x14ac:dyDescent="0.25"/>
    <row r="1028" ht="21" customHeight="1" x14ac:dyDescent="0.25"/>
    <row r="1029" ht="21" customHeight="1" x14ac:dyDescent="0.25"/>
    <row r="1030" ht="21" customHeight="1" x14ac:dyDescent="0.25"/>
    <row r="1031" ht="21" customHeight="1" x14ac:dyDescent="0.25"/>
    <row r="1032" ht="21" customHeight="1" x14ac:dyDescent="0.25"/>
    <row r="1033" ht="21" customHeight="1" x14ac:dyDescent="0.25"/>
    <row r="1034" ht="21" customHeight="1" x14ac:dyDescent="0.25"/>
    <row r="1035" ht="21" customHeight="1" x14ac:dyDescent="0.25"/>
    <row r="1036" ht="21" customHeight="1" x14ac:dyDescent="0.25"/>
    <row r="1037" ht="21" customHeight="1" x14ac:dyDescent="0.25"/>
    <row r="1038" ht="21" customHeight="1" x14ac:dyDescent="0.25"/>
    <row r="1039" ht="21" customHeight="1" x14ac:dyDescent="0.25"/>
    <row r="1040" ht="21" customHeight="1" x14ac:dyDescent="0.25"/>
    <row r="1041" ht="21" customHeight="1" x14ac:dyDescent="0.25"/>
    <row r="1042" ht="21" customHeight="1" x14ac:dyDescent="0.25"/>
    <row r="1043" ht="21" customHeight="1" x14ac:dyDescent="0.25"/>
    <row r="1044" ht="21" customHeight="1" x14ac:dyDescent="0.25"/>
    <row r="1045" ht="21" customHeight="1" x14ac:dyDescent="0.25"/>
    <row r="1046" ht="21" customHeight="1" x14ac:dyDescent="0.25"/>
    <row r="1047" ht="21" customHeight="1" x14ac:dyDescent="0.25"/>
    <row r="1048" ht="21" customHeight="1" x14ac:dyDescent="0.25"/>
    <row r="1049" ht="21" customHeight="1" x14ac:dyDescent="0.25"/>
    <row r="1050" ht="21" customHeight="1" x14ac:dyDescent="0.25"/>
    <row r="1051" ht="21" customHeight="1" x14ac:dyDescent="0.25"/>
    <row r="1052" ht="21" customHeight="1" x14ac:dyDescent="0.25"/>
    <row r="1053" ht="21" customHeight="1" x14ac:dyDescent="0.25"/>
    <row r="1054" ht="21" customHeight="1" x14ac:dyDescent="0.25"/>
    <row r="1055" ht="21" customHeight="1" x14ac:dyDescent="0.25"/>
    <row r="1056" ht="21" customHeight="1" x14ac:dyDescent="0.25"/>
    <row r="1057" ht="21" customHeight="1" x14ac:dyDescent="0.25"/>
    <row r="1058" ht="21" customHeight="1" x14ac:dyDescent="0.25"/>
    <row r="1059" ht="21" customHeight="1" x14ac:dyDescent="0.25"/>
    <row r="1060" ht="21" customHeight="1" x14ac:dyDescent="0.25"/>
    <row r="1061" ht="21" customHeight="1" x14ac:dyDescent="0.25"/>
    <row r="1062" ht="21" customHeight="1" x14ac:dyDescent="0.25"/>
    <row r="1063" ht="21" customHeight="1" x14ac:dyDescent="0.25"/>
    <row r="1064" ht="21" customHeight="1" x14ac:dyDescent="0.25"/>
    <row r="1065" ht="21" customHeight="1" x14ac:dyDescent="0.25"/>
    <row r="1066" ht="21" customHeight="1" x14ac:dyDescent="0.25"/>
    <row r="1067" ht="21" customHeight="1" x14ac:dyDescent="0.25"/>
    <row r="1068" ht="21" customHeight="1" x14ac:dyDescent="0.25"/>
    <row r="1069" ht="21" customHeight="1" x14ac:dyDescent="0.25"/>
    <row r="1070" ht="21" customHeight="1" x14ac:dyDescent="0.25"/>
    <row r="1071" ht="21" customHeight="1" x14ac:dyDescent="0.25"/>
    <row r="1072" ht="21" customHeight="1" x14ac:dyDescent="0.25"/>
    <row r="1073" ht="21" customHeight="1" x14ac:dyDescent="0.25"/>
    <row r="1074" ht="21" customHeight="1" x14ac:dyDescent="0.25"/>
    <row r="1075" ht="21" customHeight="1" x14ac:dyDescent="0.25"/>
    <row r="1076" ht="21" customHeight="1" x14ac:dyDescent="0.25"/>
    <row r="1077" ht="21" customHeight="1" x14ac:dyDescent="0.25"/>
    <row r="1078" ht="21" customHeight="1" x14ac:dyDescent="0.25"/>
    <row r="1079" ht="21" customHeight="1" x14ac:dyDescent="0.25"/>
    <row r="1080" ht="21" customHeight="1" x14ac:dyDescent="0.25"/>
    <row r="1081" ht="21" customHeight="1" x14ac:dyDescent="0.25"/>
    <row r="1082" ht="21" customHeight="1" x14ac:dyDescent="0.25"/>
    <row r="1083" ht="21" customHeight="1" x14ac:dyDescent="0.25"/>
    <row r="1084" ht="21" customHeight="1" x14ac:dyDescent="0.25"/>
    <row r="1085" ht="21" customHeight="1" x14ac:dyDescent="0.25"/>
    <row r="1086" ht="21" customHeight="1" x14ac:dyDescent="0.25"/>
    <row r="1087" ht="21" customHeight="1" x14ac:dyDescent="0.25"/>
    <row r="1088" ht="21" customHeight="1" x14ac:dyDescent="0.25"/>
    <row r="1089" ht="21" customHeight="1" x14ac:dyDescent="0.25"/>
    <row r="1090" ht="21" customHeight="1" x14ac:dyDescent="0.25"/>
    <row r="1091" ht="21" customHeight="1" x14ac:dyDescent="0.25"/>
    <row r="1092" ht="21" customHeight="1" x14ac:dyDescent="0.25"/>
    <row r="1093" ht="21" customHeight="1" x14ac:dyDescent="0.25"/>
    <row r="1094" ht="21" customHeight="1" x14ac:dyDescent="0.25"/>
    <row r="1095" ht="21" customHeight="1" x14ac:dyDescent="0.25"/>
    <row r="1096" ht="21" customHeight="1" x14ac:dyDescent="0.25"/>
    <row r="1097" ht="21" customHeight="1" x14ac:dyDescent="0.25"/>
    <row r="1098" ht="21" customHeight="1" x14ac:dyDescent="0.25"/>
    <row r="1099" ht="21" customHeight="1" x14ac:dyDescent="0.25"/>
    <row r="1100" ht="21" customHeight="1" x14ac:dyDescent="0.25"/>
    <row r="1101" ht="21" customHeight="1" x14ac:dyDescent="0.25"/>
    <row r="1102" ht="21" customHeight="1" x14ac:dyDescent="0.25"/>
    <row r="1103" ht="21" customHeight="1" x14ac:dyDescent="0.25"/>
    <row r="1104" ht="21" customHeight="1" x14ac:dyDescent="0.25"/>
    <row r="1105" ht="21" customHeight="1" x14ac:dyDescent="0.25"/>
    <row r="1106" ht="21" customHeight="1" x14ac:dyDescent="0.25"/>
    <row r="1107" ht="21" customHeight="1" x14ac:dyDescent="0.25"/>
    <row r="1108" ht="21" customHeight="1" x14ac:dyDescent="0.25"/>
    <row r="1109" ht="21" customHeight="1" x14ac:dyDescent="0.25"/>
    <row r="1110" ht="21" customHeight="1" x14ac:dyDescent="0.25"/>
    <row r="1111" ht="21" customHeight="1" x14ac:dyDescent="0.25"/>
    <row r="1112" ht="21" customHeight="1" x14ac:dyDescent="0.25"/>
  </sheetData>
  <sheetProtection algorithmName="SHA-512" hashValue="0k1kaZ0OFSVHPnRzbkHMHkJBAEPmnq+npp6u+iXRl0rq5DVRHbhU1I9MUjcN7mMJsvSR3jUwV+3lg/lvuvGNFw==" saltValue="L4ziOdx4aCTgVZoievSNGw==" spinCount="100000" sheet="1" objects="1" scenarios="1"/>
  <protectedRanges>
    <protectedRange sqref="D5:GZ9" name="Plage2"/>
    <protectedRange sqref="B34:B1110 C556:E1110 C34:F555" name="Plage1"/>
  </protectedRanges>
  <mergeCells count="2">
    <mergeCell ref="B5:B9"/>
    <mergeCell ref="B2:E2"/>
  </mergeCells>
  <conditionalFormatting sqref="B33:C33">
    <cfRule type="expression" dxfId="388" priority="271">
      <formula>#REF!&lt;&gt;""</formula>
    </cfRule>
  </conditionalFormatting>
  <conditionalFormatting sqref="B34:C555">
    <cfRule type="expression" dxfId="387" priority="21">
      <formula>$B33&lt;&gt;""</formula>
    </cfRule>
  </conditionalFormatting>
  <conditionalFormatting sqref="C14">
    <cfRule type="expression" dxfId="386" priority="19">
      <formula>D$40&lt;&gt;""</formula>
    </cfRule>
  </conditionalFormatting>
  <conditionalFormatting sqref="C16:D24">
    <cfRule type="expression" dxfId="385" priority="1">
      <formula>AND($B16&lt;&gt;"",C$15&lt;&gt;"")</formula>
    </cfRule>
  </conditionalFormatting>
  <conditionalFormatting sqref="D34:D555">
    <cfRule type="expression" dxfId="384" priority="27">
      <formula>$B34&lt;&gt;""</formula>
    </cfRule>
  </conditionalFormatting>
  <conditionalFormatting sqref="D5:W6">
    <cfRule type="expression" dxfId="383" priority="8">
      <formula>C$5&lt;&gt;""</formula>
    </cfRule>
  </conditionalFormatting>
  <conditionalFormatting sqref="D5:W9">
    <cfRule type="expression" dxfId="382" priority="3">
      <formula>D$5&lt;&gt;""</formula>
    </cfRule>
  </conditionalFormatting>
  <conditionalFormatting sqref="D7:W8">
    <cfRule type="expression" dxfId="381" priority="5">
      <formula>D$5=""</formula>
    </cfRule>
  </conditionalFormatting>
  <conditionalFormatting sqref="D7:W9">
    <cfRule type="expression" dxfId="380" priority="6">
      <formula>D$5=""</formula>
    </cfRule>
  </conditionalFormatting>
  <conditionalFormatting sqref="D9:W9">
    <cfRule type="expression" dxfId="379" priority="4">
      <formula>D$5=""</formula>
    </cfRule>
  </conditionalFormatting>
  <conditionalFormatting sqref="E5:E9">
    <cfRule type="expression" dxfId="378" priority="9">
      <formula>E$5&lt;&gt;""</formula>
    </cfRule>
  </conditionalFormatting>
  <conditionalFormatting sqref="E7:F8">
    <cfRule type="expression" dxfId="377" priority="12">
      <formula>E$5=""</formula>
    </cfRule>
  </conditionalFormatting>
  <conditionalFormatting sqref="E34:G47 E48:F555">
    <cfRule type="expression" dxfId="376" priority="26">
      <formula>AND($B34&lt;&gt;"",E$33&lt;&gt;"")</formula>
    </cfRule>
  </conditionalFormatting>
  <conditionalFormatting sqref="E7:W9">
    <cfRule type="expression" dxfId="375" priority="14">
      <formula>E$5=""</formula>
    </cfRule>
  </conditionalFormatting>
  <conditionalFormatting sqref="E9:W9">
    <cfRule type="expression" dxfId="374" priority="11">
      <formula>E$5=""</formula>
    </cfRule>
  </conditionalFormatting>
  <conditionalFormatting sqref="F33">
    <cfRule type="expression" dxfId="373" priority="23">
      <formula>E$33&lt;&gt;""</formula>
    </cfRule>
  </conditionalFormatting>
  <conditionalFormatting sqref="G33">
    <cfRule type="expression" dxfId="372" priority="154">
      <formula>G$33&lt;&gt;""</formula>
    </cfRule>
  </conditionalFormatting>
  <conditionalFormatting sqref="H37:X37">
    <cfRule type="expression" dxfId="371" priority="29">
      <formula>H$37&lt;&gt;""</formula>
    </cfRule>
  </conditionalFormatting>
  <conditionalFormatting sqref="H38:X51">
    <cfRule type="expression" dxfId="370" priority="155">
      <formula>AND($B34&lt;&gt;"",H$37&lt;&gt;"")</formula>
    </cfRule>
  </conditionalFormatting>
  <dataValidations count="10">
    <dataValidation type="list" allowBlank="1" showInputMessage="1" showErrorMessage="1" sqref="D34" xr:uid="{A9A7B1D0-8824-470E-82BC-44DD48A69BF8}">
      <formula1>INDIRECT($B$34)</formula1>
    </dataValidation>
    <dataValidation type="list" allowBlank="1" showInputMessage="1" showErrorMessage="1" sqref="W5" xr:uid="{DC482E83-1E24-4B7A-AA86-01A6805E83A7}">
      <formula1>cloud</formula1>
    </dataValidation>
    <dataValidation type="list" allowBlank="1" showInputMessage="1" showErrorMessage="1" errorTitle="Attention" error="Veuillez sélectionner une valeur dans la liste déroulante" sqref="D35:D555" xr:uid="{EEF91EA8-AAF0-42B6-8BF8-A89667EC07D2}">
      <formula1>INDIRECT(SUBSTITUTE($B35," ",""))</formula1>
    </dataValidation>
    <dataValidation type="list" allowBlank="1" showInputMessage="1" showErrorMessage="1" errorTitle="Attention" error="Veuillez sélectionner une valeur dans la liste déroulante" sqref="D9:AA9" xr:uid="{3DE29CC1-B9ED-49A6-A358-66D6DF41E023}">
      <formula1>Regions</formula1>
    </dataValidation>
    <dataValidation type="decimal" allowBlank="1" showInputMessage="1" showErrorMessage="1" sqref="AB7:DE7" xr:uid="{DAEB7950-0D0F-4975-8730-8D4227F5A278}">
      <formula1>0</formula1>
      <formula2>9999999999999</formula2>
    </dataValidation>
    <dataValidation type="decimal" allowBlank="1" showInputMessage="1" showErrorMessage="1" errorTitle="Attention" error="Veuillez renseigner un nombre (décimales autorisées)" sqref="D7:AA8" xr:uid="{3B642633-430D-4332-8CEB-73AFAE36908B}">
      <formula1>0</formula1>
      <formula2>9999999999999</formula2>
    </dataValidation>
    <dataValidation type="list" allowBlank="1" showInputMessage="1" showErrorMessage="1" errorTitle="Attention" error="Veuillez sélectionner une valeur dans la liste déroulante" sqref="B34:B555 D5:V5" xr:uid="{8953AC0C-78CF-4732-8930-675BA9B0C013}">
      <formula1>cloud</formula1>
    </dataValidation>
    <dataValidation type="whole" allowBlank="1" showInputMessage="1" showErrorMessage="1" sqref="E556:E1085" xr:uid="{532A2DED-2F44-4048-ABF5-B0DD91EC59A2}">
      <formula1>0</formula1>
      <formula2>9999999999</formula2>
    </dataValidation>
    <dataValidation type="list" allowBlank="1" showInputMessage="1" showErrorMessage="1" errorTitle="Attention" error="Veuillez sélectionner une valeur dans la liste déroulante" sqref="C34:C555 D6:W6" xr:uid="{6F63C152-66DD-4B26-8C1E-0DC9A682BEE8}">
      <formula1>ListeNonVide</formula1>
    </dataValidation>
    <dataValidation type="whole" allowBlank="1" showInputMessage="1" showErrorMessage="1" errorTitle="Attention" error="Veuillez renseigner un nombre entier" sqref="F34:F555" xr:uid="{0BFE4B4C-B7F0-45D9-B85E-C4EC81FB73BA}">
      <formula1>0</formula1>
      <formula2>9999999999</formula2>
    </dataValidation>
  </dataValidations>
  <pageMargins left="0.75" right="0.75" top="1" bottom="1" header="0.4921259845" footer="0.4921259845"/>
  <pageSetup paperSize="9" orientation="portrait" r:id="rId1"/>
  <headerFooter alignWithMargins="0"/>
  <drawing r:id="rId2"/>
  <pictur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d9414c1-d921-4f4a-b80f-f0917d17bcb1" xsi:nil="true"/>
    <lcf76f155ced4ddcb4097134ff3c332f xmlns="9a970e63-9e35-4ef6-8f0d-1761015d1a6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39954820C06EC4DBB4D17BAE934C30B" ma:contentTypeVersion="18" ma:contentTypeDescription="Crée un document." ma:contentTypeScope="" ma:versionID="0a4de32c55e5594fa28d9572ab583b5a">
  <xsd:schema xmlns:xsd="http://www.w3.org/2001/XMLSchema" xmlns:xs="http://www.w3.org/2001/XMLSchema" xmlns:p="http://schemas.microsoft.com/office/2006/metadata/properties" xmlns:ns2="9a970e63-9e35-4ef6-8f0d-1761015d1a6c" xmlns:ns3="cd9414c1-d921-4f4a-b80f-f0917d17bcb1" targetNamespace="http://schemas.microsoft.com/office/2006/metadata/properties" ma:root="true" ma:fieldsID="c79564de9ef57e711c5aa78a1598d27e" ns2:_="" ns3:_="">
    <xsd:import namespace="9a970e63-9e35-4ef6-8f0d-1761015d1a6c"/>
    <xsd:import namespace="cd9414c1-d921-4f4a-b80f-f0917d17bcb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970e63-9e35-4ef6-8f0d-1761015d1a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3b595763-bb0b-4601-9420-6f59ce81fc7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d9414c1-d921-4f4a-b80f-f0917d17bcb1"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8daf2ca8-9f08-4bcc-b220-2f7a17d24400}" ma:internalName="TaxCatchAll" ma:showField="CatchAllData" ma:web="cd9414c1-d921-4f4a-b80f-f0917d17bcb1">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2C91B5-368B-4995-A754-52F3A6492145}">
  <ds:schemaRefs>
    <ds:schemaRef ds:uri="http://www.w3.org/XML/1998/namespace"/>
    <ds:schemaRef ds:uri="9a970e63-9e35-4ef6-8f0d-1761015d1a6c"/>
    <ds:schemaRef ds:uri="http://purl.org/dc/dcmitype/"/>
    <ds:schemaRef ds:uri="http://purl.org/dc/terms/"/>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cd9414c1-d921-4f4a-b80f-f0917d17bcb1"/>
  </ds:schemaRefs>
</ds:datastoreItem>
</file>

<file path=customXml/itemProps2.xml><?xml version="1.0" encoding="utf-8"?>
<ds:datastoreItem xmlns:ds="http://schemas.openxmlformats.org/officeDocument/2006/customXml" ds:itemID="{632AE434-6209-4DE5-9565-A526E7851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970e63-9e35-4ef6-8f0d-1761015d1a6c"/>
    <ds:schemaRef ds:uri="cd9414c1-d921-4f4a-b80f-f0917d17b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EE3948-01E6-42AF-815E-CA3E015F27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54</vt:i4>
      </vt:variant>
    </vt:vector>
  </HeadingPairs>
  <TitlesOfParts>
    <vt:vector size="74" baseType="lpstr">
      <vt:lpstr>Accueil</vt:lpstr>
      <vt:lpstr>Identité</vt:lpstr>
      <vt:lpstr>Périmètre</vt:lpstr>
      <vt:lpstr>1.1 Organisation</vt:lpstr>
      <vt:lpstr>1.2 Equipements de bureau</vt:lpstr>
      <vt:lpstr>1.3 Centres de données</vt:lpstr>
      <vt:lpstr>1.4 Utilisation des DC</vt:lpstr>
      <vt:lpstr>1.5 Equipements des DC</vt:lpstr>
      <vt:lpstr>1.6 Cloud</vt:lpstr>
      <vt:lpstr>1.7 Intelligence Artificielle</vt:lpstr>
      <vt:lpstr>DATA</vt:lpstr>
      <vt:lpstr>2.1 Démarches Transversales</vt:lpstr>
      <vt:lpstr>2.2 Utilisateur</vt:lpstr>
      <vt:lpstr>2.3 Organisation</vt:lpstr>
      <vt:lpstr>3. Notice</vt:lpstr>
      <vt:lpstr>2.4 Intelligence Artificielle</vt:lpstr>
      <vt:lpstr>3. Nomenclature  </vt:lpstr>
      <vt:lpstr>Kwh</vt:lpstr>
      <vt:lpstr>CalculBureau</vt:lpstr>
      <vt:lpstr>bd</vt:lpstr>
      <vt:lpstr>Afrique</vt:lpstr>
      <vt:lpstr>Alibaba_Cloud</vt:lpstr>
      <vt:lpstr>AmazonWebServices_AWS</vt:lpstr>
      <vt:lpstr>AmériqueduNord</vt:lpstr>
      <vt:lpstr>AmériqueLatine</vt:lpstr>
      <vt:lpstr>Anthropic</vt:lpstr>
      <vt:lpstr>Asie</vt:lpstr>
      <vt:lpstr>Autre</vt:lpstr>
      <vt:lpstr>Box_internet</vt:lpstr>
      <vt:lpstr>cloud</vt:lpstr>
      <vt:lpstr>Cohere</vt:lpstr>
      <vt:lpstr>Ecrans</vt:lpstr>
      <vt:lpstr>EnceinteConnectée</vt:lpstr>
      <vt:lpstr>Europe</vt:lpstr>
      <vt:lpstr>Firewall</vt:lpstr>
      <vt:lpstr>Google</vt:lpstr>
      <vt:lpstr>GoogleCloudPlatform_GCP</vt:lpstr>
      <vt:lpstr>IBM_Cloud</vt:lpstr>
      <vt:lpstr>ID_Base_de_données</vt:lpstr>
      <vt:lpstr>Imprimantes</vt:lpstr>
      <vt:lpstr>laptops</vt:lpstr>
      <vt:lpstr>Mainframe</vt:lpstr>
      <vt:lpstr>MicrosoftAzure</vt:lpstr>
      <vt:lpstr>MistralAI</vt:lpstr>
      <vt:lpstr>Monde</vt:lpstr>
      <vt:lpstr>Océanie</vt:lpstr>
      <vt:lpstr>OpenAI</vt:lpstr>
      <vt:lpstr>Oracle_Cloud</vt:lpstr>
      <vt:lpstr>Ordinateurs_fixes_Desktops</vt:lpstr>
      <vt:lpstr>Ordinateurs_portables_Laptops</vt:lpstr>
      <vt:lpstr>OVH</vt:lpstr>
      <vt:lpstr>Point_d_accès_Wi_Fi</vt:lpstr>
      <vt:lpstr>Portables</vt:lpstr>
      <vt:lpstr>Providers</vt:lpstr>
      <vt:lpstr>RackOnduleur</vt:lpstr>
      <vt:lpstr>Region</vt:lpstr>
      <vt:lpstr>Regions</vt:lpstr>
      <vt:lpstr>Scaleway</vt:lpstr>
      <vt:lpstr>Secteur_Activité</vt:lpstr>
      <vt:lpstr>Serveur_lame_blade</vt:lpstr>
      <vt:lpstr>Serveur_rack</vt:lpstr>
      <vt:lpstr>ServeurAutre</vt:lpstr>
      <vt:lpstr>Smartphones</vt:lpstr>
      <vt:lpstr>Stations_d_accueil__docking_stations</vt:lpstr>
      <vt:lpstr>Stations_daccueil_docking_stations</vt:lpstr>
      <vt:lpstr>Switch_bureautique</vt:lpstr>
      <vt:lpstr>Switch_Routeur</vt:lpstr>
      <vt:lpstr>Tablettes</vt:lpstr>
      <vt:lpstr>Téléphone_fixe_IP_ou_Analogique</vt:lpstr>
      <vt:lpstr>Téléphone_sans_fil_DECT</vt:lpstr>
      <vt:lpstr>Télévisions</vt:lpstr>
      <vt:lpstr>TypesEquipements</vt:lpstr>
      <vt:lpstr>UserEquipements</vt:lpstr>
      <vt:lpstr>Vidéo_Projecteurs</vt:lpstr>
    </vt:vector>
  </TitlesOfParts>
  <Manager/>
  <Company>inr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guillaume bourgeois</dc:creator>
  <cp:keywords/>
  <dc:description/>
  <cp:lastModifiedBy>kingsolsifaire guigui28</cp:lastModifiedBy>
  <cp:revision/>
  <dcterms:created xsi:type="dcterms:W3CDTF">2018-03-21T18:35:13Z</dcterms:created>
  <dcterms:modified xsi:type="dcterms:W3CDTF">2026-06-08T18:09:23Z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0x010100039954820C06EC4DBB4D17BAE934C30B</vt:lpwstr>
  </property>
  <property fmtid="{D5CDD505-2E9C-101B-9397-08002B2CF9AE}" pid="3" name="MediaServiceImageTags">
    <vt:lpwstr/>
  </property>
</Properties>
</file>